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0" windowWidth="15480" windowHeight="9780" activeTab="0"/>
  </bookViews>
  <sheets>
    <sheet name="ΙΣΟΛΟΓΙΣΜΟΣ" sheetId="1" r:id="rId1"/>
  </sheets>
  <definedNames>
    <definedName name="_xlnm.Print_Area" localSheetId="0">'ΙΣΟΛΟΓΙΣΜΟΣ'!$A$1:$X$93</definedName>
  </definedNames>
  <calcPr fullCalcOnLoad="1"/>
</workbook>
</file>

<file path=xl/sharedStrings.xml><?xml version="1.0" encoding="utf-8"?>
<sst xmlns="http://schemas.openxmlformats.org/spreadsheetml/2006/main" count="194" uniqueCount="166">
  <si>
    <t>11</t>
  </si>
  <si>
    <t>13</t>
  </si>
  <si>
    <t xml:space="preserve"> ΕΝΕΡΓΗΤΙΚΟ</t>
  </si>
  <si>
    <t>ΠΑΘΗΤΙΚΟ</t>
  </si>
  <si>
    <t>Αξία                  κτήσεως</t>
  </si>
  <si>
    <t>Αποσβέσεις</t>
  </si>
  <si>
    <t>Αναπόσβεστη          αξία</t>
  </si>
  <si>
    <t>Β.</t>
  </si>
  <si>
    <t>ΕΞΟΔΑ ΕΓΚΑΤΑΣΤΑΣΕΩΣ</t>
  </si>
  <si>
    <t>Α.</t>
  </si>
  <si>
    <t>ΙΔΙΑ ΚΕΦΑΛΑΙΑ</t>
  </si>
  <si>
    <t>4.</t>
  </si>
  <si>
    <t>Λοιπά έξοδα εγκαταστάσεως</t>
  </si>
  <si>
    <t>Ι.</t>
  </si>
  <si>
    <t xml:space="preserve">Κεφάλαιο </t>
  </si>
  <si>
    <t>Γ.</t>
  </si>
  <si>
    <t>ΠΑΓΙΟ ΕΝΕΡΓΗΤΙΚΟ</t>
  </si>
  <si>
    <t>ΙΙ.</t>
  </si>
  <si>
    <t>Διαφορές αναπρ/γής-Επιχορηγήσεις Επενδύσεων</t>
  </si>
  <si>
    <t>Ενσώματες ακινητοποιήσεις</t>
  </si>
  <si>
    <t>Επιχορηγήσεις επενδύσεων</t>
  </si>
  <si>
    <t>1.</t>
  </si>
  <si>
    <t>Γήπεδα - Οικόπεδα</t>
  </si>
  <si>
    <t>ΙV.</t>
  </si>
  <si>
    <t>Αποτελέσματα εις νέο</t>
  </si>
  <si>
    <t>1α.</t>
  </si>
  <si>
    <t>Πλατείες-Πάρκα-Παιδότοποι κοινής χρήσεως</t>
  </si>
  <si>
    <t>1β.</t>
  </si>
  <si>
    <t>Οδοί-Οδοστρώματα κοινής χρήσεως</t>
  </si>
  <si>
    <t>1γ.</t>
  </si>
  <si>
    <t>Πεζόδρομοι κοινής χρήσεως</t>
  </si>
  <si>
    <t>3.</t>
  </si>
  <si>
    <t>Κτίρια - Τεχνικά έργα</t>
  </si>
  <si>
    <t>3α.</t>
  </si>
  <si>
    <t>Κτιριακές εγκαταστάσεις κοινής χρήσεως</t>
  </si>
  <si>
    <t xml:space="preserve"> Σύνολο ιδίων κεφαλαίων  (AI+AΙΙ+AΙV)</t>
  </si>
  <si>
    <t>3β.</t>
  </si>
  <si>
    <t>Εγκαταστάσεις Ηλεκτροφωτισμού κοινής χρήσεως</t>
  </si>
  <si>
    <t>3γ.</t>
  </si>
  <si>
    <t>Λοιπές εγκαταστάσεις κοινής χρήσεως</t>
  </si>
  <si>
    <t>ΠΡΟΒΛΕΨΕΙΣ ΓΙΑ ΚΙΝΔΥΝΟΥΣ ΚΑΙ ΕΞΟΔΑ</t>
  </si>
  <si>
    <t>Μηχανήματα-Τεχνικές εγκατ/σεις-Λοιπός εξοπλισμός</t>
  </si>
  <si>
    <t>Προβλέψεις αποζημ.προσ/κού λόγ. εξόδ.απο υπηρ.</t>
  </si>
  <si>
    <t>5.</t>
  </si>
  <si>
    <t>Μεταφορικά  Μέσα</t>
  </si>
  <si>
    <t>2.</t>
  </si>
  <si>
    <t>Λοιπές προβλέψεις</t>
  </si>
  <si>
    <t>6.</t>
  </si>
  <si>
    <t>Έπιπλα και λοιπός εξοπλισμός</t>
  </si>
  <si>
    <t>Σύνολο προβλέψεων</t>
  </si>
  <si>
    <t>7.</t>
  </si>
  <si>
    <t>Ακινητοποιήσεις υπό εκτέλεση και προκαταβολές</t>
  </si>
  <si>
    <t xml:space="preserve"> Σύνολο ακινητοποιήσεων  (Γ ΙΙ)</t>
  </si>
  <si>
    <t>ΥΠΟΧΡΕΩΣΕΙΣ</t>
  </si>
  <si>
    <t>Μακροπρόθεσμες υποχρεώσεις</t>
  </si>
  <si>
    <t>ΙΙΙ.</t>
  </si>
  <si>
    <t xml:space="preserve">Τίτλοι πάγιας επενδύσεως και άλλες μακρ/σμες απαιτήσεις </t>
  </si>
  <si>
    <t>Δάνεια Ταμιευτηρίων</t>
  </si>
  <si>
    <t>Τίτλοι πάγιας επένδυσης</t>
  </si>
  <si>
    <t xml:space="preserve"> Σύνολο Πάγιου Ενεργητικού (ΓΙΙ + ΓΙΙΙ)</t>
  </si>
  <si>
    <t>Βραχυπρόθεσμες υποχρεώσεις</t>
  </si>
  <si>
    <t>Δ.</t>
  </si>
  <si>
    <t>ΚΥΚΛΟΦΟΡΟΥΝ ΕΝΕΡΓΗΤΙΚΟ</t>
  </si>
  <si>
    <t>Προμηθευτές</t>
  </si>
  <si>
    <t xml:space="preserve">ΙΙ. </t>
  </si>
  <si>
    <t>Απαιτήσεις</t>
  </si>
  <si>
    <t>Απαιτήσεις από πώληση αγαθών και υπηρεσιών</t>
  </si>
  <si>
    <t>Ασφαλιστικοί Οργανισμοί</t>
  </si>
  <si>
    <t>Μείον: Προβλέψεις</t>
  </si>
  <si>
    <t>11.</t>
  </si>
  <si>
    <t>Πιστωτές διάφοροι</t>
  </si>
  <si>
    <t>IV.</t>
  </si>
  <si>
    <t>Διαθέσιμα</t>
  </si>
  <si>
    <t>Καταθέσεις  Όψεως και προθεσμίας</t>
  </si>
  <si>
    <t xml:space="preserve"> Σύνολο υποχρεώσεων  ( ΓΙ+ΓΙΙ )</t>
  </si>
  <si>
    <t xml:space="preserve"> Σύνολο κυκλοφορούντος ενεργητικού (ΔΙΙ+ΔIV)</t>
  </si>
  <si>
    <t>ΜΕΤΑΒΑΤΙΚΟΙ ΛΟΓΑΡΙΑΣΜΟΙ ΠΑΘΗΤΙΚΟΥ</t>
  </si>
  <si>
    <t>Ε.</t>
  </si>
  <si>
    <t>ΜΕΤΑΒΑΤΙΚΟΙ ΛΟΓΑΡΙΑΣΜΟΙ ΕΝΕΡΓΗΤΙΚΟΥ</t>
  </si>
  <si>
    <t>Έξοδα χρήσεως δουλεμένα</t>
  </si>
  <si>
    <t>Έσοδα χρήσεως εισπρακτέα</t>
  </si>
  <si>
    <t xml:space="preserve"> ΓΕΝΙΚΟ ΣΥΝΟΛΟ ΕΝΕΡΓΗΤΙΚΟΥ  (Β+Γ+Δ+Ε)</t>
  </si>
  <si>
    <t>ΓΕΝΙΚΟ ΣΥΝΟΛΟ ΠΑΘΗΤΙΚΟΥ  (Α+B+Γ+Δ)</t>
  </si>
  <si>
    <t xml:space="preserve">  ΛΟΓΑΡΙΑΣΜΟΙ ΤΑΞΕΩΣ ΧΡΕΩΣΤΙΚΟΙ</t>
  </si>
  <si>
    <t xml:space="preserve">   ΛΟΓΑΡΙΑΣΜΟΙ ΤΑΞΕΩΣ ΠΙΣΤΩΤΙΚΟΙ</t>
  </si>
  <si>
    <t>Χρεωστικοί Λ/σμοί Προϋπολογισμού</t>
  </si>
  <si>
    <t>Πιστωτικοί Λ/σμοί Προϋπολογισμού</t>
  </si>
  <si>
    <t xml:space="preserve">    </t>
  </si>
  <si>
    <t xml:space="preserve">ΚΑΤΑΣΤΑΣΗ  ΛΟΓΑΡΙΑΣΜΟΥ  ΑΠΟΤΕΛΕΣΜΑΤΑ  ΧΡΗΣΕΩΣ  </t>
  </si>
  <si>
    <t>ΠΙΝΑΚΑΣ  ΔΙΑΘΕΣΕΩΣ  ΑΠΟΤΕΛΕΣΜΑΤΩΝ</t>
  </si>
  <si>
    <t>I.</t>
  </si>
  <si>
    <t>Αποτελέσματα Εκμεταλλεύσεως</t>
  </si>
  <si>
    <t>1. Έσοδα από πώληση υπηρεσιών</t>
  </si>
  <si>
    <t>2. Έσοδα από φόρους-εισφορές-πρόστιμα-προσαυξήσεις</t>
  </si>
  <si>
    <t>3. Τακτικές επιχορηγήσεις από Κρατικό Προϋπολογισμό</t>
  </si>
  <si>
    <t>Μικτά αποτελέσματα (πλεόνασμα) εκμεταλλεύσεως</t>
  </si>
  <si>
    <t xml:space="preserve">Πλέον: Άλλα έσοδα </t>
  </si>
  <si>
    <t>Σύνολο</t>
  </si>
  <si>
    <t xml:space="preserve">          3. Έξοδα λειτουργίας Δημοσίων Σχέσεων</t>
  </si>
  <si>
    <t>1. Έκτακτα και ανόργανα έσοδα</t>
  </si>
  <si>
    <t>2. Έκτακτα κέρδη</t>
  </si>
  <si>
    <t>3. Έσοδα προηγουμένων χρήσεων</t>
  </si>
  <si>
    <t>1. Έκτακτα και ανόργανα έξοδα</t>
  </si>
  <si>
    <t>3. Έξοδα προηγουμένων χρήσεων</t>
  </si>
  <si>
    <t xml:space="preserve">Οργανικά &amp; έκτακτα αποτελέσματα </t>
  </si>
  <si>
    <t>ΚΟΡΟΝΤΙΝΗ ΑΝΑΣΤΑΣΙΑ</t>
  </si>
  <si>
    <r>
      <t xml:space="preserve">    Πλέον</t>
    </r>
    <r>
      <rPr>
        <sz val="9"/>
        <rFont val="Arial"/>
        <family val="2"/>
      </rPr>
      <t>: 4. Πιστωτικοί τόκοι και συναφή έσοδα</t>
    </r>
  </si>
  <si>
    <r>
      <t xml:space="preserve">    Μείον</t>
    </r>
    <r>
      <rPr>
        <sz val="9"/>
        <rFont val="Arial"/>
        <family val="2"/>
      </rPr>
      <t>: 3. Χρεωστικοί τόκοι &amp; συναφή έξοδα</t>
    </r>
  </si>
  <si>
    <t>ΠΛΕΟΝ: Έκτακτα αποτελέσματα</t>
  </si>
  <si>
    <r>
      <t xml:space="preserve">   </t>
    </r>
    <r>
      <rPr>
        <b/>
        <sz val="9"/>
        <rFont val="Arial"/>
        <family val="2"/>
      </rPr>
      <t>Mείον</t>
    </r>
    <r>
      <rPr>
        <sz val="9"/>
        <rFont val="Arial"/>
        <family val="2"/>
      </rPr>
      <t>: Οι από αυτές ενσωματ. στο λειτουργ. κόστος</t>
    </r>
  </si>
  <si>
    <t xml:space="preserve">                 </t>
  </si>
  <si>
    <t xml:space="preserve">                          </t>
  </si>
  <si>
    <t xml:space="preserve">                                    </t>
  </si>
  <si>
    <t xml:space="preserve">                    </t>
  </si>
  <si>
    <t>ΑΡ.ΑΔ. Α΄ΤΑΞΕΩΣ 24377</t>
  </si>
  <si>
    <r>
      <t>Μείον</t>
    </r>
    <r>
      <rPr>
        <sz val="11"/>
        <rFont val="Arial"/>
        <family val="2"/>
      </rPr>
      <t>:</t>
    </r>
  </si>
  <si>
    <r>
      <t>ΜΕΙΟΝ</t>
    </r>
    <r>
      <rPr>
        <sz val="11"/>
        <rFont val="Arial"/>
        <family val="2"/>
      </rPr>
      <t>:</t>
    </r>
    <r>
      <rPr>
        <sz val="9"/>
        <rFont val="Arial"/>
        <family val="2"/>
      </rPr>
      <t xml:space="preserve"> 1. Έξοδα διοικητικής λειτουργίας</t>
    </r>
  </si>
  <si>
    <r>
      <t>ΜΕΙΟΝ</t>
    </r>
    <r>
      <rPr>
        <sz val="11"/>
        <rFont val="Arial"/>
        <family val="2"/>
      </rPr>
      <t xml:space="preserve">: </t>
    </r>
    <r>
      <rPr>
        <sz val="9"/>
        <rFont val="Arial"/>
        <family val="2"/>
      </rPr>
      <t>Σύνολο  αποσβέσεων παγίων στοιχείων</t>
    </r>
  </si>
  <si>
    <t xml:space="preserve">  </t>
  </si>
  <si>
    <t>Προκαταβολές προσωπικού</t>
  </si>
  <si>
    <t>4. Προβλέψεις για έκτακτους κινδύνους</t>
  </si>
  <si>
    <t>Η ΔΙΕΥΘΥΝΤΡΙΑ ΟΙΚ.ΥΠΗΡΕΣΙΩΝ</t>
  </si>
  <si>
    <t xml:space="preserve">    Α.Δ.Τ: AE 539906</t>
  </si>
  <si>
    <t xml:space="preserve">Α.Δ.Τ: Π 312550 </t>
  </si>
  <si>
    <t>Χρεώστες διάφοροι</t>
  </si>
  <si>
    <t>Ταμείο</t>
  </si>
  <si>
    <t xml:space="preserve">                 ΣΕΛΕΚΟΣ   ΜΙΧΑΗΛ</t>
  </si>
  <si>
    <t xml:space="preserve">                   Α.Δ.Τ  Σ 119639</t>
  </si>
  <si>
    <t xml:space="preserve">     ΓΑΛΑΖΟΥΛΑ   ΑΝΑΣΤΑΣΙΑ</t>
  </si>
  <si>
    <t>ΠΑΝΑΓΙΩΤΗΣ</t>
  </si>
  <si>
    <t xml:space="preserve">  ΜΟΣΧΟΝΑΣ   </t>
  </si>
  <si>
    <t xml:space="preserve">                                      Α.Δ.Τ.  ΑΕ 051841    </t>
  </si>
  <si>
    <t xml:space="preserve">                    Ο   ΔΗΜΑΡΧΟΣ                                                                     Ο ΑΝΤΙΔΗΜΑΡΧΟΣ ΟΙΚ. ΥΠΗΡΕΣΙΩΝ</t>
  </si>
  <si>
    <t xml:space="preserve">      Η    ΛΟΓΙΣΤΡΙΑ</t>
  </si>
  <si>
    <t>Μερικά αποτελέσματα  εκμεταλλεύσεως</t>
  </si>
  <si>
    <t>Ολικά αποτελέσματα  εκμετ/σεως</t>
  </si>
  <si>
    <r>
      <t xml:space="preserve">ΜΕΙΟΝ : </t>
    </r>
    <r>
      <rPr>
        <sz val="9"/>
        <rFont val="Arial"/>
        <family val="2"/>
      </rPr>
      <t>1. Φόρος εισοδήματος</t>
    </r>
  </si>
  <si>
    <t>Λοιπές μακροπρόθεσμες απαιτήσεις</t>
  </si>
  <si>
    <t>Ποσά  προηγούμενης  χρήσεως 2014</t>
  </si>
  <si>
    <t>Ποσά  κλειόμενης  χρήσεως 2015</t>
  </si>
  <si>
    <t>ΙΣΟΛΟΓΙΣΜΟΣ  31ης  ΔΕΚΕΜΒΡΙΟΥ  2015 - 15η  ΔΙΑΧΕΙΡΙΣΤΙΚΗ  ΧΡΗΣΗ  (1  ΙΑΝΟΥΑΡΙΟΥ - 31  ΔΕΚΕΜΒΡΙΟΥ  2015)</t>
  </si>
  <si>
    <t>Μείον: Προβλέψεις για υποτιμήσεις</t>
  </si>
  <si>
    <t>Ποσά                 προηγούμενης               χρήσεως 2014</t>
  </si>
  <si>
    <t>Πόσα                  κλειόμενης                 χρήσεως 2015</t>
  </si>
  <si>
    <t>Ποσά  κλειόμενης  χρήσεως  2015</t>
  </si>
  <si>
    <t>Ποσά προηγούμενης χρήσεως   2014</t>
  </si>
  <si>
    <t>Ποσά      προηγουμ.  χρήσεως 2014</t>
  </si>
  <si>
    <t>Ποσά  κλειόμενης                      χρήσεως 2015</t>
  </si>
  <si>
    <t>31ης ΔΕΚΕΜΒΡΙΟΥ  2015 (1 ΙΑΝΟΥΑΡΙΟΥ - 31 ΔΕΚΕΜΒΡΙΟΥ 2015)</t>
  </si>
  <si>
    <t>2. Έκτακτες  ζημιές</t>
  </si>
  <si>
    <t>ΙΙI.</t>
  </si>
  <si>
    <t xml:space="preserve"> - Δωρεές παγίων</t>
  </si>
  <si>
    <t>Αξία ακινήτων &amp; λοιπ.πάγιων στοιχ.παραχ/ντων δωρεάν</t>
  </si>
  <si>
    <t xml:space="preserve">Υποχρεώσεις από φόρους-τέλη </t>
  </si>
  <si>
    <t>Υπόλοιπο ζημιών χρήσης εις νέο</t>
  </si>
  <si>
    <t>Μακροπρόθεσμες υποχρεώσεις πληρωτέες στην επόμενη χρηση</t>
  </si>
  <si>
    <t xml:space="preserve">Έσοδα επομένων χρήσεων </t>
  </si>
  <si>
    <r>
      <t>Μείον</t>
    </r>
    <r>
      <rPr>
        <sz val="9"/>
        <rFont val="Arial"/>
        <family val="2"/>
      </rPr>
      <t>: Κόστος αγαθών και υπηρεσιών</t>
    </r>
  </si>
  <si>
    <t xml:space="preserve">Καθαρά αποτελέσματα (ζημίες) χρήσεως </t>
  </si>
  <si>
    <t>Υπόλοιπο αποτελεσμάτων (ζημίες)  προηγ. χρήσεων</t>
  </si>
  <si>
    <t>Ζημίες εις νέο</t>
  </si>
  <si>
    <t xml:space="preserve">ΚΑΘΑΡΑ ΑΠΟΤΕΛΕΣΜΑΤΑ  (ΖΗΜΙΕΣ)  ΧΡΗΣΕΩΣ </t>
  </si>
  <si>
    <t xml:space="preserve">                    Δ Η Μ Ο Σ    Χ Α Ϊ Δ Α Ρ Ι Ο Υ</t>
  </si>
  <si>
    <t xml:space="preserve">                             ΕΛΛΗΝΙΚΗ   ΔΗΜΟΚΡΑΤΙΑ  </t>
  </si>
  <si>
    <t xml:space="preserve">                                                                                                                                                                                                                                    Χ α ϊ δ ά ρ ι,     31   Μαϊου   2 0 1 6</t>
  </si>
  <si>
    <t xml:space="preserve">                                           (ΠΟΣΑ ΣΕ ΕΥΡΩ)</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</si>
</sst>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Ä_ñ_÷_-;\-* #,##0\ _Ä_ñ_÷_-;_-* &quot;-&quot;??\ _Ä_ñ_÷_-;_-@_-"/>
    <numFmt numFmtId="165" formatCode="0."/>
    <numFmt numFmtId="166" formatCode="#,##0;\(\-#,##0\)"/>
    <numFmt numFmtId="167" formatCode="_(* #,##0.0000_);_(* \(#,##0.0000\);_(* &quot;-&quot;????_);_(@_)"/>
    <numFmt numFmtId="168" formatCode="#,##0.0000"/>
    <numFmt numFmtId="169" formatCode="_(* #,##0.00000_);_(* \(#,##0.00000\);_(* &quot;-&quot;?????_);_(@_)"/>
    <numFmt numFmtId="170" formatCode="d&quot;/&quot;m&quot;/&quot;yyyy"/>
    <numFmt numFmtId="171" formatCode="0.00_);\-0.00"/>
    <numFmt numFmtId="172" formatCode="#,##0.00_);\-#,##0.00"/>
    <numFmt numFmtId="173" formatCode="\$#,##0.00_);\-\$#,##0.00"/>
    <numFmt numFmtId="174" formatCode="&quot;Yes&quot;;&quot;Yes&quot;;&quot;No&quot;"/>
    <numFmt numFmtId="175" formatCode="&quot;True&quot;;&quot;True&quot;;&quot;False&quot;"/>
    <numFmt numFmtId="176" formatCode="&quot;On&quot;;&quot;On&quot;;&quot;Off&quot;"/>
    <numFmt numFmtId="177" formatCode="[$€-2]\ #,##0.00_);[Red]\([$€-2]\ #,##0.00\)"/>
    <numFmt numFmtId="178" formatCode="[$-408]dddd\,\ d\ mmmm\ yyyy"/>
    <numFmt numFmtId="179" formatCode="00000"/>
  </numFmts>
  <fonts count="33">
    <font>
      <sz val="10"/>
      <name val="Arial"/>
      <family val="0"/>
    </font>
    <font>
      <sz val="8"/>
      <name val="Arial"/>
      <family val="2"/>
    </font>
    <font>
      <sz val="9"/>
      <name val="Arial"/>
      <family val="2"/>
    </font>
    <font>
      <b/>
      <sz val="9"/>
      <name val="Arial"/>
      <family val="2"/>
    </font>
    <font>
      <b/>
      <sz val="10"/>
      <name val="Arial"/>
      <family val="2"/>
    </font>
    <font>
      <b/>
      <sz val="14"/>
      <name val="Arial Black"/>
      <family val="2"/>
    </font>
    <font>
      <b/>
      <sz val="12"/>
      <name val="Arial Black"/>
      <family val="2"/>
    </font>
    <font>
      <b/>
      <sz val="10"/>
      <name val="Arial Black"/>
      <family val="2"/>
    </font>
    <font>
      <b/>
      <i/>
      <sz val="9"/>
      <name val="Arial"/>
      <family val="2"/>
    </font>
    <font>
      <b/>
      <sz val="9"/>
      <name val="Arial Black"/>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0"/>
    </font>
    <font>
      <sz val="9"/>
      <color indexed="8"/>
      <name val="Arial"/>
      <family val="0"/>
    </font>
    <font>
      <sz val="10"/>
      <color indexed="8"/>
      <name val="Arial"/>
      <family val="0"/>
    </font>
    <font>
      <sz val="32"/>
      <name val="Arial"/>
      <family val="2"/>
    </font>
    <font>
      <b/>
      <sz val="32"/>
      <name val="Arial Black"/>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style="thin"/>
    </border>
    <border>
      <left>
        <color indexed="63"/>
      </left>
      <right style="medium"/>
      <top style="thin"/>
      <bottom style="double"/>
    </border>
    <border>
      <left>
        <color indexed="63"/>
      </left>
      <right style="medium"/>
      <top>
        <color indexed="63"/>
      </top>
      <bottom style="double"/>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0" fillId="0" borderId="0" xfId="0" applyFont="1" applyAlignment="1">
      <alignment/>
    </xf>
    <xf numFmtId="0" fontId="2" fillId="0" borderId="0" xfId="0" applyFont="1" applyAlignment="1">
      <alignment/>
    </xf>
    <xf numFmtId="4" fontId="2" fillId="0" borderId="0" xfId="0" applyNumberFormat="1" applyFont="1" applyAlignment="1">
      <alignment/>
    </xf>
    <xf numFmtId="4" fontId="0" fillId="0" borderId="0" xfId="0" applyNumberFormat="1" applyFont="1" applyAlignment="1">
      <alignment/>
    </xf>
    <xf numFmtId="0" fontId="4" fillId="0" borderId="0" xfId="0" applyFont="1" applyBorder="1" applyAlignment="1">
      <alignment/>
    </xf>
    <xf numFmtId="0" fontId="4" fillId="0" borderId="0" xfId="0" applyFont="1" applyBorder="1" applyAlignment="1">
      <alignment horizontal="center"/>
    </xf>
    <xf numFmtId="4" fontId="4" fillId="0" borderId="0" xfId="0" applyNumberFormat="1" applyFont="1" applyBorder="1" applyAlignment="1">
      <alignment horizontal="center"/>
    </xf>
    <xf numFmtId="4" fontId="1" fillId="0" borderId="0" xfId="0" applyNumberFormat="1" applyFont="1" applyAlignment="1">
      <alignment/>
    </xf>
    <xf numFmtId="4" fontId="7" fillId="0" borderId="10" xfId="0" applyNumberFormat="1" applyFont="1" applyBorder="1" applyAlignment="1">
      <alignment horizontal="left"/>
    </xf>
    <xf numFmtId="4" fontId="7" fillId="0" borderId="10" xfId="0" applyNumberFormat="1"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0" xfId="0" applyFont="1" applyBorder="1" applyAlignment="1">
      <alignment horizontal="center"/>
    </xf>
    <xf numFmtId="4" fontId="3" fillId="0" borderId="13" xfId="0" applyNumberFormat="1" applyFont="1" applyBorder="1" applyAlignment="1">
      <alignment/>
    </xf>
    <xf numFmtId="4" fontId="3" fillId="0" borderId="0" xfId="0" applyNumberFormat="1" applyFont="1" applyBorder="1" applyAlignment="1">
      <alignment/>
    </xf>
    <xf numFmtId="4" fontId="2" fillId="0" borderId="0" xfId="0" applyNumberFormat="1" applyFont="1" applyBorder="1" applyAlignment="1">
      <alignment/>
    </xf>
    <xf numFmtId="4" fontId="2" fillId="0" borderId="0" xfId="0" applyNumberFormat="1" applyFont="1" applyBorder="1" applyAlignment="1">
      <alignment horizontal="right"/>
    </xf>
    <xf numFmtId="0" fontId="2" fillId="0" borderId="0" xfId="0" applyFont="1" applyBorder="1" applyAlignment="1">
      <alignment/>
    </xf>
    <xf numFmtId="4" fontId="2" fillId="0" borderId="0" xfId="0" applyNumberFormat="1" applyFont="1" applyBorder="1" applyAlignment="1">
      <alignment horizontal="center"/>
    </xf>
    <xf numFmtId="4" fontId="3" fillId="0" borderId="14" xfId="0" applyNumberFormat="1" applyFont="1" applyBorder="1" applyAlignment="1">
      <alignment/>
    </xf>
    <xf numFmtId="4" fontId="2" fillId="0" borderId="10" xfId="0" applyNumberFormat="1" applyFont="1" applyBorder="1" applyAlignment="1">
      <alignment/>
    </xf>
    <xf numFmtId="0" fontId="3" fillId="0" borderId="0" xfId="0" applyFont="1" applyBorder="1" applyAlignment="1">
      <alignment/>
    </xf>
    <xf numFmtId="0" fontId="8" fillId="0" borderId="0" xfId="0" applyFont="1" applyBorder="1" applyAlignment="1">
      <alignment/>
    </xf>
    <xf numFmtId="165" fontId="2" fillId="0" borderId="0" xfId="0" applyNumberFormat="1" applyFont="1" applyBorder="1" applyAlignment="1">
      <alignment horizontal="right"/>
    </xf>
    <xf numFmtId="168" fontId="2" fillId="0" borderId="0" xfId="0" applyNumberFormat="1" applyFont="1" applyAlignment="1">
      <alignment/>
    </xf>
    <xf numFmtId="49" fontId="3" fillId="0" borderId="0" xfId="0" applyNumberFormat="1" applyFont="1" applyBorder="1" applyAlignment="1">
      <alignment/>
    </xf>
    <xf numFmtId="165" fontId="3" fillId="0" borderId="0" xfId="0" applyNumberFormat="1" applyFont="1" applyBorder="1" applyAlignment="1">
      <alignment horizontal="left"/>
    </xf>
    <xf numFmtId="3" fontId="2" fillId="0" borderId="0" xfId="0" applyNumberFormat="1" applyFont="1" applyBorder="1" applyAlignment="1">
      <alignment/>
    </xf>
    <xf numFmtId="165" fontId="3" fillId="0" borderId="0" xfId="0" applyNumberFormat="1" applyFont="1" applyBorder="1" applyAlignment="1">
      <alignment/>
    </xf>
    <xf numFmtId="4" fontId="3" fillId="0" borderId="10" xfId="0" applyNumberFormat="1" applyFont="1" applyBorder="1" applyAlignment="1">
      <alignment/>
    </xf>
    <xf numFmtId="4" fontId="2" fillId="0" borderId="0" xfId="0" applyNumberFormat="1" applyFont="1" applyBorder="1" applyAlignment="1">
      <alignment vertical="center"/>
    </xf>
    <xf numFmtId="4" fontId="3" fillId="0" borderId="0" xfId="0" applyNumberFormat="1" applyFont="1" applyBorder="1" applyAlignment="1">
      <alignment horizontal="left"/>
    </xf>
    <xf numFmtId="0" fontId="4" fillId="0" borderId="0" xfId="0" applyFont="1" applyBorder="1" applyAlignment="1">
      <alignment horizontal="left"/>
    </xf>
    <xf numFmtId="0" fontId="0" fillId="0" borderId="0" xfId="0" applyFont="1" applyBorder="1" applyAlignment="1">
      <alignment/>
    </xf>
    <xf numFmtId="4" fontId="0" fillId="0" borderId="0" xfId="0" applyNumberFormat="1" applyFont="1" applyBorder="1" applyAlignment="1">
      <alignment/>
    </xf>
    <xf numFmtId="4" fontId="1" fillId="0" borderId="0" xfId="0" applyNumberFormat="1" applyFont="1" applyBorder="1" applyAlignment="1">
      <alignment/>
    </xf>
    <xf numFmtId="4" fontId="2" fillId="0" borderId="0" xfId="0" applyNumberFormat="1" applyFont="1" applyBorder="1" applyAlignment="1">
      <alignment/>
    </xf>
    <xf numFmtId="0" fontId="4" fillId="0" borderId="15" xfId="0" applyFont="1" applyBorder="1" applyAlignment="1">
      <alignment/>
    </xf>
    <xf numFmtId="3" fontId="4" fillId="0" borderId="0" xfId="0" applyNumberFormat="1" applyFont="1" applyBorder="1" applyAlignment="1">
      <alignment horizontal="center"/>
    </xf>
    <xf numFmtId="4" fontId="4" fillId="0" borderId="0" xfId="0" applyNumberFormat="1" applyFont="1" applyBorder="1" applyAlignment="1">
      <alignment/>
    </xf>
    <xf numFmtId="4" fontId="2" fillId="0" borderId="0" xfId="0" applyNumberFormat="1" applyFont="1" applyBorder="1" applyAlignment="1">
      <alignment horizontal="center" wrapText="1"/>
    </xf>
    <xf numFmtId="4" fontId="2" fillId="0" borderId="0" xfId="0" applyNumberFormat="1" applyFont="1" applyBorder="1" applyAlignment="1">
      <alignment horizontal="center" vertical="top"/>
    </xf>
    <xf numFmtId="4" fontId="2" fillId="0" borderId="0" xfId="0" applyNumberFormat="1" applyFont="1" applyBorder="1" applyAlignment="1">
      <alignment horizontal="right" vertical="top"/>
    </xf>
    <xf numFmtId="0" fontId="8" fillId="0" borderId="0" xfId="0" applyFont="1" applyBorder="1" applyAlignment="1">
      <alignment horizontal="center"/>
    </xf>
    <xf numFmtId="166" fontId="8" fillId="0" borderId="0" xfId="0" applyNumberFormat="1" applyFont="1" applyBorder="1" applyAlignment="1">
      <alignment horizontal="center"/>
    </xf>
    <xf numFmtId="166" fontId="8" fillId="0" borderId="0" xfId="0" applyNumberFormat="1" applyFont="1" applyBorder="1" applyAlignment="1">
      <alignment/>
    </xf>
    <xf numFmtId="165" fontId="8" fillId="0" borderId="0" xfId="0" applyNumberFormat="1" applyFont="1" applyBorder="1" applyAlignment="1">
      <alignment horizontal="center"/>
    </xf>
    <xf numFmtId="4" fontId="8" fillId="0" borderId="0" xfId="0" applyNumberFormat="1" applyFont="1" applyBorder="1" applyAlignment="1">
      <alignment/>
    </xf>
    <xf numFmtId="49" fontId="2" fillId="0" borderId="0" xfId="0" applyNumberFormat="1" applyFont="1" applyBorder="1" applyAlignment="1">
      <alignment horizontal="right"/>
    </xf>
    <xf numFmtId="166" fontId="2" fillId="0" borderId="0" xfId="0" applyNumberFormat="1" applyFont="1" applyBorder="1" applyAlignment="1">
      <alignment/>
    </xf>
    <xf numFmtId="0" fontId="2" fillId="0" borderId="0" xfId="0" applyFont="1" applyBorder="1" applyAlignment="1">
      <alignment horizontal="right"/>
    </xf>
    <xf numFmtId="0" fontId="3" fillId="0" borderId="0" xfId="0" applyFont="1" applyBorder="1" applyAlignment="1">
      <alignment horizontal="left"/>
    </xf>
    <xf numFmtId="0" fontId="3" fillId="0" borderId="0" xfId="0" applyFont="1" applyBorder="1" applyAlignment="1">
      <alignment horizontal="justify" vertical="top"/>
    </xf>
    <xf numFmtId="4" fontId="3" fillId="0" borderId="0" xfId="0" applyNumberFormat="1" applyFont="1" applyBorder="1" applyAlignment="1">
      <alignment horizontal="justify" vertical="top"/>
    </xf>
    <xf numFmtId="0" fontId="8" fillId="0" borderId="0" xfId="0" applyFont="1" applyBorder="1" applyAlignment="1">
      <alignment horizontal="right"/>
    </xf>
    <xf numFmtId="0" fontId="2" fillId="0" borderId="0" xfId="0" applyFont="1" applyBorder="1" applyAlignment="1">
      <alignment horizontal="left"/>
    </xf>
    <xf numFmtId="0" fontId="8" fillId="0" borderId="0" xfId="0" applyFont="1" applyBorder="1" applyAlignment="1">
      <alignment horizontal="left"/>
    </xf>
    <xf numFmtId="4" fontId="3" fillId="0" borderId="0" xfId="0" applyNumberFormat="1" applyFont="1" applyBorder="1" applyAlignment="1">
      <alignment/>
    </xf>
    <xf numFmtId="4" fontId="2" fillId="0" borderId="0" xfId="0" applyNumberFormat="1" applyFont="1" applyBorder="1" applyAlignment="1">
      <alignment horizontal="left"/>
    </xf>
    <xf numFmtId="49" fontId="8" fillId="0" borderId="0" xfId="0" applyNumberFormat="1" applyFont="1" applyBorder="1" applyAlignment="1">
      <alignment horizontal="right"/>
    </xf>
    <xf numFmtId="49" fontId="3" fillId="0" borderId="0"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xf>
    <xf numFmtId="0" fontId="4" fillId="0" borderId="0" xfId="0" applyFont="1" applyBorder="1" applyAlignment="1">
      <alignment/>
    </xf>
    <xf numFmtId="4" fontId="10" fillId="0" borderId="0" xfId="0" applyNumberFormat="1" applyFont="1" applyAlignment="1">
      <alignment/>
    </xf>
    <xf numFmtId="0" fontId="10" fillId="0" borderId="0" xfId="0" applyFont="1" applyAlignment="1">
      <alignment/>
    </xf>
    <xf numFmtId="4" fontId="3" fillId="0" borderId="14" xfId="0" applyNumberFormat="1" applyFont="1" applyBorder="1" applyAlignment="1">
      <alignment/>
    </xf>
    <xf numFmtId="0" fontId="4" fillId="0" borderId="16" xfId="0" applyFont="1" applyBorder="1" applyAlignment="1">
      <alignment horizontal="center"/>
    </xf>
    <xf numFmtId="4" fontId="3" fillId="0" borderId="13" xfId="0" applyNumberFormat="1" applyFont="1" applyFill="1" applyBorder="1" applyAlignment="1">
      <alignment/>
    </xf>
    <xf numFmtId="4" fontId="2" fillId="0" borderId="0" xfId="0" applyNumberFormat="1" applyFont="1" applyFill="1" applyBorder="1" applyAlignment="1">
      <alignment/>
    </xf>
    <xf numFmtId="4" fontId="1" fillId="0" borderId="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xf>
    <xf numFmtId="4" fontId="2" fillId="0" borderId="10" xfId="0" applyNumberFormat="1" applyFont="1" applyBorder="1" applyAlignment="1">
      <alignment horizontal="right"/>
    </xf>
    <xf numFmtId="4" fontId="2" fillId="0" borderId="17" xfId="0" applyNumberFormat="1" applyFont="1" applyBorder="1" applyAlignment="1">
      <alignment/>
    </xf>
    <xf numFmtId="4" fontId="3" fillId="0" borderId="17" xfId="0" applyNumberFormat="1" applyFont="1" applyBorder="1" applyAlignment="1">
      <alignment/>
    </xf>
    <xf numFmtId="0" fontId="3" fillId="0" borderId="11" xfId="0" applyFont="1" applyBorder="1" applyAlignment="1">
      <alignment horizontal="center" vertical="center"/>
    </xf>
    <xf numFmtId="0" fontId="2" fillId="0" borderId="0" xfId="0" applyFont="1" applyFill="1" applyBorder="1" applyAlignment="1">
      <alignment/>
    </xf>
    <xf numFmtId="3" fontId="2" fillId="0" borderId="11" xfId="0" applyNumberFormat="1" applyFont="1" applyBorder="1" applyAlignment="1">
      <alignment horizontal="right"/>
    </xf>
    <xf numFmtId="4" fontId="3" fillId="0" borderId="18" xfId="0" applyNumberFormat="1" applyFont="1" applyBorder="1" applyAlignment="1">
      <alignment/>
    </xf>
    <xf numFmtId="0" fontId="3" fillId="0" borderId="10" xfId="0" applyFont="1" applyBorder="1" applyAlignment="1">
      <alignment/>
    </xf>
    <xf numFmtId="4" fontId="31" fillId="0" borderId="0" xfId="0" applyNumberFormat="1" applyFont="1" applyAlignment="1">
      <alignment/>
    </xf>
    <xf numFmtId="0" fontId="31" fillId="0" borderId="0" xfId="0" applyFont="1" applyAlignment="1">
      <alignment/>
    </xf>
    <xf numFmtId="0" fontId="31" fillId="0" borderId="0" xfId="0" applyFont="1" applyBorder="1" applyAlignment="1">
      <alignment horizontal="center"/>
    </xf>
    <xf numFmtId="4" fontId="3" fillId="0" borderId="0" xfId="0" applyNumberFormat="1" applyFont="1" applyBorder="1" applyAlignment="1">
      <alignment horizontal="center" vertical="center"/>
    </xf>
    <xf numFmtId="0" fontId="3" fillId="0" borderId="18" xfId="0" applyFont="1" applyBorder="1" applyAlignment="1">
      <alignment horizontal="justify" vertical="top"/>
    </xf>
    <xf numFmtId="0" fontId="2" fillId="0" borderId="18" xfId="0" applyFont="1" applyBorder="1" applyAlignment="1">
      <alignment/>
    </xf>
    <xf numFmtId="3" fontId="2" fillId="0" borderId="11" xfId="0" applyNumberFormat="1" applyFont="1" applyBorder="1" applyAlignment="1">
      <alignment/>
    </xf>
    <xf numFmtId="3" fontId="3" fillId="0" borderId="11" xfId="0" applyNumberFormat="1" applyFont="1" applyBorder="1" applyAlignment="1">
      <alignment/>
    </xf>
    <xf numFmtId="4" fontId="2" fillId="0" borderId="16" xfId="0" applyNumberFormat="1" applyFont="1" applyBorder="1" applyAlignment="1">
      <alignment/>
    </xf>
    <xf numFmtId="4" fontId="2" fillId="0" borderId="19" xfId="0" applyNumberFormat="1" applyFont="1" applyBorder="1" applyAlignment="1">
      <alignment horizontal="right"/>
    </xf>
    <xf numFmtId="4" fontId="3" fillId="0" borderId="20" xfId="0" applyNumberFormat="1" applyFont="1" applyBorder="1" applyAlignment="1">
      <alignment/>
    </xf>
    <xf numFmtId="4" fontId="3" fillId="0" borderId="21" xfId="0" applyNumberFormat="1" applyFont="1" applyBorder="1" applyAlignment="1">
      <alignment/>
    </xf>
    <xf numFmtId="4" fontId="3" fillId="0" borderId="22" xfId="0" applyNumberFormat="1" applyFont="1" applyBorder="1" applyAlignment="1">
      <alignment/>
    </xf>
    <xf numFmtId="4" fontId="3" fillId="0" borderId="20" xfId="0" applyNumberFormat="1" applyFont="1" applyBorder="1" applyAlignment="1">
      <alignment/>
    </xf>
    <xf numFmtId="4" fontId="2" fillId="0" borderId="13" xfId="0" applyNumberFormat="1" applyFont="1" applyBorder="1" applyAlignment="1">
      <alignment/>
    </xf>
    <xf numFmtId="165" fontId="2" fillId="0" borderId="0" xfId="0" applyNumberFormat="1" applyFont="1" applyBorder="1" applyAlignment="1">
      <alignment horizontal="right" vertical="top"/>
    </xf>
    <xf numFmtId="0" fontId="2" fillId="0" borderId="0" xfId="0" applyFont="1" applyAlignment="1">
      <alignment horizontal="left" wrapText="1"/>
    </xf>
    <xf numFmtId="4" fontId="2" fillId="24" borderId="13" xfId="0" applyNumberFormat="1" applyFont="1" applyFill="1" applyBorder="1" applyAlignment="1">
      <alignment/>
    </xf>
    <xf numFmtId="4" fontId="4" fillId="0" borderId="0" xfId="0" applyNumberFormat="1" applyFont="1" applyBorder="1" applyAlignment="1">
      <alignment horizontal="left"/>
    </xf>
    <xf numFmtId="0" fontId="4" fillId="0" borderId="0" xfId="0" applyFont="1" applyBorder="1" applyAlignment="1">
      <alignment horizontal="center"/>
    </xf>
    <xf numFmtId="0" fontId="3" fillId="0" borderId="0" xfId="0" applyFont="1" applyBorder="1" applyAlignment="1">
      <alignment horizontal="left"/>
    </xf>
    <xf numFmtId="0" fontId="6" fillId="0" borderId="18" xfId="0" applyFont="1" applyBorder="1" applyAlignment="1">
      <alignment horizontal="center" vertical="center"/>
    </xf>
    <xf numFmtId="0" fontId="6" fillId="0" borderId="10" xfId="0" applyFont="1" applyBorder="1" applyAlignment="1">
      <alignment horizontal="center" vertical="center"/>
    </xf>
    <xf numFmtId="4" fontId="3" fillId="0" borderId="0" xfId="0" applyNumberFormat="1" applyFont="1" applyBorder="1" applyAlignment="1">
      <alignment horizontal="center" vertical="center" wrapText="1"/>
    </xf>
    <xf numFmtId="0" fontId="9" fillId="0" borderId="10" xfId="0" applyFont="1" applyBorder="1" applyAlignment="1">
      <alignment horizontal="center" vertical="center"/>
    </xf>
    <xf numFmtId="4" fontId="3"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32" fillId="0" borderId="0"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left"/>
    </xf>
    <xf numFmtId="3" fontId="7" fillId="0" borderId="10" xfId="0" applyNumberFormat="1" applyFont="1" applyBorder="1" applyAlignment="1">
      <alignment horizontal="center"/>
    </xf>
    <xf numFmtId="4" fontId="6" fillId="0" borderId="10" xfId="0" applyNumberFormat="1"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Comma" xfId="56"/>
    <cellStyle name="Comma [0]" xfId="57"/>
    <cellStyle name="Currency" xfId="58"/>
    <cellStyle name="Currency [0]"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66675</xdr:colOff>
      <xdr:row>91</xdr:row>
      <xdr:rowOff>0</xdr:rowOff>
    </xdr:from>
    <xdr:ext cx="76200" cy="200025"/>
    <xdr:sp fLocksText="0">
      <xdr:nvSpPr>
        <xdr:cNvPr id="1" name="Text Box 1"/>
        <xdr:cNvSpPr txBox="1">
          <a:spLocks noChangeArrowheads="1"/>
        </xdr:cNvSpPr>
      </xdr:nvSpPr>
      <xdr:spPr>
        <a:xfrm>
          <a:off x="6743700" y="1700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114300</xdr:colOff>
      <xdr:row>91</xdr:row>
      <xdr:rowOff>0</xdr:rowOff>
    </xdr:from>
    <xdr:ext cx="76200" cy="200025"/>
    <xdr:sp fLocksText="0">
      <xdr:nvSpPr>
        <xdr:cNvPr id="2" name="Text Box 2"/>
        <xdr:cNvSpPr txBox="1">
          <a:spLocks noChangeArrowheads="1"/>
        </xdr:cNvSpPr>
      </xdr:nvSpPr>
      <xdr:spPr>
        <a:xfrm>
          <a:off x="6791325" y="1700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92</xdr:row>
      <xdr:rowOff>0</xdr:rowOff>
    </xdr:from>
    <xdr:ext cx="76200" cy="200025"/>
    <xdr:sp fLocksText="0">
      <xdr:nvSpPr>
        <xdr:cNvPr id="3" name="Text Box 3"/>
        <xdr:cNvSpPr txBox="1">
          <a:spLocks noChangeArrowheads="1"/>
        </xdr:cNvSpPr>
      </xdr:nvSpPr>
      <xdr:spPr>
        <a:xfrm>
          <a:off x="1085850" y="1700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91</xdr:row>
      <xdr:rowOff>0</xdr:rowOff>
    </xdr:from>
    <xdr:ext cx="76200" cy="200025"/>
    <xdr:sp fLocksText="0">
      <xdr:nvSpPr>
        <xdr:cNvPr id="4" name="Text Box 4"/>
        <xdr:cNvSpPr txBox="1">
          <a:spLocks noChangeArrowheads="1"/>
        </xdr:cNvSpPr>
      </xdr:nvSpPr>
      <xdr:spPr>
        <a:xfrm>
          <a:off x="2790825" y="1700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91</xdr:row>
      <xdr:rowOff>0</xdr:rowOff>
    </xdr:from>
    <xdr:ext cx="76200" cy="200025"/>
    <xdr:sp fLocksText="0">
      <xdr:nvSpPr>
        <xdr:cNvPr id="5" name="Text Box 6"/>
        <xdr:cNvSpPr txBox="1">
          <a:spLocks noChangeArrowheads="1"/>
        </xdr:cNvSpPr>
      </xdr:nvSpPr>
      <xdr:spPr>
        <a:xfrm>
          <a:off x="10106025" y="1700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91</xdr:row>
      <xdr:rowOff>0</xdr:rowOff>
    </xdr:from>
    <xdr:ext cx="76200" cy="200025"/>
    <xdr:sp fLocksText="0">
      <xdr:nvSpPr>
        <xdr:cNvPr id="6" name="Text Box 7"/>
        <xdr:cNvSpPr txBox="1">
          <a:spLocks noChangeArrowheads="1"/>
        </xdr:cNvSpPr>
      </xdr:nvSpPr>
      <xdr:spPr>
        <a:xfrm>
          <a:off x="10106025" y="1700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100</xdr:row>
      <xdr:rowOff>19050</xdr:rowOff>
    </xdr:from>
    <xdr:ext cx="10182225" cy="4514850"/>
    <xdr:sp fLocksText="0">
      <xdr:nvSpPr>
        <xdr:cNvPr id="7" name="Text Box 9"/>
        <xdr:cNvSpPr txBox="1">
          <a:spLocks noChangeArrowheads="1"/>
        </xdr:cNvSpPr>
      </xdr:nvSpPr>
      <xdr:spPr>
        <a:xfrm>
          <a:off x="247650" y="18230850"/>
          <a:ext cx="10182225" cy="451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xdr:row>
      <xdr:rowOff>0</xdr:rowOff>
    </xdr:from>
    <xdr:ext cx="76200" cy="200025"/>
    <xdr:sp fLocksText="0">
      <xdr:nvSpPr>
        <xdr:cNvPr id="8" name="Text Box 10"/>
        <xdr:cNvSpPr txBox="1">
          <a:spLocks noChangeArrowheads="1"/>
        </xdr:cNvSpPr>
      </xdr:nvSpPr>
      <xdr:spPr>
        <a:xfrm>
          <a:off x="9591675" y="819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876300</xdr:colOff>
      <xdr:row>92</xdr:row>
      <xdr:rowOff>0</xdr:rowOff>
    </xdr:from>
    <xdr:ext cx="76200" cy="200025"/>
    <xdr:sp fLocksText="0">
      <xdr:nvSpPr>
        <xdr:cNvPr id="9" name="Text Box 13"/>
        <xdr:cNvSpPr txBox="1">
          <a:spLocks noChangeArrowheads="1"/>
        </xdr:cNvSpPr>
      </xdr:nvSpPr>
      <xdr:spPr>
        <a:xfrm>
          <a:off x="1123950" y="1700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123825</xdr:colOff>
      <xdr:row>51</xdr:row>
      <xdr:rowOff>9525</xdr:rowOff>
    </xdr:from>
    <xdr:ext cx="12992100" cy="428625"/>
    <xdr:sp>
      <xdr:nvSpPr>
        <xdr:cNvPr id="10" name="Text Box 14"/>
        <xdr:cNvSpPr txBox="1">
          <a:spLocks noChangeArrowheads="1"/>
        </xdr:cNvSpPr>
      </xdr:nvSpPr>
      <xdr:spPr>
        <a:xfrm>
          <a:off x="190500" y="9763125"/>
          <a:ext cx="12992100" cy="428625"/>
        </a:xfrm>
        <a:prstGeom prst="rect">
          <a:avLst/>
        </a:prstGeom>
        <a:no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ΣΗΜΕΙΩΣΗ:</a:t>
          </a:r>
          <a:r>
            <a:rPr lang="en-US" cap="none" sz="900" b="0" i="0" u="none" baseline="0">
              <a:solidFill>
                <a:srgbClr val="000000"/>
              </a:solidFill>
              <a:latin typeface="Arial"/>
              <a:ea typeface="Arial"/>
              <a:cs typeface="Arial"/>
            </a:rPr>
            <a:t> Τα ακίνητα του Δήμου είναι ελεύθερα βαρών, η δε αξία των γηπέδων και κτιρίων, που περιλαμβάνονται στους λογαριασμούς του ενεργητικού Γ ΙΙ 1 και 2, προσδιορίσθηκε από την επιτροπή απογραφής, με βάση κυρίως τις αξίες του συστήματος αντικειμενικού προσδιορισμού της 31-12-2000.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oneCellAnchor>
  <xdr:oneCellAnchor>
    <xdr:from>
      <xdr:col>3</xdr:col>
      <xdr:colOff>838200</xdr:colOff>
      <xdr:row>84</xdr:row>
      <xdr:rowOff>0</xdr:rowOff>
    </xdr:from>
    <xdr:ext cx="76200" cy="200025"/>
    <xdr:sp fLocksText="0">
      <xdr:nvSpPr>
        <xdr:cNvPr id="11" name="Text Box 15"/>
        <xdr:cNvSpPr txBox="1">
          <a:spLocks noChangeArrowheads="1"/>
        </xdr:cNvSpPr>
      </xdr:nvSpPr>
      <xdr:spPr>
        <a:xfrm>
          <a:off x="3629025" y="15906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71</xdr:row>
      <xdr:rowOff>0</xdr:rowOff>
    </xdr:from>
    <xdr:ext cx="76200" cy="200025"/>
    <xdr:sp fLocksText="0">
      <xdr:nvSpPr>
        <xdr:cNvPr id="12" name="Text Box 16"/>
        <xdr:cNvSpPr txBox="1">
          <a:spLocks noChangeArrowheads="1"/>
        </xdr:cNvSpPr>
      </xdr:nvSpPr>
      <xdr:spPr>
        <a:xfrm>
          <a:off x="10106025" y="13677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71</xdr:row>
      <xdr:rowOff>0</xdr:rowOff>
    </xdr:from>
    <xdr:ext cx="76200" cy="200025"/>
    <xdr:sp fLocksText="0">
      <xdr:nvSpPr>
        <xdr:cNvPr id="13" name="Text Box 17"/>
        <xdr:cNvSpPr txBox="1">
          <a:spLocks noChangeArrowheads="1"/>
        </xdr:cNvSpPr>
      </xdr:nvSpPr>
      <xdr:spPr>
        <a:xfrm>
          <a:off x="10106025" y="13677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876300</xdr:colOff>
      <xdr:row>84</xdr:row>
      <xdr:rowOff>0</xdr:rowOff>
    </xdr:from>
    <xdr:ext cx="76200" cy="200025"/>
    <xdr:sp fLocksText="0">
      <xdr:nvSpPr>
        <xdr:cNvPr id="14" name="Text Box 18"/>
        <xdr:cNvSpPr txBox="1">
          <a:spLocks noChangeArrowheads="1"/>
        </xdr:cNvSpPr>
      </xdr:nvSpPr>
      <xdr:spPr>
        <a:xfrm>
          <a:off x="3667125" y="15906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76200</xdr:colOff>
      <xdr:row>91</xdr:row>
      <xdr:rowOff>0</xdr:rowOff>
    </xdr:from>
    <xdr:ext cx="76200" cy="266700"/>
    <xdr:sp fLocksText="0">
      <xdr:nvSpPr>
        <xdr:cNvPr id="15" name="Text Box 19"/>
        <xdr:cNvSpPr txBox="1">
          <a:spLocks noChangeArrowheads="1"/>
        </xdr:cNvSpPr>
      </xdr:nvSpPr>
      <xdr:spPr>
        <a:xfrm>
          <a:off x="6753225" y="170021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123825</xdr:colOff>
      <xdr:row>91</xdr:row>
      <xdr:rowOff>0</xdr:rowOff>
    </xdr:from>
    <xdr:ext cx="76200" cy="266700"/>
    <xdr:sp fLocksText="0">
      <xdr:nvSpPr>
        <xdr:cNvPr id="16" name="Text Box 20"/>
        <xdr:cNvSpPr txBox="1">
          <a:spLocks noChangeArrowheads="1"/>
        </xdr:cNvSpPr>
      </xdr:nvSpPr>
      <xdr:spPr>
        <a:xfrm>
          <a:off x="6800850" y="170021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91</xdr:row>
      <xdr:rowOff>0</xdr:rowOff>
    </xdr:from>
    <xdr:ext cx="76200" cy="266700"/>
    <xdr:sp fLocksText="0">
      <xdr:nvSpPr>
        <xdr:cNvPr id="17" name="Text Box 21"/>
        <xdr:cNvSpPr txBox="1">
          <a:spLocks noChangeArrowheads="1"/>
        </xdr:cNvSpPr>
      </xdr:nvSpPr>
      <xdr:spPr>
        <a:xfrm>
          <a:off x="2790825" y="170021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28575</xdr:colOff>
      <xdr:row>91</xdr:row>
      <xdr:rowOff>0</xdr:rowOff>
    </xdr:from>
    <xdr:to>
      <xdr:col>24</xdr:col>
      <xdr:colOff>0</xdr:colOff>
      <xdr:row>91</xdr:row>
      <xdr:rowOff>0</xdr:rowOff>
    </xdr:to>
    <xdr:sp>
      <xdr:nvSpPr>
        <xdr:cNvPr id="18" name="Text Box 22"/>
        <xdr:cNvSpPr txBox="1">
          <a:spLocks noChangeArrowheads="1"/>
        </xdr:cNvSpPr>
      </xdr:nvSpPr>
      <xdr:spPr>
        <a:xfrm>
          <a:off x="95250" y="17002125"/>
          <a:ext cx="146304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Ελέγξαμε τις ανωτέρω Οικονομικές Καταστάσεις καθώς και το σχετικό Προσάρτημα του "ΔΗΜΟΥ ΧΑΪΔΑΡΙΟΥ", της εταιρικής χρήσεως που έληξε την 31 Δεκεμβρίου 2006. Η ευθύνη της σύνταξης των οικονομικών καταστάσεων βαρύνει τη διοίκηση του Δήμου. Η δική μας ευθύνη περιορίζεται στη διαμόρφωση και τη διατύπωση γνώμης επί των οικονομικών καταστάσεων, εδραιωμένης στο διενεργηθέντα έλεγχο. Ο έλεγχός μας διενεργήθηκε σύμφωνα με τα Ελληνικά Ελεγκτικά Πρότυπα, που είναι εναρμονισμένα με τα Διεθνή Ελεγκτικά Πρότυπα. Επίσης λάβαμε υπόψη μας και τις σχετικές διατάξεις του Δημοτικού και Κοινοτικού Κώδικα (Π.Δ. 410/1995) όπως ισχύει. Τα Πρότυπα αυτά απαιτούν το σχεδιασμό και την εκτέλεση του ελεγκτικού έργου κατά τρόπο που να διασφαλίζει εύλογη βεβαιότητα ότι οι οικονομικές καταστάσεις είναι απαλλαγμένες από ουσιώδεις ανακρίβειες και παραλείψεις. Ο έλεγχός μας περιλαμβάνει την εξέταση, σε δειγματοληπτική βάση, αποδεικτικών στοιχείων που να στηρίζουν τα ποσά και τις πληροφορίες που περιλαμβάνονται στις οικονομικές καταστάσεις. Ο έλεγχος επίσης περιλαμβάνει την αξιολόγηση των λογιστικών αρχών που ακολουθήθηκαν, των εκτιμήσεων της διοίκησης του Δήμου και, γενικότερα, της παρουσίασης των δεδομένων στις οικονομικές καταστάσεις καθώς και τη συμφωνία του περιεχομένου της Έκθεσης Διαχειρίσεως της Δημαρχιακής Επιτροπής προς το Δημοτικό Συμβούλιο με τις οικονομικές καταστάσεις. Πιστεύουμε ότι ο έλεγχος που διενεργήθηκε, χωρίς να επεκταθούμε σε διαχειριστικά θέματα αφού ο διαχειριστικός έλεγχος των ΟΤΑ ασκείται από το Ελεγκτικό Συνέδριο, παρέχει επαρκή βάση για την διαμόρφωση της έκθεσής μας. Ο Δήμος εφάρμοσε ορθά το Κλαδικό Λογιστικό Σχέδιο Δήμων και Κοινοτήτων Π.Δ. 315/1999. Από τον παραπάνω έλεγχό μας προέκυψαν τα εξής: 1) Στις απαιτήσεις του Δήμου κατά Πελατών, δεν υπάρχει πλήρης συμφωνία μεταξύ των αναλυτικών και περιληπτικών λογαριασμών. Η συμφωνία όμως αυτή είναι απαραίτητη, τόσο για την ορθή εμφάνιση της περιουσιακής διάρθρωσης όσο και της οικονομικής θέσης του Δήμου. 2) Οι τίτλοι πάγιας επένδυσης, αφορούν τη συμμετοχή του Δήμου σε Δημοτική Επιχείρηση Ανάπτυξης και αποτιμήθηκαν στην αξία κτήσης τους, ενώ η τρέχουσα αξία που προκύπτει από τον τελευταίο ισολογισμό είναι μηδενική. Με εξαίρεση τις επιπτώσεις των θεμάτων που αναφέρονται στις ανωτέρω παρατηρήσεις μας, κατά τη γνώμη μας οι προαναφερόμενες οικονομικές καταστάσεις απεικονίζουν, ακριβοδίκαια την οικονομική θέση του Δήμου κατά την 31 Δεκεμβρίου 2005 και τα αποτελέσματα των εργασιών του, της χρήσεως που έληξε αυτή την ημερομηνία, σύμφωνα με τα Λογιστικά Πρότυπα που προδιαγράφονται από την Ελληνική νομοθεσία και το περιεχόμενο της Έκθεσης Διαχειρίσεως της Δημαρχιακής Επιτροπής προς το Δημοτικό Συμβούλιο, συμφωνεί με τις προαναφερόμενες οικονομικές καταστάσεις.</a:t>
          </a:r>
        </a:p>
      </xdr:txBody>
    </xdr:sp>
    <xdr:clientData/>
  </xdr:twoCellAnchor>
  <xdr:oneCellAnchor>
    <xdr:from>
      <xdr:col>18</xdr:col>
      <xdr:colOff>0</xdr:colOff>
      <xdr:row>91</xdr:row>
      <xdr:rowOff>0</xdr:rowOff>
    </xdr:from>
    <xdr:ext cx="76200" cy="200025"/>
    <xdr:sp fLocksText="0">
      <xdr:nvSpPr>
        <xdr:cNvPr id="19" name="Text Box 23"/>
        <xdr:cNvSpPr txBox="1">
          <a:spLocks noChangeArrowheads="1"/>
        </xdr:cNvSpPr>
      </xdr:nvSpPr>
      <xdr:spPr>
        <a:xfrm>
          <a:off x="10106025" y="1700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91</xdr:row>
      <xdr:rowOff>0</xdr:rowOff>
    </xdr:from>
    <xdr:ext cx="76200" cy="200025"/>
    <xdr:sp fLocksText="0">
      <xdr:nvSpPr>
        <xdr:cNvPr id="20" name="Text Box 24"/>
        <xdr:cNvSpPr txBox="1">
          <a:spLocks noChangeArrowheads="1"/>
        </xdr:cNvSpPr>
      </xdr:nvSpPr>
      <xdr:spPr>
        <a:xfrm>
          <a:off x="10106025" y="1700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xdr:row>
      <xdr:rowOff>0</xdr:rowOff>
    </xdr:from>
    <xdr:ext cx="76200" cy="200025"/>
    <xdr:sp fLocksText="0">
      <xdr:nvSpPr>
        <xdr:cNvPr id="21" name="Text Box 26"/>
        <xdr:cNvSpPr txBox="1">
          <a:spLocks noChangeArrowheads="1"/>
        </xdr:cNvSpPr>
      </xdr:nvSpPr>
      <xdr:spPr>
        <a:xfrm>
          <a:off x="9591675" y="819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180975</xdr:colOff>
      <xdr:row>92</xdr:row>
      <xdr:rowOff>0</xdr:rowOff>
    </xdr:from>
    <xdr:ext cx="76200" cy="266700"/>
    <xdr:sp fLocksText="0">
      <xdr:nvSpPr>
        <xdr:cNvPr id="22" name="Text Box 28"/>
        <xdr:cNvSpPr txBox="1">
          <a:spLocks noChangeArrowheads="1"/>
        </xdr:cNvSpPr>
      </xdr:nvSpPr>
      <xdr:spPr>
        <a:xfrm>
          <a:off x="247650" y="170021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885825</xdr:colOff>
      <xdr:row>92</xdr:row>
      <xdr:rowOff>0</xdr:rowOff>
    </xdr:from>
    <xdr:ext cx="76200" cy="200025"/>
    <xdr:sp fLocksText="0">
      <xdr:nvSpPr>
        <xdr:cNvPr id="23" name="Text Box 29"/>
        <xdr:cNvSpPr txBox="1">
          <a:spLocks noChangeArrowheads="1"/>
        </xdr:cNvSpPr>
      </xdr:nvSpPr>
      <xdr:spPr>
        <a:xfrm>
          <a:off x="1133475" y="1700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123825</xdr:colOff>
      <xdr:row>51</xdr:row>
      <xdr:rowOff>9525</xdr:rowOff>
    </xdr:from>
    <xdr:ext cx="12992100" cy="428625"/>
    <xdr:sp>
      <xdr:nvSpPr>
        <xdr:cNvPr id="24" name="Text Box 30"/>
        <xdr:cNvSpPr txBox="1">
          <a:spLocks noChangeArrowheads="1"/>
        </xdr:cNvSpPr>
      </xdr:nvSpPr>
      <xdr:spPr>
        <a:xfrm>
          <a:off x="190500" y="9763125"/>
          <a:ext cx="12992100" cy="428625"/>
        </a:xfrm>
        <a:prstGeom prst="rect">
          <a:avLst/>
        </a:prstGeom>
        <a:no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ΣΗΜΕΙΩΣΗ:</a:t>
          </a:r>
          <a:r>
            <a:rPr lang="en-US" cap="none" sz="900" b="0" i="0" u="none" baseline="0">
              <a:solidFill>
                <a:srgbClr val="000000"/>
              </a:solidFill>
              <a:latin typeface="Arial"/>
              <a:ea typeface="Arial"/>
              <a:cs typeface="Arial"/>
            </a:rPr>
            <a:t> Τα ακίνητα του Δήμου είναι ελεύθερα βαρών, η δε αξία των γηπέδων και κτιρίων, που περιλαμβάνονται στους λογαριασμούς του ενεργητικού Γ ΙΙ 1 και 2, προσδιορίσθηκε από την επιτροπή απογραφής, με βάση κυρίως τις αξίες του συστήματος αντικειμενικού προσδιορισμού της 31-12-2000.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oneCellAnchor>
  <xdr:oneCellAnchor>
    <xdr:from>
      <xdr:col>2</xdr:col>
      <xdr:colOff>866775</xdr:colOff>
      <xdr:row>83</xdr:row>
      <xdr:rowOff>0</xdr:rowOff>
    </xdr:from>
    <xdr:ext cx="76200" cy="200025"/>
    <xdr:sp fLocksText="0">
      <xdr:nvSpPr>
        <xdr:cNvPr id="25" name="Text Box 31"/>
        <xdr:cNvSpPr txBox="1">
          <a:spLocks noChangeArrowheads="1"/>
        </xdr:cNvSpPr>
      </xdr:nvSpPr>
      <xdr:spPr>
        <a:xfrm>
          <a:off x="1114425" y="1575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71</xdr:row>
      <xdr:rowOff>0</xdr:rowOff>
    </xdr:from>
    <xdr:ext cx="76200" cy="200025"/>
    <xdr:sp fLocksText="0">
      <xdr:nvSpPr>
        <xdr:cNvPr id="26" name="Text Box 32"/>
        <xdr:cNvSpPr txBox="1">
          <a:spLocks noChangeArrowheads="1"/>
        </xdr:cNvSpPr>
      </xdr:nvSpPr>
      <xdr:spPr>
        <a:xfrm>
          <a:off x="10106025" y="13677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71</xdr:row>
      <xdr:rowOff>0</xdr:rowOff>
    </xdr:from>
    <xdr:ext cx="76200" cy="200025"/>
    <xdr:sp fLocksText="0">
      <xdr:nvSpPr>
        <xdr:cNvPr id="27" name="Text Box 33"/>
        <xdr:cNvSpPr txBox="1">
          <a:spLocks noChangeArrowheads="1"/>
        </xdr:cNvSpPr>
      </xdr:nvSpPr>
      <xdr:spPr>
        <a:xfrm>
          <a:off x="10106025" y="13677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885825</xdr:colOff>
      <xdr:row>83</xdr:row>
      <xdr:rowOff>0</xdr:rowOff>
    </xdr:from>
    <xdr:ext cx="76200" cy="200025"/>
    <xdr:sp fLocksText="0">
      <xdr:nvSpPr>
        <xdr:cNvPr id="28" name="Text Box 34"/>
        <xdr:cNvSpPr txBox="1">
          <a:spLocks noChangeArrowheads="1"/>
        </xdr:cNvSpPr>
      </xdr:nvSpPr>
      <xdr:spPr>
        <a:xfrm>
          <a:off x="1133475" y="1575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28575</xdr:colOff>
      <xdr:row>91</xdr:row>
      <xdr:rowOff>0</xdr:rowOff>
    </xdr:from>
    <xdr:ext cx="76200" cy="200025"/>
    <xdr:sp fLocksText="0">
      <xdr:nvSpPr>
        <xdr:cNvPr id="29" name="Text Box 35"/>
        <xdr:cNvSpPr txBox="1">
          <a:spLocks noChangeArrowheads="1"/>
        </xdr:cNvSpPr>
      </xdr:nvSpPr>
      <xdr:spPr>
        <a:xfrm>
          <a:off x="5734050" y="1700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866775</xdr:colOff>
      <xdr:row>84</xdr:row>
      <xdr:rowOff>0</xdr:rowOff>
    </xdr:from>
    <xdr:ext cx="76200" cy="200025"/>
    <xdr:sp fLocksText="0">
      <xdr:nvSpPr>
        <xdr:cNvPr id="30" name="Text Box 38"/>
        <xdr:cNvSpPr txBox="1">
          <a:spLocks noChangeArrowheads="1"/>
        </xdr:cNvSpPr>
      </xdr:nvSpPr>
      <xdr:spPr>
        <a:xfrm>
          <a:off x="4552950" y="15906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885825</xdr:colOff>
      <xdr:row>84</xdr:row>
      <xdr:rowOff>0</xdr:rowOff>
    </xdr:from>
    <xdr:ext cx="76200" cy="200025"/>
    <xdr:sp fLocksText="0">
      <xdr:nvSpPr>
        <xdr:cNvPr id="31" name="Text Box 39"/>
        <xdr:cNvSpPr txBox="1">
          <a:spLocks noChangeArrowheads="1"/>
        </xdr:cNvSpPr>
      </xdr:nvSpPr>
      <xdr:spPr>
        <a:xfrm>
          <a:off x="4572000" y="15906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7"/>
  <sheetViews>
    <sheetView tabSelected="1" view="pageBreakPreview" zoomScaleSheetLayoutView="100" zoomScalePageLayoutView="0" workbookViewId="0" topLeftCell="G67">
      <selection activeCell="O47" sqref="O47"/>
    </sheetView>
  </sheetViews>
  <sheetFormatPr defaultColWidth="9.140625" defaultRowHeight="12.75"/>
  <cols>
    <col min="1" max="1" width="0.9921875" style="66" bestFit="1" customWidth="1"/>
    <col min="2" max="2" width="2.7109375" style="66" customWidth="1"/>
    <col min="3" max="3" width="38.140625" style="66" customWidth="1"/>
    <col min="4" max="4" width="13.421875" style="65" customWidth="1"/>
    <col min="5" max="5" width="15.140625" style="65" customWidth="1"/>
    <col min="6" max="6" width="0.9921875" style="65" customWidth="1"/>
    <col min="7" max="7" width="13.140625" style="65" customWidth="1"/>
    <col min="8" max="8" width="0.9921875" style="65" customWidth="1"/>
    <col min="9" max="9" width="13.7109375" style="65" customWidth="1"/>
    <col min="10" max="10" width="0.85546875" style="65" customWidth="1"/>
    <col min="11" max="11" width="13.8515625" style="65" customWidth="1"/>
    <col min="12" max="12" width="0.9921875" style="65" customWidth="1"/>
    <col min="13" max="13" width="14.421875" style="65" customWidth="1"/>
    <col min="14" max="14" width="0.9921875" style="65" customWidth="1"/>
    <col min="15" max="15" width="13.421875" style="65" customWidth="1"/>
    <col min="16" max="16" width="1.57421875" style="65" customWidth="1"/>
    <col min="17" max="17" width="2.7109375" style="66" customWidth="1"/>
    <col min="18" max="18" width="3.421875" style="66" customWidth="1"/>
    <col min="19" max="19" width="31.57421875" style="66" customWidth="1"/>
    <col min="20" max="20" width="2.7109375" style="65" customWidth="1"/>
    <col min="21" max="21" width="16.28125" style="65" customWidth="1"/>
    <col min="22" max="22" width="1.1484375" style="65" customWidth="1"/>
    <col min="23" max="23" width="0.85546875" style="65" customWidth="1"/>
    <col min="24" max="24" width="16.7109375" style="65" customWidth="1"/>
    <col min="25" max="25" width="12.7109375" style="65" bestFit="1" customWidth="1"/>
    <col min="26" max="27" width="9.140625" style="65" customWidth="1"/>
    <col min="28" max="16384" width="9.140625" style="66" customWidth="1"/>
  </cols>
  <sheetData>
    <row r="1" spans="1:27" s="83" customFormat="1" ht="30" customHeight="1">
      <c r="A1" s="84"/>
      <c r="B1" s="109" t="s">
        <v>163</v>
      </c>
      <c r="C1" s="109"/>
      <c r="D1" s="109"/>
      <c r="E1" s="109"/>
      <c r="F1" s="109"/>
      <c r="G1" s="109"/>
      <c r="H1" s="109"/>
      <c r="I1" s="109"/>
      <c r="J1" s="109"/>
      <c r="K1" s="109"/>
      <c r="L1" s="109"/>
      <c r="M1" s="109"/>
      <c r="N1" s="109"/>
      <c r="O1" s="109"/>
      <c r="P1" s="109"/>
      <c r="Q1" s="109"/>
      <c r="R1" s="109"/>
      <c r="S1" s="109"/>
      <c r="T1" s="109"/>
      <c r="U1" s="109"/>
      <c r="V1" s="109"/>
      <c r="W1" s="109"/>
      <c r="X1" s="109"/>
      <c r="Y1" s="82"/>
      <c r="Z1" s="82"/>
      <c r="AA1" s="82"/>
    </row>
    <row r="2" spans="1:27" s="83" customFormat="1" ht="34.5" customHeight="1">
      <c r="A2" s="84"/>
      <c r="B2" s="109" t="s">
        <v>162</v>
      </c>
      <c r="C2" s="109"/>
      <c r="D2" s="109"/>
      <c r="E2" s="109"/>
      <c r="F2" s="109"/>
      <c r="G2" s="109"/>
      <c r="H2" s="109"/>
      <c r="I2" s="109"/>
      <c r="J2" s="109"/>
      <c r="K2" s="109"/>
      <c r="L2" s="109"/>
      <c r="M2" s="109"/>
      <c r="N2" s="109"/>
      <c r="O2" s="109"/>
      <c r="P2" s="109"/>
      <c r="Q2" s="109"/>
      <c r="R2" s="109"/>
      <c r="S2" s="109"/>
      <c r="T2" s="109"/>
      <c r="U2" s="109"/>
      <c r="V2" s="109"/>
      <c r="W2" s="109"/>
      <c r="X2" s="109"/>
      <c r="Y2" s="82"/>
      <c r="Z2" s="82"/>
      <c r="AA2" s="82"/>
    </row>
    <row r="3" spans="1:27" s="1" customFormat="1" ht="21.75" customHeight="1">
      <c r="A3" s="6"/>
      <c r="B3" s="110" t="s">
        <v>140</v>
      </c>
      <c r="C3" s="110"/>
      <c r="D3" s="110"/>
      <c r="E3" s="110"/>
      <c r="F3" s="110"/>
      <c r="G3" s="110"/>
      <c r="H3" s="110"/>
      <c r="I3" s="110"/>
      <c r="J3" s="110"/>
      <c r="K3" s="110"/>
      <c r="L3" s="110"/>
      <c r="M3" s="110"/>
      <c r="N3" s="110"/>
      <c r="O3" s="110"/>
      <c r="P3" s="110"/>
      <c r="Q3" s="110"/>
      <c r="R3" s="110"/>
      <c r="S3" s="110"/>
      <c r="T3" s="110"/>
      <c r="U3" s="110"/>
      <c r="V3" s="110"/>
      <c r="W3" s="110"/>
      <c r="X3" s="110"/>
      <c r="Y3" s="8"/>
      <c r="Z3" s="8"/>
      <c r="AA3" s="8"/>
    </row>
    <row r="4" spans="1:27" s="1" customFormat="1" ht="16.5" customHeight="1">
      <c r="A4" s="5"/>
      <c r="B4" s="111" t="s">
        <v>2</v>
      </c>
      <c r="C4" s="111"/>
      <c r="D4" s="9"/>
      <c r="E4" s="9"/>
      <c r="F4" s="9"/>
      <c r="G4" s="9"/>
      <c r="H4" s="9"/>
      <c r="I4" s="9"/>
      <c r="J4" s="9"/>
      <c r="K4" s="112" t="s">
        <v>165</v>
      </c>
      <c r="L4" s="112"/>
      <c r="M4" s="112"/>
      <c r="N4" s="112"/>
      <c r="O4" s="112"/>
      <c r="P4" s="112"/>
      <c r="Q4" s="112"/>
      <c r="R4" s="112"/>
      <c r="S4" s="112"/>
      <c r="T4" s="10"/>
      <c r="U4" s="10"/>
      <c r="V4" s="113" t="s">
        <v>3</v>
      </c>
      <c r="W4" s="113"/>
      <c r="X4" s="113"/>
      <c r="Y4" s="8"/>
      <c r="Z4" s="8"/>
      <c r="AA4" s="8"/>
    </row>
    <row r="5" spans="1:27" s="2" customFormat="1" ht="16.5" customHeight="1">
      <c r="A5" s="22"/>
      <c r="B5" s="22"/>
      <c r="C5" s="22"/>
      <c r="D5" s="15"/>
      <c r="E5" s="108" t="s">
        <v>139</v>
      </c>
      <c r="F5" s="108"/>
      <c r="G5" s="108"/>
      <c r="H5" s="108"/>
      <c r="I5" s="108"/>
      <c r="J5" s="15"/>
      <c r="K5" s="108" t="s">
        <v>138</v>
      </c>
      <c r="L5" s="108"/>
      <c r="M5" s="108"/>
      <c r="N5" s="108"/>
      <c r="O5" s="108"/>
      <c r="P5" s="15"/>
      <c r="Q5" s="12"/>
      <c r="R5" s="22"/>
      <c r="S5" s="22"/>
      <c r="T5" s="17"/>
      <c r="U5" s="105" t="s">
        <v>143</v>
      </c>
      <c r="V5" s="105"/>
      <c r="W5" s="105" t="s">
        <v>142</v>
      </c>
      <c r="X5" s="105"/>
      <c r="Y5" s="3"/>
      <c r="Z5" s="3"/>
      <c r="AA5" s="3"/>
    </row>
    <row r="6" spans="1:27" s="2" customFormat="1" ht="23.25" customHeight="1">
      <c r="A6" s="22"/>
      <c r="B6" s="22"/>
      <c r="C6" s="22"/>
      <c r="D6" s="15"/>
      <c r="E6" s="41" t="s">
        <v>4</v>
      </c>
      <c r="F6" s="17"/>
      <c r="G6" s="42" t="s">
        <v>5</v>
      </c>
      <c r="H6" s="17"/>
      <c r="I6" s="41" t="s">
        <v>6</v>
      </c>
      <c r="J6" s="15"/>
      <c r="K6" s="41" t="s">
        <v>4</v>
      </c>
      <c r="L6" s="17"/>
      <c r="M6" s="42" t="s">
        <v>5</v>
      </c>
      <c r="N6" s="17"/>
      <c r="O6" s="41" t="s">
        <v>6</v>
      </c>
      <c r="P6" s="15"/>
      <c r="Q6" s="11"/>
      <c r="R6" s="22"/>
      <c r="S6" s="22"/>
      <c r="T6" s="43"/>
      <c r="U6" s="105"/>
      <c r="V6" s="105"/>
      <c r="W6" s="105"/>
      <c r="X6" s="105"/>
      <c r="Y6" s="3"/>
      <c r="Z6" s="3"/>
      <c r="AA6" s="3"/>
    </row>
    <row r="7" spans="1:27" s="2" customFormat="1" ht="13.5" customHeight="1">
      <c r="A7" s="22"/>
      <c r="B7" s="13" t="s">
        <v>7</v>
      </c>
      <c r="C7" s="22" t="s">
        <v>8</v>
      </c>
      <c r="D7" s="15"/>
      <c r="E7" s="15"/>
      <c r="F7" s="15"/>
      <c r="G7" s="15"/>
      <c r="H7" s="15"/>
      <c r="I7" s="15"/>
      <c r="J7" s="15"/>
      <c r="K7" s="15"/>
      <c r="L7" s="15"/>
      <c r="M7" s="15"/>
      <c r="N7" s="15"/>
      <c r="O7" s="15"/>
      <c r="P7" s="15"/>
      <c r="Q7" s="11"/>
      <c r="R7" s="13" t="s">
        <v>9</v>
      </c>
      <c r="S7" s="22" t="s">
        <v>10</v>
      </c>
      <c r="T7" s="15"/>
      <c r="U7" s="15"/>
      <c r="V7" s="15"/>
      <c r="W7" s="15"/>
      <c r="X7" s="15"/>
      <c r="Y7" s="3"/>
      <c r="Z7" s="3"/>
      <c r="AA7" s="3"/>
    </row>
    <row r="8" spans="1:27" s="2" customFormat="1" ht="14.25" customHeight="1" thickBot="1">
      <c r="A8" s="22"/>
      <c r="B8" s="24" t="s">
        <v>11</v>
      </c>
      <c r="C8" s="18" t="s">
        <v>12</v>
      </c>
      <c r="D8" s="16"/>
      <c r="E8" s="14">
        <v>1009378.91</v>
      </c>
      <c r="F8" s="14"/>
      <c r="G8" s="14">
        <v>961906.14</v>
      </c>
      <c r="H8" s="22"/>
      <c r="I8" s="14">
        <f>+E8-G8</f>
        <v>47472.77000000002</v>
      </c>
      <c r="J8" s="16"/>
      <c r="K8" s="14">
        <v>979972.55</v>
      </c>
      <c r="L8" s="14"/>
      <c r="M8" s="14">
        <v>956085.9</v>
      </c>
      <c r="N8" s="22"/>
      <c r="O8" s="14">
        <f>+K8-M8</f>
        <v>23886.650000000023</v>
      </c>
      <c r="P8" s="15"/>
      <c r="Q8" s="11"/>
      <c r="R8" s="44" t="s">
        <v>13</v>
      </c>
      <c r="S8" s="23" t="s">
        <v>14</v>
      </c>
      <c r="T8" s="15"/>
      <c r="U8" s="14">
        <v>9134078</v>
      </c>
      <c r="V8" s="15"/>
      <c r="W8" s="15"/>
      <c r="X8" s="93">
        <v>9134078</v>
      </c>
      <c r="Y8" s="3"/>
      <c r="Z8" s="3"/>
      <c r="AA8" s="3"/>
    </row>
    <row r="9" spans="1:27" s="2" customFormat="1" ht="13.5" customHeight="1" thickTop="1">
      <c r="A9" s="22"/>
      <c r="B9" s="24"/>
      <c r="C9" s="18"/>
      <c r="D9" s="16"/>
      <c r="E9" s="18"/>
      <c r="F9" s="18"/>
      <c r="G9" s="18"/>
      <c r="H9" s="18"/>
      <c r="I9" s="16"/>
      <c r="J9" s="16"/>
      <c r="K9" s="18"/>
      <c r="L9" s="18"/>
      <c r="M9" s="18"/>
      <c r="N9" s="18"/>
      <c r="O9" s="16"/>
      <c r="P9" s="15"/>
      <c r="Q9" s="11"/>
      <c r="R9" s="24"/>
      <c r="S9" s="18"/>
      <c r="T9" s="15"/>
      <c r="U9" s="15"/>
      <c r="V9" s="15"/>
      <c r="W9" s="15"/>
      <c r="X9" s="15"/>
      <c r="Y9" s="3"/>
      <c r="Z9" s="3"/>
      <c r="AA9" s="3"/>
    </row>
    <row r="10" spans="1:27" s="2" customFormat="1" ht="12">
      <c r="A10" s="22"/>
      <c r="B10" s="13" t="s">
        <v>15</v>
      </c>
      <c r="C10" s="22" t="s">
        <v>16</v>
      </c>
      <c r="D10" s="15"/>
      <c r="E10" s="18"/>
      <c r="F10" s="18"/>
      <c r="G10" s="18"/>
      <c r="H10" s="18"/>
      <c r="I10" s="16"/>
      <c r="J10" s="15"/>
      <c r="K10" s="18"/>
      <c r="L10" s="18"/>
      <c r="M10" s="18"/>
      <c r="N10" s="18"/>
      <c r="O10" s="16"/>
      <c r="P10" s="15"/>
      <c r="Q10" s="11"/>
      <c r="R10" s="45" t="s">
        <v>150</v>
      </c>
      <c r="S10" s="46" t="s">
        <v>18</v>
      </c>
      <c r="T10" s="15"/>
      <c r="U10" s="15"/>
      <c r="V10" s="15"/>
      <c r="W10" s="15"/>
      <c r="X10" s="15"/>
      <c r="Y10" s="3"/>
      <c r="Z10" s="3"/>
      <c r="AA10" s="3"/>
    </row>
    <row r="11" spans="1:27" s="2" customFormat="1" ht="14.25" customHeight="1">
      <c r="A11" s="22"/>
      <c r="B11" s="47" t="s">
        <v>17</v>
      </c>
      <c r="C11" s="23" t="s">
        <v>19</v>
      </c>
      <c r="D11" s="48"/>
      <c r="E11" s="18"/>
      <c r="F11" s="18"/>
      <c r="G11" s="18"/>
      <c r="H11" s="18"/>
      <c r="I11" s="16"/>
      <c r="J11" s="48"/>
      <c r="K11" s="18"/>
      <c r="L11" s="18"/>
      <c r="M11" s="18"/>
      <c r="N11" s="18"/>
      <c r="O11" s="16"/>
      <c r="P11" s="15"/>
      <c r="Q11" s="11"/>
      <c r="R11" s="18"/>
      <c r="S11" s="46" t="s">
        <v>151</v>
      </c>
      <c r="T11" s="18"/>
      <c r="U11" s="18"/>
      <c r="V11" s="18"/>
      <c r="W11" s="18"/>
      <c r="X11" s="18"/>
      <c r="Y11" s="3"/>
      <c r="Z11" s="3"/>
      <c r="AA11" s="3"/>
    </row>
    <row r="12" spans="1:27" s="2" customFormat="1" ht="14.25" customHeight="1">
      <c r="A12" s="22"/>
      <c r="B12" s="24" t="s">
        <v>21</v>
      </c>
      <c r="C12" s="18" t="s">
        <v>22</v>
      </c>
      <c r="D12" s="16"/>
      <c r="E12" s="16">
        <v>5510248.13</v>
      </c>
      <c r="F12" s="16"/>
      <c r="G12" s="16">
        <v>0</v>
      </c>
      <c r="H12" s="16"/>
      <c r="I12" s="16">
        <f>E12-G12</f>
        <v>5510248.13</v>
      </c>
      <c r="J12" s="16"/>
      <c r="K12" s="16">
        <v>5510248.13</v>
      </c>
      <c r="L12" s="16"/>
      <c r="M12" s="16">
        <v>0</v>
      </c>
      <c r="N12" s="16"/>
      <c r="O12" s="16">
        <f>K12-M12</f>
        <v>5510248.13</v>
      </c>
      <c r="P12" s="15"/>
      <c r="Q12" s="11"/>
      <c r="R12" s="49" t="s">
        <v>31</v>
      </c>
      <c r="S12" s="50" t="s">
        <v>20</v>
      </c>
      <c r="T12" s="16"/>
      <c r="U12" s="16">
        <v>16605878.33</v>
      </c>
      <c r="V12" s="16"/>
      <c r="W12" s="16"/>
      <c r="X12" s="16">
        <v>16914859.31</v>
      </c>
      <c r="Y12" s="17"/>
      <c r="Z12" s="3"/>
      <c r="AA12" s="3"/>
    </row>
    <row r="13" spans="1:27" s="2" customFormat="1" ht="14.25" customHeight="1">
      <c r="A13" s="22"/>
      <c r="B13" s="24" t="s">
        <v>25</v>
      </c>
      <c r="C13" s="18" t="s">
        <v>26</v>
      </c>
      <c r="D13" s="16"/>
      <c r="E13" s="16">
        <v>9597460.85</v>
      </c>
      <c r="F13" s="16"/>
      <c r="G13" s="16">
        <v>7230893.05</v>
      </c>
      <c r="H13" s="16"/>
      <c r="I13" s="16">
        <f aca="true" t="shared" si="0" ref="I13:I23">E13-G13</f>
        <v>2366567.8</v>
      </c>
      <c r="J13" s="16"/>
      <c r="K13" s="16">
        <v>9597460.85</v>
      </c>
      <c r="L13" s="16"/>
      <c r="M13" s="16">
        <v>6990626.65</v>
      </c>
      <c r="N13" s="16"/>
      <c r="O13" s="16">
        <f aca="true" t="shared" si="1" ref="O13:O23">K13-M13</f>
        <v>2606834.1999999993</v>
      </c>
      <c r="P13" s="15"/>
      <c r="Q13" s="11"/>
      <c r="R13" s="49" t="s">
        <v>11</v>
      </c>
      <c r="S13" s="50" t="s">
        <v>152</v>
      </c>
      <c r="T13" s="18"/>
      <c r="U13" s="16">
        <v>0.1</v>
      </c>
      <c r="V13" s="18"/>
      <c r="W13" s="18"/>
      <c r="X13" s="16">
        <v>0</v>
      </c>
      <c r="Y13" s="3"/>
      <c r="Z13" s="3"/>
      <c r="AA13" s="3"/>
    </row>
    <row r="14" spans="1:27" s="2" customFormat="1" ht="12.75" thickBot="1">
      <c r="A14" s="22"/>
      <c r="B14" s="24" t="s">
        <v>27</v>
      </c>
      <c r="C14" s="18" t="s">
        <v>28</v>
      </c>
      <c r="D14" s="16"/>
      <c r="E14" s="16">
        <v>6987280.52</v>
      </c>
      <c r="F14" s="16"/>
      <c r="G14" s="16">
        <v>6364892.52</v>
      </c>
      <c r="H14" s="16"/>
      <c r="I14" s="16">
        <f t="shared" si="0"/>
        <v>622388</v>
      </c>
      <c r="J14" s="16"/>
      <c r="K14" s="16">
        <v>6987280.52</v>
      </c>
      <c r="L14" s="16"/>
      <c r="M14" s="16">
        <v>6270358.19</v>
      </c>
      <c r="N14" s="16"/>
      <c r="O14" s="16">
        <f t="shared" si="1"/>
        <v>716922.3299999991</v>
      </c>
      <c r="P14" s="15"/>
      <c r="Q14" s="11"/>
      <c r="U14" s="20">
        <f>SUM(U12:U13)</f>
        <v>16605878.43</v>
      </c>
      <c r="X14" s="20">
        <f>SUM(X12:X13)</f>
        <v>16914859.31</v>
      </c>
      <c r="Y14" s="3"/>
      <c r="Z14" s="3"/>
      <c r="AA14" s="3"/>
    </row>
    <row r="15" spans="1:27" s="2" customFormat="1" ht="12.75" thickTop="1">
      <c r="A15" s="22"/>
      <c r="B15" s="24" t="s">
        <v>29</v>
      </c>
      <c r="C15" s="18" t="s">
        <v>30</v>
      </c>
      <c r="D15" s="16"/>
      <c r="E15" s="16">
        <v>1171249.99</v>
      </c>
      <c r="F15" s="16"/>
      <c r="G15" s="16">
        <v>1082859.77</v>
      </c>
      <c r="H15" s="16"/>
      <c r="I15" s="16">
        <f t="shared" si="0"/>
        <v>88390.21999999997</v>
      </c>
      <c r="J15" s="16"/>
      <c r="K15" s="16">
        <v>1171249.99</v>
      </c>
      <c r="L15" s="16"/>
      <c r="M15" s="16">
        <v>1076507.2</v>
      </c>
      <c r="N15" s="16"/>
      <c r="O15" s="16">
        <f t="shared" si="1"/>
        <v>94742.79000000004</v>
      </c>
      <c r="P15" s="15"/>
      <c r="Q15" s="11"/>
      <c r="R15" s="44" t="s">
        <v>23</v>
      </c>
      <c r="S15" s="23" t="s">
        <v>24</v>
      </c>
      <c r="T15" s="15"/>
      <c r="U15" s="15"/>
      <c r="V15" s="15"/>
      <c r="W15" s="15"/>
      <c r="X15" s="15"/>
      <c r="Y15" s="3"/>
      <c r="Z15" s="3"/>
      <c r="AA15" s="3"/>
    </row>
    <row r="16" spans="1:27" s="2" customFormat="1" ht="12.75" thickBot="1">
      <c r="A16" s="22"/>
      <c r="B16" s="24" t="s">
        <v>31</v>
      </c>
      <c r="C16" s="18" t="s">
        <v>32</v>
      </c>
      <c r="D16" s="16"/>
      <c r="E16" s="16">
        <v>12734599.62</v>
      </c>
      <c r="F16" s="16"/>
      <c r="G16" s="16">
        <v>6229610.88</v>
      </c>
      <c r="H16" s="16"/>
      <c r="I16" s="16">
        <f t="shared" si="0"/>
        <v>6504988.739999999</v>
      </c>
      <c r="J16" s="16"/>
      <c r="K16" s="16">
        <v>12734599.62</v>
      </c>
      <c r="L16" s="16"/>
      <c r="M16" s="16">
        <v>5825501.86</v>
      </c>
      <c r="N16" s="16"/>
      <c r="O16" s="16">
        <f t="shared" si="1"/>
        <v>6909097.759999999</v>
      </c>
      <c r="P16" s="15"/>
      <c r="Q16" s="11"/>
      <c r="R16" s="13"/>
      <c r="S16" s="18" t="s">
        <v>154</v>
      </c>
      <c r="T16" s="15"/>
      <c r="U16" s="99">
        <v>-2066333.68</v>
      </c>
      <c r="V16" s="18"/>
      <c r="W16" s="18"/>
      <c r="X16" s="99">
        <v>-900549.76</v>
      </c>
      <c r="Y16" s="3"/>
      <c r="Z16" s="3"/>
      <c r="AA16" s="3"/>
    </row>
    <row r="17" spans="1:27" s="2" customFormat="1" ht="13.5" thickBot="1" thickTop="1">
      <c r="A17" s="22"/>
      <c r="B17" s="24" t="s">
        <v>33</v>
      </c>
      <c r="C17" s="18" t="s">
        <v>34</v>
      </c>
      <c r="D17" s="16"/>
      <c r="E17" s="16">
        <v>10531515.1</v>
      </c>
      <c r="F17" s="16"/>
      <c r="G17" s="16">
        <v>6988588.78</v>
      </c>
      <c r="H17" s="16"/>
      <c r="I17" s="16">
        <f t="shared" si="0"/>
        <v>3542926.3199999994</v>
      </c>
      <c r="J17" s="16"/>
      <c r="K17" s="16">
        <v>9903006.66</v>
      </c>
      <c r="L17" s="16"/>
      <c r="M17" s="16">
        <v>6692623.53</v>
      </c>
      <c r="N17" s="16"/>
      <c r="O17" s="16">
        <f t="shared" si="1"/>
        <v>3210383.13</v>
      </c>
      <c r="P17" s="15"/>
      <c r="Q17" s="11"/>
      <c r="R17" s="22" t="s">
        <v>35</v>
      </c>
      <c r="S17" s="22"/>
      <c r="T17" s="16"/>
      <c r="U17" s="14">
        <f>U16+U12+U8+U13</f>
        <v>23673622.75</v>
      </c>
      <c r="V17" s="15"/>
      <c r="W17" s="15"/>
      <c r="X17" s="14">
        <f>X16+X12+X8+X13</f>
        <v>25148387.549999997</v>
      </c>
      <c r="Y17" s="3"/>
      <c r="Z17" s="3"/>
      <c r="AA17" s="3"/>
    </row>
    <row r="18" spans="1:27" s="2" customFormat="1" ht="12.75" thickTop="1">
      <c r="A18" s="22"/>
      <c r="B18" s="24" t="s">
        <v>36</v>
      </c>
      <c r="C18" s="18" t="s">
        <v>37</v>
      </c>
      <c r="D18" s="16"/>
      <c r="E18" s="16">
        <v>552178.83</v>
      </c>
      <c r="F18" s="16"/>
      <c r="G18" s="16">
        <v>356554.68</v>
      </c>
      <c r="H18" s="16"/>
      <c r="I18" s="16">
        <f t="shared" si="0"/>
        <v>195624.14999999997</v>
      </c>
      <c r="J18" s="16"/>
      <c r="K18" s="16">
        <v>552178.83</v>
      </c>
      <c r="L18" s="16"/>
      <c r="M18" s="16">
        <v>340865.72</v>
      </c>
      <c r="N18" s="16"/>
      <c r="O18" s="16">
        <f t="shared" si="1"/>
        <v>211313.11</v>
      </c>
      <c r="P18" s="15"/>
      <c r="Q18" s="11"/>
      <c r="R18" s="18"/>
      <c r="S18" s="18"/>
      <c r="T18" s="18"/>
      <c r="U18" s="18"/>
      <c r="V18" s="18"/>
      <c r="W18" s="18"/>
      <c r="X18" s="18"/>
      <c r="Y18" s="3"/>
      <c r="Z18" s="3"/>
      <c r="AA18" s="3"/>
    </row>
    <row r="19" spans="1:27" s="2" customFormat="1" ht="12">
      <c r="A19" s="22"/>
      <c r="B19" s="24" t="s">
        <v>38</v>
      </c>
      <c r="C19" s="18" t="s">
        <v>39</v>
      </c>
      <c r="D19" s="16"/>
      <c r="E19" s="16">
        <v>5009374.15</v>
      </c>
      <c r="F19" s="16"/>
      <c r="G19" s="16">
        <v>3325748.19</v>
      </c>
      <c r="H19" s="16"/>
      <c r="I19" s="16">
        <f t="shared" si="0"/>
        <v>1683625.9600000004</v>
      </c>
      <c r="J19" s="16"/>
      <c r="K19" s="16">
        <v>4977419.52</v>
      </c>
      <c r="L19" s="16"/>
      <c r="M19" s="16">
        <v>3200123.76</v>
      </c>
      <c r="N19" s="16"/>
      <c r="O19" s="16">
        <f t="shared" si="1"/>
        <v>1777295.7599999998</v>
      </c>
      <c r="P19" s="15"/>
      <c r="Q19" s="11"/>
      <c r="R19" s="13" t="s">
        <v>7</v>
      </c>
      <c r="S19" s="22" t="s">
        <v>40</v>
      </c>
      <c r="T19" s="22"/>
      <c r="U19" s="18"/>
      <c r="V19" s="18"/>
      <c r="W19" s="18"/>
      <c r="X19" s="18"/>
      <c r="Y19" s="3"/>
      <c r="Z19" s="3"/>
      <c r="AA19" s="3"/>
    </row>
    <row r="20" spans="1:27" s="2" customFormat="1" ht="12">
      <c r="A20" s="22"/>
      <c r="B20" s="24" t="s">
        <v>11</v>
      </c>
      <c r="C20" s="18" t="s">
        <v>41</v>
      </c>
      <c r="D20" s="16"/>
      <c r="E20" s="16">
        <v>500576.05</v>
      </c>
      <c r="F20" s="16"/>
      <c r="G20" s="16">
        <v>310868.83</v>
      </c>
      <c r="H20" s="16"/>
      <c r="I20" s="16">
        <f t="shared" si="0"/>
        <v>189707.21999999997</v>
      </c>
      <c r="J20" s="16"/>
      <c r="K20" s="16">
        <v>475560.69</v>
      </c>
      <c r="L20" s="16"/>
      <c r="M20" s="16">
        <v>276784.42</v>
      </c>
      <c r="N20" s="16"/>
      <c r="O20" s="16">
        <f t="shared" si="1"/>
        <v>198776.27000000002</v>
      </c>
      <c r="P20" s="15"/>
      <c r="Q20" s="11"/>
      <c r="R20" s="51" t="s">
        <v>21</v>
      </c>
      <c r="S20" s="18" t="s">
        <v>42</v>
      </c>
      <c r="T20" s="22"/>
      <c r="U20" s="16">
        <v>843924.6</v>
      </c>
      <c r="V20" s="18"/>
      <c r="W20" s="18"/>
      <c r="X20" s="16">
        <v>693077.87</v>
      </c>
      <c r="Y20" s="3"/>
      <c r="Z20" s="3"/>
      <c r="AA20" s="3"/>
    </row>
    <row r="21" spans="1:27" s="2" customFormat="1" ht="12">
      <c r="A21" s="22"/>
      <c r="B21" s="24" t="s">
        <v>43</v>
      </c>
      <c r="C21" s="18" t="s">
        <v>44</v>
      </c>
      <c r="D21" s="16"/>
      <c r="E21" s="16">
        <v>2958797.41</v>
      </c>
      <c r="F21" s="16"/>
      <c r="G21" s="16">
        <v>2906700.29</v>
      </c>
      <c r="H21" s="16"/>
      <c r="I21" s="16">
        <f t="shared" si="0"/>
        <v>52097.12000000011</v>
      </c>
      <c r="J21" s="16"/>
      <c r="K21" s="16">
        <v>2843722.73</v>
      </c>
      <c r="L21" s="16"/>
      <c r="M21" s="16">
        <v>2773234.42</v>
      </c>
      <c r="N21" s="16"/>
      <c r="O21" s="16">
        <f t="shared" si="1"/>
        <v>70488.31000000006</v>
      </c>
      <c r="P21" s="15"/>
      <c r="Q21" s="11"/>
      <c r="R21" s="51" t="s">
        <v>45</v>
      </c>
      <c r="S21" s="18" t="s">
        <v>46</v>
      </c>
      <c r="T21" s="18"/>
      <c r="U21" s="16">
        <v>1910030.85</v>
      </c>
      <c r="V21" s="18"/>
      <c r="W21" s="18"/>
      <c r="X21" s="16">
        <v>588998.62</v>
      </c>
      <c r="Y21" s="3"/>
      <c r="Z21" s="3"/>
      <c r="AA21" s="3"/>
    </row>
    <row r="22" spans="1:27" s="2" customFormat="1" ht="12.75" thickBot="1">
      <c r="A22" s="22"/>
      <c r="B22" s="24" t="s">
        <v>47</v>
      </c>
      <c r="C22" s="18" t="s">
        <v>48</v>
      </c>
      <c r="D22" s="16"/>
      <c r="E22" s="16">
        <v>2841803.77</v>
      </c>
      <c r="F22" s="16"/>
      <c r="G22" s="16">
        <v>2191251.16</v>
      </c>
      <c r="H22" s="16"/>
      <c r="I22" s="16">
        <f t="shared" si="0"/>
        <v>650552.6099999999</v>
      </c>
      <c r="J22" s="16"/>
      <c r="K22" s="16">
        <v>2636111.4</v>
      </c>
      <c r="L22" s="16"/>
      <c r="M22" s="16">
        <v>2103718.3</v>
      </c>
      <c r="N22" s="16"/>
      <c r="O22" s="16">
        <f t="shared" si="1"/>
        <v>532393.1000000001</v>
      </c>
      <c r="P22" s="15"/>
      <c r="Q22" s="11"/>
      <c r="R22" s="18"/>
      <c r="S22" s="22" t="s">
        <v>49</v>
      </c>
      <c r="T22" s="18"/>
      <c r="U22" s="14">
        <f>SUM(U20:U21)</f>
        <v>2753955.45</v>
      </c>
      <c r="V22" s="18"/>
      <c r="W22" s="18"/>
      <c r="X22" s="93">
        <f>SUM(X20:X21)</f>
        <v>1282076.49</v>
      </c>
      <c r="Y22" s="3"/>
      <c r="Z22" s="3"/>
      <c r="AA22" s="3"/>
    </row>
    <row r="23" spans="1:27" s="2" customFormat="1" ht="12.75" thickTop="1">
      <c r="A23" s="22"/>
      <c r="B23" s="24" t="s">
        <v>50</v>
      </c>
      <c r="C23" s="18" t="s">
        <v>51</v>
      </c>
      <c r="D23" s="16"/>
      <c r="E23" s="16">
        <v>20055.85</v>
      </c>
      <c r="F23" s="16"/>
      <c r="G23" s="16">
        <v>0</v>
      </c>
      <c r="H23" s="16"/>
      <c r="I23" s="16">
        <f t="shared" si="0"/>
        <v>20055.85</v>
      </c>
      <c r="J23" s="16"/>
      <c r="K23" s="16">
        <v>328695.11</v>
      </c>
      <c r="L23" s="16"/>
      <c r="M23" s="16">
        <v>0</v>
      </c>
      <c r="N23" s="16"/>
      <c r="O23" s="16">
        <f t="shared" si="1"/>
        <v>328695.11</v>
      </c>
      <c r="P23" s="15"/>
      <c r="Q23" s="11"/>
      <c r="R23" s="13"/>
      <c r="S23" s="22"/>
      <c r="T23" s="15"/>
      <c r="U23" s="15"/>
      <c r="V23" s="15"/>
      <c r="W23" s="15"/>
      <c r="X23" s="15"/>
      <c r="Y23" s="3"/>
      <c r="Z23" s="3"/>
      <c r="AA23" s="3"/>
    </row>
    <row r="24" spans="1:27" s="2" customFormat="1" ht="14.25" customHeight="1" thickBot="1">
      <c r="A24" s="22"/>
      <c r="B24" s="52" t="s">
        <v>52</v>
      </c>
      <c r="C24" s="52"/>
      <c r="D24" s="32"/>
      <c r="E24" s="20">
        <f>SUM(E12:E23)</f>
        <v>58415140.269999996</v>
      </c>
      <c r="F24" s="15"/>
      <c r="G24" s="20">
        <f>SUM(G12:G23)</f>
        <v>36987968.150000006</v>
      </c>
      <c r="H24" s="16"/>
      <c r="I24" s="20">
        <f>SUM(I12:I23)</f>
        <v>21427172.12</v>
      </c>
      <c r="J24" s="32"/>
      <c r="K24" s="20">
        <f>SUM(K12:K23)</f>
        <v>57717534.04999998</v>
      </c>
      <c r="L24" s="15"/>
      <c r="M24" s="20">
        <f>SUM(M12:M23)</f>
        <v>35550344.05</v>
      </c>
      <c r="N24" s="16"/>
      <c r="O24" s="20">
        <f>SUM(O12:O23)</f>
        <v>22167189.999999993</v>
      </c>
      <c r="P24" s="15"/>
      <c r="Q24" s="11"/>
      <c r="R24" s="13" t="s">
        <v>15</v>
      </c>
      <c r="S24" s="22" t="s">
        <v>53</v>
      </c>
      <c r="T24" s="15"/>
      <c r="U24" s="15"/>
      <c r="V24" s="15"/>
      <c r="W24" s="15"/>
      <c r="X24" s="15"/>
      <c r="Y24" s="3"/>
      <c r="Z24" s="3"/>
      <c r="AA24" s="3"/>
    </row>
    <row r="25" spans="1:27" s="2" customFormat="1" ht="12.75" thickTop="1">
      <c r="A25" s="22"/>
      <c r="B25" s="24"/>
      <c r="C25" s="18"/>
      <c r="D25" s="16"/>
      <c r="E25" s="18"/>
      <c r="F25" s="18"/>
      <c r="G25" s="18"/>
      <c r="H25" s="18"/>
      <c r="I25" s="78"/>
      <c r="J25" s="16"/>
      <c r="K25" s="18"/>
      <c r="L25" s="18"/>
      <c r="M25" s="18"/>
      <c r="N25" s="18"/>
      <c r="O25" s="18"/>
      <c r="P25" s="15"/>
      <c r="Q25" s="11"/>
      <c r="R25" s="44" t="s">
        <v>13</v>
      </c>
      <c r="S25" s="23" t="s">
        <v>54</v>
      </c>
      <c r="T25" s="15"/>
      <c r="U25" s="15"/>
      <c r="V25" s="15"/>
      <c r="W25" s="15"/>
      <c r="X25" s="15"/>
      <c r="Y25" s="3"/>
      <c r="Z25" s="3"/>
      <c r="AA25" s="3"/>
    </row>
    <row r="26" spans="1:27" s="2" customFormat="1" ht="13.5" customHeight="1" thickBot="1">
      <c r="A26" s="22"/>
      <c r="B26" s="44" t="s">
        <v>55</v>
      </c>
      <c r="C26" s="23" t="s">
        <v>56</v>
      </c>
      <c r="D26" s="48"/>
      <c r="E26" s="18"/>
      <c r="F26" s="18"/>
      <c r="G26" s="18"/>
      <c r="H26" s="18"/>
      <c r="I26" s="70"/>
      <c r="J26" s="48"/>
      <c r="K26" s="18"/>
      <c r="L26" s="18"/>
      <c r="M26" s="18"/>
      <c r="N26" s="18"/>
      <c r="O26" s="16"/>
      <c r="P26" s="15"/>
      <c r="Q26" s="11"/>
      <c r="R26" s="24" t="s">
        <v>31</v>
      </c>
      <c r="S26" s="18" t="s">
        <v>57</v>
      </c>
      <c r="T26" s="16"/>
      <c r="U26" s="14">
        <v>5087513.32</v>
      </c>
      <c r="V26" s="16"/>
      <c r="W26" s="16"/>
      <c r="X26" s="93">
        <v>5189361.39</v>
      </c>
      <c r="Y26" s="3"/>
      <c r="Z26" s="3"/>
      <c r="AA26" s="3"/>
    </row>
    <row r="27" spans="1:27" s="2" customFormat="1" ht="12.75" thickTop="1">
      <c r="A27" s="22"/>
      <c r="B27" s="24" t="s">
        <v>21</v>
      </c>
      <c r="C27" s="18" t="s">
        <v>58</v>
      </c>
      <c r="D27" s="16"/>
      <c r="E27" s="18"/>
      <c r="F27" s="18"/>
      <c r="G27" s="16">
        <v>87328.31</v>
      </c>
      <c r="H27" s="18"/>
      <c r="I27" s="70"/>
      <c r="J27" s="16"/>
      <c r="K27" s="18"/>
      <c r="L27" s="18"/>
      <c r="M27" s="18"/>
      <c r="N27" s="18"/>
      <c r="O27" s="16">
        <v>87328.31</v>
      </c>
      <c r="P27" s="15"/>
      <c r="Q27" s="77"/>
      <c r="R27" s="18"/>
      <c r="S27" s="18"/>
      <c r="T27" s="16"/>
      <c r="U27" s="16"/>
      <c r="V27" s="16"/>
      <c r="W27" s="16"/>
      <c r="X27" s="16"/>
      <c r="Y27" s="3"/>
      <c r="Z27" s="3"/>
      <c r="AA27" s="3"/>
    </row>
    <row r="28" spans="1:27" s="2" customFormat="1" ht="12">
      <c r="A28" s="22"/>
      <c r="B28" s="24"/>
      <c r="C28" s="18" t="s">
        <v>141</v>
      </c>
      <c r="D28" s="16"/>
      <c r="E28" s="18"/>
      <c r="F28" s="18"/>
      <c r="G28" s="21">
        <v>87328.31</v>
      </c>
      <c r="H28" s="18"/>
      <c r="I28" s="70">
        <v>0</v>
      </c>
      <c r="J28" s="16"/>
      <c r="K28" s="18"/>
      <c r="L28" s="18"/>
      <c r="M28" s="18"/>
      <c r="N28" s="18"/>
      <c r="O28" s="16"/>
      <c r="P28" s="15"/>
      <c r="Q28" s="77"/>
      <c r="R28" s="44" t="s">
        <v>17</v>
      </c>
      <c r="S28" s="23" t="s">
        <v>60</v>
      </c>
      <c r="T28" s="15"/>
      <c r="U28" s="18"/>
      <c r="V28" s="15"/>
      <c r="W28" s="15"/>
      <c r="X28" s="18"/>
      <c r="Y28" s="3"/>
      <c r="Z28" s="3"/>
      <c r="AA28" s="3"/>
    </row>
    <row r="29" spans="1:27" s="2" customFormat="1" ht="15.75" customHeight="1">
      <c r="A29" s="22"/>
      <c r="B29" s="51" t="s">
        <v>50</v>
      </c>
      <c r="C29" s="18" t="s">
        <v>137</v>
      </c>
      <c r="D29" s="18"/>
      <c r="E29" s="18"/>
      <c r="F29" s="18"/>
      <c r="G29" s="18"/>
      <c r="H29" s="18"/>
      <c r="I29" s="16">
        <v>108798.2</v>
      </c>
      <c r="O29" s="16">
        <v>53927.5</v>
      </c>
      <c r="P29" s="15"/>
      <c r="Q29" s="11"/>
      <c r="R29" s="44"/>
      <c r="S29" s="23"/>
      <c r="T29" s="15"/>
      <c r="U29" s="18"/>
      <c r="V29" s="15"/>
      <c r="W29" s="15"/>
      <c r="X29" s="18"/>
      <c r="Y29" s="3"/>
      <c r="Z29" s="3"/>
      <c r="AA29" s="3"/>
    </row>
    <row r="30" spans="1:27" s="2" customFormat="1" ht="15" customHeight="1">
      <c r="A30" s="22"/>
      <c r="B30" s="51"/>
      <c r="C30" s="18"/>
      <c r="D30" s="18"/>
      <c r="E30" s="18"/>
      <c r="F30" s="18"/>
      <c r="G30" s="18"/>
      <c r="H30" s="18"/>
      <c r="I30" s="75">
        <f>SUM(I27:I29)</f>
        <v>108798.2</v>
      </c>
      <c r="O30" s="75">
        <f>SUM(O27:O29)</f>
        <v>141255.81</v>
      </c>
      <c r="P30" s="15"/>
      <c r="Q30" s="11"/>
      <c r="R30" s="24" t="s">
        <v>21</v>
      </c>
      <c r="S30" s="18" t="s">
        <v>63</v>
      </c>
      <c r="T30" s="16"/>
      <c r="U30" s="16">
        <v>1093650.02</v>
      </c>
      <c r="V30" s="16"/>
      <c r="W30" s="16"/>
      <c r="X30" s="16">
        <v>1343980.53</v>
      </c>
      <c r="Y30" s="3"/>
      <c r="Z30" s="3"/>
      <c r="AA30" s="3"/>
    </row>
    <row r="31" spans="1:27" s="2" customFormat="1" ht="13.5" customHeight="1" thickBot="1">
      <c r="A31" s="22"/>
      <c r="B31" s="52" t="s">
        <v>59</v>
      </c>
      <c r="C31" s="52"/>
      <c r="D31" s="32"/>
      <c r="E31" s="18"/>
      <c r="F31" s="18"/>
      <c r="G31" s="18"/>
      <c r="H31" s="18"/>
      <c r="I31" s="14">
        <f>I27+I24+I29</f>
        <v>21535970.32</v>
      </c>
      <c r="J31" s="32"/>
      <c r="K31" s="18"/>
      <c r="L31" s="18"/>
      <c r="M31" s="18"/>
      <c r="N31" s="18"/>
      <c r="O31" s="14">
        <f>O27+O24+O29</f>
        <v>22308445.80999999</v>
      </c>
      <c r="P31" s="85"/>
      <c r="Q31" s="11"/>
      <c r="R31" s="24" t="s">
        <v>43</v>
      </c>
      <c r="S31" s="18" t="s">
        <v>153</v>
      </c>
      <c r="T31" s="18"/>
      <c r="U31" s="16">
        <v>312442.92</v>
      </c>
      <c r="V31" s="18"/>
      <c r="W31" s="18"/>
      <c r="X31" s="16">
        <v>235388.53</v>
      </c>
      <c r="Y31" s="3"/>
      <c r="Z31" s="3"/>
      <c r="AA31" s="3"/>
    </row>
    <row r="32" spans="1:27" s="2" customFormat="1" ht="23.25" customHeight="1" thickTop="1">
      <c r="A32" s="22"/>
      <c r="B32" s="13" t="s">
        <v>61</v>
      </c>
      <c r="C32" s="22" t="s">
        <v>62</v>
      </c>
      <c r="D32" s="15"/>
      <c r="E32" s="18"/>
      <c r="F32" s="18"/>
      <c r="G32" s="18"/>
      <c r="H32" s="18"/>
      <c r="I32" s="15"/>
      <c r="J32" s="15"/>
      <c r="K32" s="18"/>
      <c r="L32" s="18"/>
      <c r="M32" s="18"/>
      <c r="N32" s="18"/>
      <c r="O32" s="15"/>
      <c r="P32" s="15"/>
      <c r="Q32" s="11"/>
      <c r="R32" s="24" t="s">
        <v>47</v>
      </c>
      <c r="S32" s="18" t="s">
        <v>67</v>
      </c>
      <c r="T32" s="18"/>
      <c r="U32" s="16">
        <v>182363.26</v>
      </c>
      <c r="V32" s="18"/>
      <c r="W32" s="18"/>
      <c r="X32" s="16">
        <v>8955.84</v>
      </c>
      <c r="Y32" s="25"/>
      <c r="Z32" s="25"/>
      <c r="AA32" s="3"/>
    </row>
    <row r="33" spans="1:27" s="2" customFormat="1" ht="24">
      <c r="A33" s="22"/>
      <c r="B33" s="44" t="s">
        <v>64</v>
      </c>
      <c r="C33" s="23" t="s">
        <v>65</v>
      </c>
      <c r="D33" s="48"/>
      <c r="E33" s="18"/>
      <c r="F33" s="18"/>
      <c r="G33" s="18"/>
      <c r="H33" s="18"/>
      <c r="I33" s="48"/>
      <c r="J33" s="48"/>
      <c r="K33" s="18"/>
      <c r="L33" s="18"/>
      <c r="M33" s="18"/>
      <c r="N33" s="18"/>
      <c r="O33" s="48"/>
      <c r="P33" s="15"/>
      <c r="Q33" s="11"/>
      <c r="R33" s="97" t="s">
        <v>50</v>
      </c>
      <c r="S33" s="98" t="s">
        <v>155</v>
      </c>
      <c r="T33" s="98"/>
      <c r="U33" s="16">
        <v>101848.07</v>
      </c>
      <c r="X33" s="16">
        <v>0</v>
      </c>
      <c r="Y33" s="25"/>
      <c r="Z33" s="25"/>
      <c r="AA33" s="3"/>
    </row>
    <row r="34" spans="1:27" s="2" customFormat="1" ht="12">
      <c r="A34" s="22"/>
      <c r="B34" s="49" t="s">
        <v>21</v>
      </c>
      <c r="C34" s="18" t="s">
        <v>66</v>
      </c>
      <c r="D34" s="16"/>
      <c r="E34" s="16">
        <v>9223275.78</v>
      </c>
      <c r="F34" s="18"/>
      <c r="G34" s="18"/>
      <c r="H34" s="18"/>
      <c r="I34" s="18"/>
      <c r="J34" s="16"/>
      <c r="K34" s="16">
        <v>8238814.23</v>
      </c>
      <c r="L34" s="18"/>
      <c r="M34" s="18"/>
      <c r="N34" s="18"/>
      <c r="O34" s="18"/>
      <c r="P34" s="15"/>
      <c r="Q34" s="11"/>
      <c r="R34" s="51" t="s">
        <v>69</v>
      </c>
      <c r="S34" s="18" t="s">
        <v>70</v>
      </c>
      <c r="T34" s="18"/>
      <c r="U34" s="16">
        <v>301562.59</v>
      </c>
      <c r="V34" s="18"/>
      <c r="W34" s="18"/>
      <c r="X34" s="16">
        <v>83911.92</v>
      </c>
      <c r="Y34" s="3"/>
      <c r="Z34" s="3"/>
      <c r="AA34" s="3"/>
    </row>
    <row r="35" spans="1:24" ht="12.75">
      <c r="A35" s="22"/>
      <c r="B35" s="49"/>
      <c r="C35" s="18" t="s">
        <v>68</v>
      </c>
      <c r="D35" s="16"/>
      <c r="E35" s="21">
        <v>1798751.34</v>
      </c>
      <c r="F35" s="18"/>
      <c r="G35" s="16">
        <f>E34-E35</f>
        <v>7424524.4399999995</v>
      </c>
      <c r="H35" s="18"/>
      <c r="I35" s="18"/>
      <c r="J35" s="16"/>
      <c r="K35" s="21">
        <v>1345871.7</v>
      </c>
      <c r="L35" s="18"/>
      <c r="M35" s="16">
        <f>K34-K35</f>
        <v>6892942.53</v>
      </c>
      <c r="N35" s="18"/>
      <c r="O35" s="18"/>
      <c r="P35" s="15"/>
      <c r="Q35" s="11"/>
      <c r="R35" s="24"/>
      <c r="S35" s="18"/>
      <c r="T35" s="16"/>
      <c r="U35" s="76">
        <f>SUM(U30:U34)</f>
        <v>1991866.86</v>
      </c>
      <c r="V35" s="16"/>
      <c r="W35" s="16"/>
      <c r="X35" s="94">
        <f>SUM(X30:X34)</f>
        <v>1672236.82</v>
      </c>
    </row>
    <row r="36" spans="1:27" s="2" customFormat="1" ht="13.5" thickBot="1">
      <c r="A36" s="22"/>
      <c r="B36" s="49" t="s">
        <v>0</v>
      </c>
      <c r="C36" s="18" t="s">
        <v>124</v>
      </c>
      <c r="D36" s="73"/>
      <c r="E36" s="73"/>
      <c r="F36" s="73"/>
      <c r="G36" s="70">
        <v>138075.04</v>
      </c>
      <c r="H36" s="73"/>
      <c r="I36" s="73"/>
      <c r="J36" s="73"/>
      <c r="K36" s="73"/>
      <c r="L36" s="73"/>
      <c r="M36" s="70">
        <v>106440.65</v>
      </c>
      <c r="N36" s="73"/>
      <c r="O36" s="73"/>
      <c r="P36" s="15"/>
      <c r="Q36" s="11"/>
      <c r="R36" s="22" t="s">
        <v>74</v>
      </c>
      <c r="S36" s="22"/>
      <c r="T36" s="15"/>
      <c r="U36" s="95">
        <f>U35+U26</f>
        <v>7079380.180000001</v>
      </c>
      <c r="V36" s="15"/>
      <c r="W36" s="15"/>
      <c r="X36" s="95">
        <f>X35+X26</f>
        <v>6861598.21</v>
      </c>
      <c r="Y36" s="3"/>
      <c r="Z36" s="3"/>
      <c r="AA36" s="3"/>
    </row>
    <row r="37" spans="1:27" s="2" customFormat="1" ht="13.5" thickBot="1" thickTop="1">
      <c r="A37" s="22"/>
      <c r="B37" s="49" t="s">
        <v>1</v>
      </c>
      <c r="C37" s="18" t="s">
        <v>119</v>
      </c>
      <c r="D37" s="16"/>
      <c r="E37" s="18"/>
      <c r="F37" s="18"/>
      <c r="G37" s="21">
        <v>144660.73</v>
      </c>
      <c r="H37" s="18"/>
      <c r="I37" s="14">
        <f>SUM(G35:G37)</f>
        <v>7707260.21</v>
      </c>
      <c r="J37" s="16"/>
      <c r="K37" s="18"/>
      <c r="L37" s="18"/>
      <c r="M37" s="21">
        <v>131835.25</v>
      </c>
      <c r="N37" s="18"/>
      <c r="O37" s="14">
        <f>SUM(M35:M37)</f>
        <v>7131218.430000001</v>
      </c>
      <c r="P37" s="15"/>
      <c r="Q37" s="11"/>
      <c r="R37" s="24"/>
      <c r="S37" s="18"/>
      <c r="T37" s="15"/>
      <c r="U37" s="15"/>
      <c r="V37" s="15"/>
      <c r="W37" s="15"/>
      <c r="X37" s="15"/>
      <c r="Y37" s="3"/>
      <c r="Z37" s="3"/>
      <c r="AA37" s="3"/>
    </row>
    <row r="38" spans="1:27" s="2" customFormat="1" ht="12.75" thickTop="1">
      <c r="A38" s="22"/>
      <c r="B38" s="44" t="s">
        <v>71</v>
      </c>
      <c r="C38" s="23" t="s">
        <v>72</v>
      </c>
      <c r="D38" s="48"/>
      <c r="E38" s="18"/>
      <c r="F38" s="18"/>
      <c r="G38" s="18"/>
      <c r="H38" s="18"/>
      <c r="I38" s="15"/>
      <c r="J38" s="48"/>
      <c r="K38" s="18"/>
      <c r="L38" s="18"/>
      <c r="M38" s="18"/>
      <c r="N38" s="18"/>
      <c r="O38" s="15"/>
      <c r="P38" s="15"/>
      <c r="Q38" s="11"/>
      <c r="R38" s="24"/>
      <c r="S38" s="18"/>
      <c r="T38" s="15"/>
      <c r="U38" s="15"/>
      <c r="V38" s="15"/>
      <c r="W38" s="15"/>
      <c r="X38" s="15"/>
      <c r="Y38" s="3"/>
      <c r="Z38" s="3"/>
      <c r="AA38" s="3"/>
    </row>
    <row r="39" spans="1:27" s="2" customFormat="1" ht="15" customHeight="1">
      <c r="A39" s="22"/>
      <c r="B39" s="24" t="s">
        <v>21</v>
      </c>
      <c r="C39" s="18" t="s">
        <v>125</v>
      </c>
      <c r="D39" s="48"/>
      <c r="E39" s="18"/>
      <c r="F39" s="18"/>
      <c r="G39" s="18"/>
      <c r="H39" s="18"/>
      <c r="I39" s="16">
        <v>0</v>
      </c>
      <c r="J39" s="48"/>
      <c r="K39" s="18"/>
      <c r="L39" s="18"/>
      <c r="M39" s="18"/>
      <c r="N39" s="18"/>
      <c r="O39" s="16">
        <v>29.99</v>
      </c>
      <c r="P39" s="15"/>
      <c r="Q39" s="11"/>
      <c r="R39" s="24"/>
      <c r="S39" s="18"/>
      <c r="T39" s="15"/>
      <c r="U39" s="15"/>
      <c r="V39" s="15"/>
      <c r="W39" s="15"/>
      <c r="X39" s="15"/>
      <c r="Y39" s="3"/>
      <c r="Z39" s="3"/>
      <c r="AA39" s="3"/>
    </row>
    <row r="40" spans="1:27" s="2" customFormat="1" ht="12.75" thickBot="1">
      <c r="A40" s="22"/>
      <c r="B40" s="24" t="s">
        <v>31</v>
      </c>
      <c r="C40" s="18" t="s">
        <v>73</v>
      </c>
      <c r="D40" s="16"/>
      <c r="E40" s="18"/>
      <c r="F40" s="18"/>
      <c r="G40" s="18"/>
      <c r="H40" s="18"/>
      <c r="I40" s="21">
        <v>3516932.97</v>
      </c>
      <c r="J40" s="16"/>
      <c r="K40" s="18"/>
      <c r="L40" s="18"/>
      <c r="M40" s="18"/>
      <c r="N40" s="18"/>
      <c r="O40" s="96">
        <v>3450752.73</v>
      </c>
      <c r="P40" s="15"/>
      <c r="Q40" s="11"/>
      <c r="R40" s="24"/>
      <c r="S40" s="18"/>
      <c r="T40" s="15"/>
      <c r="U40" s="15"/>
      <c r="V40" s="15"/>
      <c r="W40" s="15"/>
      <c r="X40" s="15"/>
      <c r="Y40" s="3"/>
      <c r="Z40" s="3"/>
      <c r="AA40" s="3"/>
    </row>
    <row r="41" spans="1:27" s="2" customFormat="1" ht="12.75" thickTop="1">
      <c r="A41" s="22"/>
      <c r="B41" s="24"/>
      <c r="C41" s="18"/>
      <c r="D41" s="16"/>
      <c r="E41" s="18"/>
      <c r="F41" s="18"/>
      <c r="G41" s="18"/>
      <c r="H41" s="18"/>
      <c r="I41" s="76">
        <f>SUM(I39:I40)</f>
        <v>3516932.97</v>
      </c>
      <c r="J41" s="16"/>
      <c r="K41" s="18"/>
      <c r="L41" s="18"/>
      <c r="M41" s="18"/>
      <c r="N41" s="18"/>
      <c r="O41" s="76">
        <f>SUM(O39:O40)</f>
        <v>3450782.72</v>
      </c>
      <c r="P41" s="15"/>
      <c r="Q41" s="11"/>
      <c r="R41" s="18"/>
      <c r="S41" s="18"/>
      <c r="T41" s="18"/>
      <c r="U41" s="18"/>
      <c r="V41" s="18"/>
      <c r="W41" s="18"/>
      <c r="X41" s="18"/>
      <c r="Y41" s="3"/>
      <c r="Z41" s="3"/>
      <c r="AA41" s="3"/>
    </row>
    <row r="42" spans="1:27" s="2" customFormat="1" ht="12.75" thickBot="1">
      <c r="A42" s="22"/>
      <c r="B42" s="26" t="s">
        <v>75</v>
      </c>
      <c r="C42" s="26"/>
      <c r="D42" s="15"/>
      <c r="E42" s="18"/>
      <c r="F42" s="18"/>
      <c r="G42" s="18"/>
      <c r="H42" s="18"/>
      <c r="I42" s="14">
        <f>SUM(I37:I40)</f>
        <v>11224193.18</v>
      </c>
      <c r="J42" s="15"/>
      <c r="K42" s="18"/>
      <c r="L42" s="18"/>
      <c r="M42" s="18"/>
      <c r="N42" s="18"/>
      <c r="O42" s="14">
        <f>SUM(O37:O40)</f>
        <v>10582001.15</v>
      </c>
      <c r="P42" s="15"/>
      <c r="Q42" s="11"/>
      <c r="R42" s="18"/>
      <c r="S42" s="18"/>
      <c r="T42" s="18"/>
      <c r="U42" s="18"/>
      <c r="V42" s="18"/>
      <c r="W42" s="18"/>
      <c r="X42" s="18"/>
      <c r="Y42" s="3"/>
      <c r="Z42" s="3"/>
      <c r="AA42" s="3"/>
    </row>
    <row r="43" spans="1:27" s="2" customFormat="1" ht="12.75" thickTop="1">
      <c r="A43" s="22"/>
      <c r="B43" s="13" t="s">
        <v>77</v>
      </c>
      <c r="C43" s="22" t="s">
        <v>78</v>
      </c>
      <c r="D43" s="15"/>
      <c r="E43" s="18"/>
      <c r="F43" s="18"/>
      <c r="G43" s="18"/>
      <c r="H43" s="18"/>
      <c r="I43" s="15"/>
      <c r="J43" s="15"/>
      <c r="K43" s="18"/>
      <c r="L43" s="18"/>
      <c r="M43" s="18"/>
      <c r="N43" s="18"/>
      <c r="O43" s="15"/>
      <c r="P43" s="15"/>
      <c r="Q43" s="11"/>
      <c r="R43" s="13" t="s">
        <v>61</v>
      </c>
      <c r="S43" s="22" t="s">
        <v>76</v>
      </c>
      <c r="T43" s="15"/>
      <c r="U43" s="15"/>
      <c r="V43" s="15"/>
      <c r="W43" s="15"/>
      <c r="X43" s="15"/>
      <c r="Y43" s="3"/>
      <c r="Z43" s="3"/>
      <c r="AA43" s="3"/>
    </row>
    <row r="44" spans="1:27" s="2" customFormat="1" ht="12" customHeight="1" thickBot="1">
      <c r="A44" s="22"/>
      <c r="B44" s="24" t="s">
        <v>45</v>
      </c>
      <c r="C44" s="18" t="s">
        <v>80</v>
      </c>
      <c r="D44" s="16"/>
      <c r="E44" s="18"/>
      <c r="F44" s="18"/>
      <c r="G44" s="18"/>
      <c r="H44" s="18"/>
      <c r="I44" s="14">
        <v>1070363.69</v>
      </c>
      <c r="J44" s="16"/>
      <c r="K44" s="18"/>
      <c r="L44" s="18"/>
      <c r="M44" s="18"/>
      <c r="N44" s="18"/>
      <c r="O44" s="14">
        <v>901810.42</v>
      </c>
      <c r="P44" s="15"/>
      <c r="Q44" s="11"/>
      <c r="R44" s="24">
        <v>1</v>
      </c>
      <c r="S44" s="18" t="s">
        <v>156</v>
      </c>
      <c r="U44" s="3">
        <v>2140.28</v>
      </c>
      <c r="X44" s="16">
        <v>0</v>
      </c>
      <c r="Y44" s="3"/>
      <c r="Z44" s="3"/>
      <c r="AA44" s="3"/>
    </row>
    <row r="45" spans="1:27" s="2" customFormat="1" ht="15" customHeight="1" thickTop="1">
      <c r="A45" s="22"/>
      <c r="P45" s="15"/>
      <c r="Q45" s="11"/>
      <c r="R45" s="24" t="s">
        <v>45</v>
      </c>
      <c r="S45" s="18" t="s">
        <v>79</v>
      </c>
      <c r="T45" s="16"/>
      <c r="U45" s="16">
        <v>368901.3</v>
      </c>
      <c r="V45" s="16"/>
      <c r="W45" s="16"/>
      <c r="X45" s="90">
        <v>524081.78</v>
      </c>
      <c r="Z45" s="3"/>
      <c r="AA45" s="3"/>
    </row>
    <row r="46" spans="1:27" s="2" customFormat="1" ht="15" customHeight="1" thickBot="1">
      <c r="A46" s="22"/>
      <c r="B46" s="27"/>
      <c r="C46" s="27"/>
      <c r="D46" s="27"/>
      <c r="E46" s="18"/>
      <c r="F46" s="18"/>
      <c r="G46" s="18"/>
      <c r="H46" s="18"/>
      <c r="I46" s="15"/>
      <c r="J46" s="27"/>
      <c r="K46" s="18"/>
      <c r="L46" s="18"/>
      <c r="M46" s="18"/>
      <c r="N46" s="18"/>
      <c r="O46" s="15"/>
      <c r="P46" s="15"/>
      <c r="Q46" s="11"/>
      <c r="R46" s="24"/>
      <c r="S46" s="18"/>
      <c r="T46" s="16"/>
      <c r="U46" s="20">
        <f>SUM(U44:U45)</f>
        <v>371041.58</v>
      </c>
      <c r="V46" s="15"/>
      <c r="W46" s="15"/>
      <c r="X46" s="20">
        <f>SUM(X44:X45)</f>
        <v>524081.78</v>
      </c>
      <c r="Z46" s="3"/>
      <c r="AA46" s="3"/>
    </row>
    <row r="47" spans="1:27" s="2" customFormat="1" ht="18" customHeight="1" thickBot="1" thickTop="1">
      <c r="A47" s="22"/>
      <c r="B47" s="27" t="s">
        <v>81</v>
      </c>
      <c r="C47" s="27"/>
      <c r="D47" s="27"/>
      <c r="E47" s="18"/>
      <c r="F47" s="18"/>
      <c r="G47" s="18"/>
      <c r="H47" s="18"/>
      <c r="I47" s="14">
        <f>+I8+I31+I42+I44</f>
        <v>33877999.96</v>
      </c>
      <c r="J47" s="27"/>
      <c r="K47" s="18"/>
      <c r="L47" s="18"/>
      <c r="M47" s="18"/>
      <c r="N47" s="18"/>
      <c r="O47" s="14">
        <f>+O8+O31+O42+O44</f>
        <v>33816144.029999994</v>
      </c>
      <c r="P47" s="15"/>
      <c r="Q47" s="11"/>
      <c r="R47" s="22" t="s">
        <v>82</v>
      </c>
      <c r="S47" s="18"/>
      <c r="T47" s="15"/>
      <c r="U47" s="14">
        <f>+U46+U36+U17+U22</f>
        <v>33877999.96</v>
      </c>
      <c r="V47" s="16"/>
      <c r="W47" s="16"/>
      <c r="X47" s="14">
        <f>+X46+X36+X17+X22</f>
        <v>33816144.03</v>
      </c>
      <c r="Y47" s="3"/>
      <c r="Z47" s="3"/>
      <c r="AA47" s="3"/>
    </row>
    <row r="48" spans="1:27" s="2" customFormat="1" ht="18" customHeight="1" thickTop="1">
      <c r="A48" s="22"/>
      <c r="B48" s="27"/>
      <c r="C48" s="27"/>
      <c r="D48" s="27"/>
      <c r="E48" s="18"/>
      <c r="F48" s="18"/>
      <c r="G48" s="18"/>
      <c r="H48" s="18"/>
      <c r="I48" s="15"/>
      <c r="J48" s="27"/>
      <c r="K48" s="18"/>
      <c r="L48" s="18"/>
      <c r="M48" s="18"/>
      <c r="N48" s="18"/>
      <c r="O48" s="15"/>
      <c r="P48" s="15"/>
      <c r="Q48" s="11"/>
      <c r="R48" s="22"/>
      <c r="S48" s="18"/>
      <c r="T48" s="15"/>
      <c r="U48" s="15"/>
      <c r="V48" s="16"/>
      <c r="W48" s="16"/>
      <c r="X48" s="15"/>
      <c r="Y48" s="3"/>
      <c r="Z48" s="3"/>
      <c r="AA48" s="3"/>
    </row>
    <row r="49" spans="1:27" s="2" customFormat="1" ht="12">
      <c r="A49" s="22"/>
      <c r="B49" s="52" t="s">
        <v>83</v>
      </c>
      <c r="C49" s="52"/>
      <c r="D49" s="32"/>
      <c r="E49" s="18"/>
      <c r="F49" s="18"/>
      <c r="G49" s="18"/>
      <c r="H49" s="18"/>
      <c r="I49" s="32"/>
      <c r="J49" s="32"/>
      <c r="K49" s="18"/>
      <c r="L49" s="18"/>
      <c r="M49" s="18"/>
      <c r="N49" s="18"/>
      <c r="O49" s="32"/>
      <c r="P49" s="15"/>
      <c r="Q49" s="11"/>
      <c r="R49" s="52" t="s">
        <v>84</v>
      </c>
      <c r="S49" s="52"/>
      <c r="T49" s="52"/>
      <c r="U49" s="52"/>
      <c r="V49" s="52"/>
      <c r="W49" s="52"/>
      <c r="X49" s="52"/>
      <c r="Y49" s="3"/>
      <c r="Z49" s="3"/>
      <c r="AA49" s="3"/>
    </row>
    <row r="50" spans="1:27" s="2" customFormat="1" ht="12.75" thickBot="1">
      <c r="A50" s="22"/>
      <c r="B50" s="24" t="s">
        <v>45</v>
      </c>
      <c r="C50" s="18" t="s">
        <v>85</v>
      </c>
      <c r="D50" s="16"/>
      <c r="E50" s="18"/>
      <c r="F50" s="18"/>
      <c r="G50" s="18"/>
      <c r="H50" s="18"/>
      <c r="I50" s="69">
        <v>67763584.73</v>
      </c>
      <c r="J50" s="16"/>
      <c r="K50" s="18"/>
      <c r="L50" s="18"/>
      <c r="M50" s="18"/>
      <c r="N50" s="18"/>
      <c r="O50" s="69">
        <v>66268858.76</v>
      </c>
      <c r="P50" s="15"/>
      <c r="Q50" s="11"/>
      <c r="R50" s="24" t="s">
        <v>45</v>
      </c>
      <c r="S50" s="18" t="s">
        <v>86</v>
      </c>
      <c r="T50" s="16"/>
      <c r="U50" s="14">
        <v>67763584.73</v>
      </c>
      <c r="V50" s="16"/>
      <c r="W50" s="16"/>
      <c r="X50" s="93">
        <v>66268858.76</v>
      </c>
      <c r="Y50" s="3"/>
      <c r="Z50" s="3"/>
      <c r="AA50" s="3"/>
    </row>
    <row r="51" spans="1:27" s="2" customFormat="1" ht="13.5" thickBot="1" thickTop="1">
      <c r="A51" s="22"/>
      <c r="B51" s="102"/>
      <c r="C51" s="102"/>
      <c r="D51" s="102"/>
      <c r="E51" s="102"/>
      <c r="F51" s="102"/>
      <c r="G51" s="102"/>
      <c r="H51" s="102"/>
      <c r="I51" s="102"/>
      <c r="J51" s="102"/>
      <c r="K51" s="102"/>
      <c r="L51" s="15"/>
      <c r="M51" s="15"/>
      <c r="N51" s="15"/>
      <c r="O51" s="15"/>
      <c r="P51" s="15"/>
      <c r="Q51" s="22"/>
      <c r="R51" s="53"/>
      <c r="S51" s="53"/>
      <c r="T51" s="54"/>
      <c r="U51" s="14"/>
      <c r="V51" s="16"/>
      <c r="W51" s="16"/>
      <c r="X51" s="93"/>
      <c r="Y51" s="3"/>
      <c r="Z51" s="3"/>
      <c r="AA51" s="3"/>
    </row>
    <row r="52" spans="1:27" s="2" customFormat="1" ht="34.5" customHeight="1" thickTop="1">
      <c r="A52" s="22"/>
      <c r="B52" s="29"/>
      <c r="C52" s="53" t="s">
        <v>87</v>
      </c>
      <c r="D52" s="54"/>
      <c r="E52" s="54"/>
      <c r="F52" s="54"/>
      <c r="G52" s="54"/>
      <c r="H52" s="54"/>
      <c r="I52" s="54"/>
      <c r="J52" s="54"/>
      <c r="K52" s="54"/>
      <c r="L52" s="54"/>
      <c r="M52" s="54"/>
      <c r="N52" s="54"/>
      <c r="O52" s="54"/>
      <c r="P52" s="54"/>
      <c r="Q52" s="22"/>
      <c r="R52" s="53"/>
      <c r="S52" s="53"/>
      <c r="T52" s="54"/>
      <c r="U52" s="54"/>
      <c r="V52" s="54"/>
      <c r="W52" s="54"/>
      <c r="X52" s="54"/>
      <c r="Y52" s="3"/>
      <c r="Z52" s="3"/>
      <c r="AA52" s="3"/>
    </row>
    <row r="53" spans="1:27" s="2" customFormat="1" ht="19.5" customHeight="1">
      <c r="A53" s="22"/>
      <c r="B53" s="103" t="s">
        <v>88</v>
      </c>
      <c r="C53" s="103"/>
      <c r="D53" s="103"/>
      <c r="E53" s="103"/>
      <c r="F53" s="103"/>
      <c r="G53" s="103"/>
      <c r="H53" s="103"/>
      <c r="I53" s="103"/>
      <c r="J53" s="103"/>
      <c r="K53" s="103"/>
      <c r="L53" s="103"/>
      <c r="M53" s="103"/>
      <c r="N53" s="103"/>
      <c r="O53" s="103"/>
      <c r="P53" s="80"/>
      <c r="Q53" s="86"/>
      <c r="R53" s="103" t="s">
        <v>89</v>
      </c>
      <c r="S53" s="103"/>
      <c r="T53" s="103"/>
      <c r="U53" s="103"/>
      <c r="V53" s="103"/>
      <c r="W53" s="103"/>
      <c r="X53" s="103"/>
      <c r="Y53" s="3"/>
      <c r="Z53" s="3"/>
      <c r="AA53" s="3"/>
    </row>
    <row r="54" spans="1:27" s="2" customFormat="1" ht="19.5" customHeight="1">
      <c r="A54" s="22"/>
      <c r="B54" s="106" t="s">
        <v>148</v>
      </c>
      <c r="C54" s="106"/>
      <c r="D54" s="106"/>
      <c r="E54" s="106"/>
      <c r="F54" s="106"/>
      <c r="G54" s="106"/>
      <c r="H54" s="106"/>
      <c r="I54" s="106"/>
      <c r="J54" s="106"/>
      <c r="K54" s="106"/>
      <c r="L54" s="106"/>
      <c r="M54" s="106"/>
      <c r="N54" s="106"/>
      <c r="O54" s="106"/>
      <c r="P54" s="30"/>
      <c r="Q54" s="81"/>
      <c r="R54" s="104"/>
      <c r="S54" s="104"/>
      <c r="T54" s="104"/>
      <c r="U54" s="104"/>
      <c r="V54" s="104"/>
      <c r="W54" s="104"/>
      <c r="X54" s="104"/>
      <c r="Y54" s="3"/>
      <c r="Z54" s="3"/>
      <c r="AA54" s="3"/>
    </row>
    <row r="55" spans="1:27" s="2" customFormat="1" ht="19.5" customHeight="1">
      <c r="A55" s="22"/>
      <c r="B55" s="18"/>
      <c r="C55" s="18"/>
      <c r="D55" s="16"/>
      <c r="E55" s="107" t="s">
        <v>144</v>
      </c>
      <c r="F55" s="107"/>
      <c r="G55" s="107"/>
      <c r="H55" s="107"/>
      <c r="I55" s="107"/>
      <c r="J55" s="31"/>
      <c r="K55" s="107" t="s">
        <v>145</v>
      </c>
      <c r="L55" s="107"/>
      <c r="M55" s="107"/>
      <c r="N55" s="107"/>
      <c r="O55" s="107"/>
      <c r="P55" s="15"/>
      <c r="Q55" s="12"/>
      <c r="R55" s="87"/>
      <c r="S55" s="18"/>
      <c r="T55" s="17"/>
      <c r="U55" s="105" t="s">
        <v>147</v>
      </c>
      <c r="V55" s="105"/>
      <c r="W55" s="105" t="s">
        <v>146</v>
      </c>
      <c r="X55" s="105"/>
      <c r="Y55" s="3"/>
      <c r="Z55" s="3"/>
      <c r="AA55" s="3"/>
    </row>
    <row r="56" spans="1:27" s="2" customFormat="1" ht="13.5" customHeight="1">
      <c r="A56" s="22"/>
      <c r="B56" s="55" t="s">
        <v>90</v>
      </c>
      <c r="C56" s="23" t="s">
        <v>91</v>
      </c>
      <c r="D56" s="48"/>
      <c r="E56" s="18"/>
      <c r="F56" s="18"/>
      <c r="G56" s="18"/>
      <c r="H56" s="18"/>
      <c r="I56" s="18"/>
      <c r="J56" s="48"/>
      <c r="K56" s="18"/>
      <c r="L56" s="18"/>
      <c r="M56" s="18"/>
      <c r="N56" s="18"/>
      <c r="O56" s="18"/>
      <c r="P56" s="15"/>
      <c r="Q56" s="11"/>
      <c r="R56" s="56"/>
      <c r="S56" s="56"/>
      <c r="T56" s="17"/>
      <c r="U56" s="105"/>
      <c r="V56" s="105"/>
      <c r="W56" s="105"/>
      <c r="X56" s="105"/>
      <c r="Y56" s="3"/>
      <c r="Z56" s="3"/>
      <c r="AA56" s="3"/>
    </row>
    <row r="57" spans="1:27" s="2" customFormat="1" ht="13.5" customHeight="1">
      <c r="A57" s="22"/>
      <c r="B57" s="49"/>
      <c r="C57" s="18" t="s">
        <v>92</v>
      </c>
      <c r="D57" s="16"/>
      <c r="E57" s="18"/>
      <c r="F57" s="18"/>
      <c r="G57" s="16">
        <v>6968479.46</v>
      </c>
      <c r="H57" s="18"/>
      <c r="I57" s="18"/>
      <c r="J57" s="16"/>
      <c r="K57" s="18"/>
      <c r="L57" s="18"/>
      <c r="M57" s="16">
        <v>7111127.01</v>
      </c>
      <c r="N57" s="18"/>
      <c r="O57" s="18"/>
      <c r="P57" s="16"/>
      <c r="Q57" s="11"/>
      <c r="R57" s="56"/>
      <c r="S57" s="56"/>
      <c r="T57" s="37"/>
      <c r="U57" s="37"/>
      <c r="V57" s="37"/>
      <c r="W57" s="37"/>
      <c r="X57" s="37"/>
      <c r="Y57" s="3"/>
      <c r="Z57" s="3"/>
      <c r="AA57" s="3"/>
    </row>
    <row r="58" spans="1:27" s="2" customFormat="1" ht="13.5" customHeight="1">
      <c r="A58" s="22"/>
      <c r="B58" s="49"/>
      <c r="C58" s="28" t="s">
        <v>93</v>
      </c>
      <c r="D58" s="16"/>
      <c r="E58" s="18"/>
      <c r="F58" s="18"/>
      <c r="G58" s="16">
        <v>821853.48</v>
      </c>
      <c r="H58" s="18"/>
      <c r="I58" s="18"/>
      <c r="J58" s="16"/>
      <c r="K58" s="18"/>
      <c r="L58" s="18"/>
      <c r="M58" s="16">
        <v>1306761.65</v>
      </c>
      <c r="N58" s="18"/>
      <c r="O58" s="18"/>
      <c r="P58" s="16"/>
      <c r="Q58" s="88"/>
      <c r="R58" s="56" t="s">
        <v>158</v>
      </c>
      <c r="S58" s="18"/>
      <c r="T58" s="19"/>
      <c r="U58" s="16">
        <v>-1023447.4</v>
      </c>
      <c r="V58" s="19"/>
      <c r="W58" s="19"/>
      <c r="X58" s="90">
        <v>2469170.81</v>
      </c>
      <c r="Y58" s="3"/>
      <c r="Z58" s="3"/>
      <c r="AA58" s="3"/>
    </row>
    <row r="59" spans="1:27" s="2" customFormat="1" ht="13.5" customHeight="1">
      <c r="A59" s="22"/>
      <c r="B59" s="49"/>
      <c r="C59" s="18" t="s">
        <v>94</v>
      </c>
      <c r="D59" s="16"/>
      <c r="E59" s="18"/>
      <c r="F59" s="18"/>
      <c r="G59" s="21">
        <v>6217631.99</v>
      </c>
      <c r="H59" s="18"/>
      <c r="I59" s="16">
        <f>SUM(G57:G59)</f>
        <v>14007964.93</v>
      </c>
      <c r="J59" s="16"/>
      <c r="K59" s="18"/>
      <c r="L59" s="18"/>
      <c r="M59" s="21">
        <v>6308004.9</v>
      </c>
      <c r="N59" s="18"/>
      <c r="O59" s="16">
        <f>SUM(M57:M59)</f>
        <v>14725893.56</v>
      </c>
      <c r="P59" s="16"/>
      <c r="Q59" s="88"/>
      <c r="R59" s="18" t="s">
        <v>159</v>
      </c>
      <c r="S59" s="18"/>
      <c r="T59" s="19"/>
      <c r="U59" s="74">
        <v>-900549.76</v>
      </c>
      <c r="V59" s="19"/>
      <c r="W59" s="19"/>
      <c r="X59" s="91">
        <v>-3242025.29</v>
      </c>
      <c r="Y59" s="3"/>
      <c r="Z59" s="3"/>
      <c r="AA59" s="3"/>
    </row>
    <row r="60" spans="1:27" s="2" customFormat="1" ht="13.5" customHeight="1">
      <c r="A60" s="22"/>
      <c r="B60" s="49"/>
      <c r="C60" s="22" t="s">
        <v>157</v>
      </c>
      <c r="D60" s="16"/>
      <c r="E60" s="18"/>
      <c r="F60" s="18"/>
      <c r="G60" s="16"/>
      <c r="H60" s="18"/>
      <c r="I60" s="21">
        <v>-10503667.41</v>
      </c>
      <c r="J60" s="16"/>
      <c r="K60" s="18"/>
      <c r="L60" s="18"/>
      <c r="M60" s="18"/>
      <c r="N60" s="18"/>
      <c r="O60" s="21">
        <v>-8950844.43</v>
      </c>
      <c r="P60" s="16"/>
      <c r="Q60" s="79"/>
      <c r="R60" s="18"/>
      <c r="S60" s="18" t="s">
        <v>97</v>
      </c>
      <c r="T60" s="18"/>
      <c r="U60" s="16">
        <f>SUM(U58:U59)</f>
        <v>-1923997.1600000001</v>
      </c>
      <c r="V60" s="18"/>
      <c r="W60" s="18"/>
      <c r="X60" s="90">
        <f>SUM(X58:X59)</f>
        <v>-772854.48</v>
      </c>
      <c r="Y60" s="3"/>
      <c r="Z60" s="3"/>
      <c r="AA60" s="3"/>
    </row>
    <row r="61" spans="1:27" s="2" customFormat="1" ht="13.5" customHeight="1">
      <c r="A61" s="22"/>
      <c r="B61" s="49"/>
      <c r="C61" s="23" t="s">
        <v>95</v>
      </c>
      <c r="D61" s="48"/>
      <c r="E61" s="18"/>
      <c r="F61" s="18"/>
      <c r="G61" s="18"/>
      <c r="H61" s="18"/>
      <c r="I61" s="16">
        <f>I59+I60</f>
        <v>3504297.5199999996</v>
      </c>
      <c r="J61" s="48"/>
      <c r="K61" s="18"/>
      <c r="L61" s="18"/>
      <c r="M61" s="18"/>
      <c r="N61" s="18"/>
      <c r="O61" s="16">
        <f>O59+O60</f>
        <v>5775049.130000001</v>
      </c>
      <c r="P61" s="16"/>
      <c r="Q61" s="79"/>
      <c r="R61" s="22" t="s">
        <v>136</v>
      </c>
      <c r="S61" s="18"/>
      <c r="T61" s="18"/>
      <c r="U61" s="16">
        <v>-142336.52</v>
      </c>
      <c r="V61" s="18"/>
      <c r="W61" s="18"/>
      <c r="X61" s="90">
        <v>-127695.28</v>
      </c>
      <c r="Y61" s="3"/>
      <c r="Z61" s="3"/>
      <c r="AA61" s="3"/>
    </row>
    <row r="62" spans="1:27" s="2" customFormat="1" ht="13.5" customHeight="1" thickBot="1">
      <c r="A62" s="22"/>
      <c r="B62" s="49"/>
      <c r="C62" s="18" t="s">
        <v>96</v>
      </c>
      <c r="D62" s="16"/>
      <c r="E62" s="18"/>
      <c r="F62" s="18"/>
      <c r="G62" s="18"/>
      <c r="H62" s="18"/>
      <c r="I62" s="21">
        <v>1190186.28</v>
      </c>
      <c r="J62" s="16"/>
      <c r="K62" s="18"/>
      <c r="L62" s="18"/>
      <c r="M62" s="18"/>
      <c r="N62" s="18"/>
      <c r="O62" s="21">
        <v>1301509.59</v>
      </c>
      <c r="P62" s="16"/>
      <c r="Q62" s="79"/>
      <c r="R62" s="57" t="s">
        <v>160</v>
      </c>
      <c r="S62" s="22"/>
      <c r="T62" s="58"/>
      <c r="U62" s="67">
        <f>U60+U61</f>
        <v>-2066333.6800000002</v>
      </c>
      <c r="V62" s="58"/>
      <c r="W62" s="58"/>
      <c r="X62" s="92">
        <f>X60+X61</f>
        <v>-900549.76</v>
      </c>
      <c r="Y62" s="3"/>
      <c r="Z62" s="3"/>
      <c r="AA62" s="3"/>
    </row>
    <row r="63" spans="1:27" s="2" customFormat="1" ht="13.5" customHeight="1" thickTop="1">
      <c r="A63" s="22"/>
      <c r="B63" s="49"/>
      <c r="C63" s="22" t="s">
        <v>97</v>
      </c>
      <c r="D63" s="15"/>
      <c r="E63" s="18"/>
      <c r="F63" s="18"/>
      <c r="G63" s="18"/>
      <c r="H63" s="18"/>
      <c r="I63" s="16">
        <f>SUM(I61:I62)</f>
        <v>4694483.8</v>
      </c>
      <c r="J63" s="15"/>
      <c r="K63" s="18"/>
      <c r="L63" s="18"/>
      <c r="M63" s="18"/>
      <c r="N63" s="18"/>
      <c r="O63" s="16">
        <f>SUM(O61:O62)</f>
        <v>7076558.720000001</v>
      </c>
      <c r="P63" s="16"/>
      <c r="Q63" s="88"/>
      <c r="R63" s="18"/>
      <c r="S63" s="18"/>
      <c r="T63" s="16"/>
      <c r="U63" s="16"/>
      <c r="V63" s="16"/>
      <c r="W63" s="16"/>
      <c r="X63" s="16"/>
      <c r="Y63" s="3"/>
      <c r="Z63" s="3"/>
      <c r="AA63" s="3"/>
    </row>
    <row r="64" spans="1:27" s="2" customFormat="1" ht="13.5" customHeight="1">
      <c r="A64" s="22"/>
      <c r="B64" s="49"/>
      <c r="C64" s="22" t="s">
        <v>116</v>
      </c>
      <c r="D64" s="16"/>
      <c r="E64" s="18"/>
      <c r="F64" s="18"/>
      <c r="G64" s="16">
        <v>4922629.92</v>
      </c>
      <c r="H64" s="16"/>
      <c r="I64" s="18"/>
      <c r="J64" s="16"/>
      <c r="K64" s="18"/>
      <c r="L64" s="18"/>
      <c r="M64" s="16">
        <v>4884492.56</v>
      </c>
      <c r="N64" s="16"/>
      <c r="O64" s="18"/>
      <c r="P64" s="15"/>
      <c r="Q64" s="79"/>
      <c r="R64" s="18"/>
      <c r="S64" s="18"/>
      <c r="T64" s="18"/>
      <c r="U64" s="18"/>
      <c r="V64" s="18"/>
      <c r="W64" s="18"/>
      <c r="X64" s="18"/>
      <c r="Y64" s="3"/>
      <c r="Z64" s="3"/>
      <c r="AA64" s="3"/>
    </row>
    <row r="65" spans="1:27" s="2" customFormat="1" ht="13.5" customHeight="1">
      <c r="A65" s="22"/>
      <c r="B65" s="49"/>
      <c r="C65" s="56" t="s">
        <v>98</v>
      </c>
      <c r="D65" s="59"/>
      <c r="E65" s="18"/>
      <c r="F65" s="18"/>
      <c r="G65" s="21">
        <v>703232.85</v>
      </c>
      <c r="H65" s="59"/>
      <c r="I65" s="21">
        <f>SUM(G64:G65)</f>
        <v>5625862.77</v>
      </c>
      <c r="J65" s="59"/>
      <c r="K65" s="18"/>
      <c r="L65" s="18"/>
      <c r="M65" s="21">
        <v>697784.65</v>
      </c>
      <c r="N65" s="59"/>
      <c r="O65" s="21">
        <f>SUM(M64:M65)</f>
        <v>5582277.21</v>
      </c>
      <c r="P65" s="15"/>
      <c r="Q65" s="11"/>
      <c r="R65" s="18"/>
      <c r="S65" s="18"/>
      <c r="T65" s="18"/>
      <c r="U65" s="18"/>
      <c r="V65" s="18"/>
      <c r="W65" s="18"/>
      <c r="X65" s="18"/>
      <c r="Y65" s="3"/>
      <c r="Z65" s="3"/>
      <c r="AA65" s="3"/>
    </row>
    <row r="66" spans="1:27" s="2" customFormat="1" ht="13.5" customHeight="1">
      <c r="A66" s="22"/>
      <c r="B66" s="49"/>
      <c r="C66" s="23" t="s">
        <v>134</v>
      </c>
      <c r="D66" s="48"/>
      <c r="E66" s="18"/>
      <c r="F66" s="18"/>
      <c r="G66" s="18"/>
      <c r="H66" s="18"/>
      <c r="I66" s="16">
        <f>I63-I65</f>
        <v>-931378.9699999997</v>
      </c>
      <c r="J66" s="48"/>
      <c r="K66" s="18"/>
      <c r="L66" s="18"/>
      <c r="M66" s="18"/>
      <c r="N66" s="18"/>
      <c r="O66" s="16">
        <f>O63-O65</f>
        <v>1494281.5100000007</v>
      </c>
      <c r="P66" s="15"/>
      <c r="Q66" s="11"/>
      <c r="R66" s="22"/>
      <c r="S66" s="15"/>
      <c r="T66" s="18"/>
      <c r="U66" s="15"/>
      <c r="V66" s="15"/>
      <c r="W66" s="15"/>
      <c r="X66" s="15"/>
      <c r="Y66" s="3"/>
      <c r="Z66" s="3"/>
      <c r="AA66" s="3"/>
    </row>
    <row r="67" spans="1:27" s="2" customFormat="1" ht="13.5" customHeight="1">
      <c r="A67" s="22"/>
      <c r="B67" s="49"/>
      <c r="C67" s="22" t="s">
        <v>106</v>
      </c>
      <c r="D67" s="48"/>
      <c r="E67" s="18"/>
      <c r="F67" s="18"/>
      <c r="G67" s="16">
        <v>51492.67</v>
      </c>
      <c r="H67" s="48"/>
      <c r="I67" s="18"/>
      <c r="J67" s="48"/>
      <c r="K67" s="18"/>
      <c r="L67" s="18"/>
      <c r="M67" s="16">
        <v>20295.39</v>
      </c>
      <c r="N67" s="48"/>
      <c r="O67" s="18"/>
      <c r="P67" s="15"/>
      <c r="Q67" s="11"/>
      <c r="R67" s="22"/>
      <c r="S67" s="15"/>
      <c r="T67" s="18"/>
      <c r="U67" s="15"/>
      <c r="V67" s="15"/>
      <c r="W67" s="15"/>
      <c r="X67" s="15"/>
      <c r="Y67" s="3"/>
      <c r="Z67" s="3"/>
      <c r="AA67" s="3"/>
    </row>
    <row r="68" spans="1:27" s="2" customFormat="1" ht="13.5" customHeight="1">
      <c r="A68" s="22"/>
      <c r="B68" s="49"/>
      <c r="C68" s="22" t="s">
        <v>107</v>
      </c>
      <c r="D68" s="16"/>
      <c r="E68" s="18"/>
      <c r="F68" s="18"/>
      <c r="G68" s="21">
        <v>423993.11</v>
      </c>
      <c r="H68" s="16"/>
      <c r="I68" s="21">
        <v>-372500.44</v>
      </c>
      <c r="J68" s="16"/>
      <c r="K68" s="18"/>
      <c r="L68" s="18"/>
      <c r="M68" s="21">
        <v>297194.25</v>
      </c>
      <c r="N68" s="16"/>
      <c r="O68" s="21">
        <v>-276898.86</v>
      </c>
      <c r="P68" s="15"/>
      <c r="Q68" s="11"/>
      <c r="R68" s="22"/>
      <c r="S68" s="15"/>
      <c r="T68" s="18"/>
      <c r="U68" s="15"/>
      <c r="V68" s="15"/>
      <c r="W68" s="15"/>
      <c r="X68" s="15"/>
      <c r="Y68" s="3"/>
      <c r="Z68" s="3"/>
      <c r="AA68" s="3"/>
    </row>
    <row r="69" spans="1:27" s="2" customFormat="1" ht="13.5" customHeight="1">
      <c r="A69" s="22"/>
      <c r="B69" s="49"/>
      <c r="C69" s="23" t="s">
        <v>135</v>
      </c>
      <c r="D69" s="48"/>
      <c r="E69" s="18"/>
      <c r="F69" s="18"/>
      <c r="G69" s="36"/>
      <c r="H69" s="48"/>
      <c r="I69" s="16">
        <f>I63-I65+I68</f>
        <v>-1303879.4099999997</v>
      </c>
      <c r="J69" s="48"/>
      <c r="K69" s="18"/>
      <c r="L69" s="18"/>
      <c r="M69" s="36"/>
      <c r="N69" s="48"/>
      <c r="O69" s="16">
        <f>O63-O65+O68</f>
        <v>1217382.6500000008</v>
      </c>
      <c r="P69" s="15"/>
      <c r="Q69" s="11"/>
      <c r="R69" s="22"/>
      <c r="S69" s="15"/>
      <c r="T69" s="18"/>
      <c r="U69" s="15"/>
      <c r="V69" s="15"/>
      <c r="W69" s="15"/>
      <c r="X69" s="15"/>
      <c r="Y69" s="3"/>
      <c r="Z69" s="3"/>
      <c r="AA69" s="3"/>
    </row>
    <row r="70" spans="1:27" s="2" customFormat="1" ht="13.5" customHeight="1">
      <c r="A70" s="22"/>
      <c r="B70" s="60" t="s">
        <v>17</v>
      </c>
      <c r="C70" s="23" t="s">
        <v>108</v>
      </c>
      <c r="D70" s="48"/>
      <c r="E70" s="18"/>
      <c r="F70" s="18"/>
      <c r="G70" s="16"/>
      <c r="H70" s="16"/>
      <c r="I70" s="16"/>
      <c r="J70" s="48"/>
      <c r="K70" s="18"/>
      <c r="L70" s="18"/>
      <c r="M70" s="16"/>
      <c r="N70" s="16"/>
      <c r="O70" s="16"/>
      <c r="P70" s="15"/>
      <c r="Q70" s="11"/>
      <c r="R70" s="22"/>
      <c r="S70" s="15"/>
      <c r="T70" s="18"/>
      <c r="U70" s="15"/>
      <c r="V70" s="15"/>
      <c r="W70" s="15"/>
      <c r="X70" s="15"/>
      <c r="Y70" s="3"/>
      <c r="Z70" s="3"/>
      <c r="AA70" s="3"/>
    </row>
    <row r="71" spans="1:27" s="2" customFormat="1" ht="13.5" customHeight="1">
      <c r="A71" s="22"/>
      <c r="B71" s="61"/>
      <c r="C71" s="18" t="s">
        <v>99</v>
      </c>
      <c r="D71" s="16"/>
      <c r="E71" s="16">
        <v>1019857.73</v>
      </c>
      <c r="F71" s="16"/>
      <c r="G71" s="16"/>
      <c r="H71" s="16"/>
      <c r="I71" s="16"/>
      <c r="J71" s="16"/>
      <c r="K71" s="16">
        <v>1005495.24</v>
      </c>
      <c r="L71" s="16"/>
      <c r="M71" s="16"/>
      <c r="N71" s="16"/>
      <c r="O71" s="16"/>
      <c r="P71" s="15"/>
      <c r="Q71" s="11"/>
      <c r="R71" s="62"/>
      <c r="S71" s="62"/>
      <c r="T71" s="15"/>
      <c r="U71" s="15"/>
      <c r="V71" s="15"/>
      <c r="W71" s="15"/>
      <c r="X71" s="15"/>
      <c r="Y71" s="3"/>
      <c r="Z71" s="3"/>
      <c r="AA71" s="3"/>
    </row>
    <row r="72" spans="1:27" s="2" customFormat="1" ht="13.5" customHeight="1">
      <c r="A72" s="22"/>
      <c r="B72" s="61"/>
      <c r="C72" s="18" t="s">
        <v>100</v>
      </c>
      <c r="D72" s="16"/>
      <c r="E72" s="16">
        <v>1000</v>
      </c>
      <c r="F72" s="16"/>
      <c r="G72" s="16"/>
      <c r="H72" s="16"/>
      <c r="I72" s="16"/>
      <c r="J72" s="16"/>
      <c r="K72" s="16">
        <v>29983.8</v>
      </c>
      <c r="L72" s="16"/>
      <c r="M72" s="16"/>
      <c r="N72" s="16"/>
      <c r="O72" s="16"/>
      <c r="P72" s="15"/>
      <c r="Q72" s="11"/>
      <c r="R72" s="62"/>
      <c r="S72" s="62"/>
      <c r="T72" s="15"/>
      <c r="U72" s="15"/>
      <c r="V72" s="15"/>
      <c r="W72" s="15"/>
      <c r="X72" s="15"/>
      <c r="Y72" s="3"/>
      <c r="Z72" s="3"/>
      <c r="AA72" s="3"/>
    </row>
    <row r="73" spans="1:27" s="2" customFormat="1" ht="13.5" customHeight="1">
      <c r="A73" s="22"/>
      <c r="B73" s="61"/>
      <c r="C73" s="18" t="s">
        <v>101</v>
      </c>
      <c r="D73" s="16"/>
      <c r="E73" s="21">
        <v>509254.09</v>
      </c>
      <c r="F73" s="16"/>
      <c r="G73" s="16">
        <f>SUM(E70:E73)</f>
        <v>1530111.82</v>
      </c>
      <c r="H73" s="18"/>
      <c r="I73" s="18"/>
      <c r="J73" s="16"/>
      <c r="K73" s="21">
        <v>637811.52</v>
      </c>
      <c r="L73" s="16"/>
      <c r="M73" s="16">
        <f>SUM(K70:K73)</f>
        <v>1673290.56</v>
      </c>
      <c r="N73" s="18"/>
      <c r="O73" s="18"/>
      <c r="P73" s="15"/>
      <c r="Q73" s="11"/>
      <c r="R73" s="62"/>
      <c r="S73" s="62"/>
      <c r="T73" s="15"/>
      <c r="U73" s="15"/>
      <c r="V73" s="15"/>
      <c r="W73" s="15"/>
      <c r="X73" s="15"/>
      <c r="Y73" s="3"/>
      <c r="Z73" s="3"/>
      <c r="AA73" s="3"/>
    </row>
    <row r="74" spans="1:27" s="2" customFormat="1" ht="13.5" customHeight="1">
      <c r="A74" s="22"/>
      <c r="B74" s="61"/>
      <c r="C74" s="18" t="s">
        <v>115</v>
      </c>
      <c r="D74" s="16"/>
      <c r="E74" s="16"/>
      <c r="F74" s="16"/>
      <c r="G74" s="16"/>
      <c r="H74" s="18"/>
      <c r="I74" s="18"/>
      <c r="J74" s="16"/>
      <c r="K74" s="16"/>
      <c r="L74" s="16"/>
      <c r="M74" s="16"/>
      <c r="N74" s="18"/>
      <c r="O74" s="18"/>
      <c r="P74" s="15"/>
      <c r="Q74" s="11"/>
      <c r="R74" s="62"/>
      <c r="S74" s="18"/>
      <c r="T74" s="18"/>
      <c r="U74" s="18"/>
      <c r="V74" s="18"/>
      <c r="W74" s="18"/>
      <c r="X74" s="18"/>
      <c r="Y74" s="3"/>
      <c r="Z74" s="3"/>
      <c r="AA74" s="3"/>
    </row>
    <row r="75" spans="1:27" s="2" customFormat="1" ht="13.5" customHeight="1">
      <c r="A75" s="22"/>
      <c r="B75" s="61"/>
      <c r="C75" s="22" t="s">
        <v>102</v>
      </c>
      <c r="D75" s="16"/>
      <c r="E75" s="16">
        <v>0</v>
      </c>
      <c r="F75" s="16"/>
      <c r="G75" s="16"/>
      <c r="H75" s="18"/>
      <c r="I75" s="18"/>
      <c r="J75" s="16"/>
      <c r="K75" s="16">
        <v>12255.65</v>
      </c>
      <c r="L75" s="16"/>
      <c r="M75" s="16"/>
      <c r="N75" s="18"/>
      <c r="O75" s="18"/>
      <c r="P75" s="15"/>
      <c r="Q75" s="89"/>
      <c r="R75" s="62"/>
      <c r="S75" s="18"/>
      <c r="T75" s="18"/>
      <c r="U75" s="18"/>
      <c r="V75" s="18"/>
      <c r="W75" s="18"/>
      <c r="X75" s="18"/>
      <c r="Y75" s="3"/>
      <c r="Z75" s="3"/>
      <c r="AA75" s="3"/>
    </row>
    <row r="76" spans="1:27" s="2" customFormat="1" ht="13.5" customHeight="1">
      <c r="A76" s="22"/>
      <c r="B76" s="61"/>
      <c r="C76" s="18" t="s">
        <v>149</v>
      </c>
      <c r="D76" s="16"/>
      <c r="E76" s="16">
        <v>5233.06</v>
      </c>
      <c r="F76" s="16"/>
      <c r="G76" s="16"/>
      <c r="H76" s="18"/>
      <c r="I76" s="18"/>
      <c r="J76" s="16"/>
      <c r="K76" s="16">
        <v>0</v>
      </c>
      <c r="L76" s="16"/>
      <c r="M76" s="16"/>
      <c r="N76" s="18"/>
      <c r="O76" s="18"/>
      <c r="P76" s="15"/>
      <c r="Q76" s="89"/>
      <c r="R76" s="62"/>
      <c r="S76" s="18"/>
      <c r="T76" s="18"/>
      <c r="U76" s="18"/>
      <c r="V76" s="18"/>
      <c r="W76" s="18"/>
      <c r="X76" s="18"/>
      <c r="Y76" s="3"/>
      <c r="Z76" s="3"/>
      <c r="AA76" s="3"/>
    </row>
    <row r="77" spans="1:27" s="2" customFormat="1" ht="13.5" customHeight="1">
      <c r="A77" s="22"/>
      <c r="B77" s="61"/>
      <c r="C77" s="18" t="s">
        <v>103</v>
      </c>
      <c r="D77" s="16"/>
      <c r="E77" s="16">
        <v>791567.11</v>
      </c>
      <c r="F77" s="16"/>
      <c r="G77" s="18"/>
      <c r="H77" s="18"/>
      <c r="I77" s="18"/>
      <c r="J77" s="16"/>
      <c r="K77" s="16">
        <v>31319.32</v>
      </c>
      <c r="L77" s="16"/>
      <c r="M77" s="18"/>
      <c r="N77" s="18"/>
      <c r="O77" s="18"/>
      <c r="P77" s="15"/>
      <c r="Q77" s="89"/>
      <c r="R77" s="62"/>
      <c r="S77" s="18"/>
      <c r="T77" s="18"/>
      <c r="U77" s="18"/>
      <c r="V77" s="18"/>
      <c r="W77" s="18"/>
      <c r="X77" s="18"/>
      <c r="Y77" s="3"/>
      <c r="Z77" s="3"/>
      <c r="AA77" s="3"/>
    </row>
    <row r="78" spans="1:27" s="2" customFormat="1" ht="13.5" customHeight="1">
      <c r="A78" s="22"/>
      <c r="B78" s="18"/>
      <c r="C78" s="18" t="s">
        <v>120</v>
      </c>
      <c r="D78" s="16"/>
      <c r="E78" s="21">
        <v>452879.64</v>
      </c>
      <c r="F78" s="18"/>
      <c r="G78" s="21">
        <f>SUM(E75:E78)</f>
        <v>1249679.81</v>
      </c>
      <c r="H78" s="16"/>
      <c r="I78" s="21">
        <f>G73-G78</f>
        <v>280432.01</v>
      </c>
      <c r="J78" s="18"/>
      <c r="K78" s="21">
        <v>377927.43</v>
      </c>
      <c r="L78" s="18"/>
      <c r="M78" s="21">
        <f>SUM(K75:K78)</f>
        <v>421502.4</v>
      </c>
      <c r="N78" s="16"/>
      <c r="O78" s="21">
        <f>M73-M78</f>
        <v>1251788.1600000001</v>
      </c>
      <c r="P78" s="15"/>
      <c r="Q78" s="89"/>
      <c r="R78" s="63"/>
      <c r="S78" s="18"/>
      <c r="T78" s="18"/>
      <c r="U78" s="18"/>
      <c r="V78" s="18"/>
      <c r="W78" s="18"/>
      <c r="X78" s="18"/>
      <c r="Y78" s="3"/>
      <c r="Z78" s="3"/>
      <c r="AA78" s="3"/>
    </row>
    <row r="79" spans="1:27" s="2" customFormat="1" ht="13.5" customHeight="1">
      <c r="A79" s="22"/>
      <c r="B79" s="61"/>
      <c r="C79" s="23" t="s">
        <v>104</v>
      </c>
      <c r="D79" s="48"/>
      <c r="E79" s="48"/>
      <c r="F79" s="48"/>
      <c r="G79" s="48"/>
      <c r="H79" s="48"/>
      <c r="I79" s="16">
        <f>I69-(-I78)</f>
        <v>-1023447.3999999997</v>
      </c>
      <c r="J79" s="16"/>
      <c r="K79" s="48"/>
      <c r="L79" s="48"/>
      <c r="M79" s="48"/>
      <c r="N79" s="48"/>
      <c r="O79" s="16">
        <f>O69-(-O78)</f>
        <v>2469170.810000001</v>
      </c>
      <c r="P79" s="15"/>
      <c r="Q79" s="89"/>
      <c r="R79" s="62"/>
      <c r="S79" s="18"/>
      <c r="T79" s="18"/>
      <c r="U79" s="18"/>
      <c r="V79" s="18"/>
      <c r="W79" s="18"/>
      <c r="X79" s="18"/>
      <c r="Y79" s="3"/>
      <c r="Z79" s="3"/>
      <c r="AA79" s="3"/>
    </row>
    <row r="80" spans="1:27" s="2" customFormat="1" ht="13.5" customHeight="1">
      <c r="A80" s="22"/>
      <c r="B80" s="61"/>
      <c r="C80" s="22" t="s">
        <v>117</v>
      </c>
      <c r="D80" s="16"/>
      <c r="E80" s="18"/>
      <c r="F80" s="16"/>
      <c r="G80" s="16">
        <v>1368626.34</v>
      </c>
      <c r="H80" s="18"/>
      <c r="I80" s="18"/>
      <c r="J80" s="48"/>
      <c r="K80" s="18"/>
      <c r="L80" s="16"/>
      <c r="M80" s="16">
        <v>1381054.26</v>
      </c>
      <c r="N80" s="18"/>
      <c r="O80" s="18"/>
      <c r="P80" s="15"/>
      <c r="Q80" s="89"/>
      <c r="R80" s="6"/>
      <c r="S80" s="6"/>
      <c r="T80" s="6"/>
      <c r="U80" s="6"/>
      <c r="V80" s="6"/>
      <c r="W80" s="6"/>
      <c r="X80" s="6"/>
      <c r="Y80" s="3"/>
      <c r="Z80" s="3"/>
      <c r="AA80" s="3"/>
    </row>
    <row r="81" spans="1:27" s="2" customFormat="1" ht="14.25" customHeight="1">
      <c r="A81" s="22"/>
      <c r="B81" s="26"/>
      <c r="C81" s="18" t="s">
        <v>109</v>
      </c>
      <c r="D81" s="16"/>
      <c r="E81" s="18"/>
      <c r="F81" s="16"/>
      <c r="G81" s="21">
        <v>1368626.34</v>
      </c>
      <c r="H81" s="18"/>
      <c r="I81" s="18"/>
      <c r="J81" s="16"/>
      <c r="K81" s="18"/>
      <c r="L81" s="16"/>
      <c r="M81" s="21">
        <v>1381054.26</v>
      </c>
      <c r="N81" s="18"/>
      <c r="O81" s="18"/>
      <c r="P81" s="15"/>
      <c r="Q81" s="89"/>
      <c r="R81" s="39"/>
      <c r="S81" s="34"/>
      <c r="T81" s="35"/>
      <c r="U81" s="35"/>
      <c r="V81" s="35"/>
      <c r="W81" s="35"/>
      <c r="X81" s="35"/>
      <c r="Y81" s="3"/>
      <c r="Z81" s="3"/>
      <c r="AA81" s="3"/>
    </row>
    <row r="82" spans="1:27" s="2" customFormat="1" ht="16.5" customHeight="1" thickBot="1">
      <c r="A82" s="22"/>
      <c r="B82" s="26"/>
      <c r="C82" s="22" t="s">
        <v>161</v>
      </c>
      <c r="D82" s="15"/>
      <c r="E82" s="18"/>
      <c r="F82" s="18"/>
      <c r="G82" s="18"/>
      <c r="H82" s="18"/>
      <c r="I82" s="20">
        <f>SUM(I79:I81)</f>
        <v>-1023447.3999999997</v>
      </c>
      <c r="J82" s="16"/>
      <c r="K82" s="18"/>
      <c r="L82" s="18"/>
      <c r="M82" s="18"/>
      <c r="N82" s="18"/>
      <c r="O82" s="20">
        <f>SUM(O79:O81)</f>
        <v>2469170.810000001</v>
      </c>
      <c r="P82" s="15"/>
      <c r="Q82" s="89"/>
      <c r="R82" s="34"/>
      <c r="S82" s="34"/>
      <c r="T82" s="34"/>
      <c r="U82" s="34"/>
      <c r="V82" s="34"/>
      <c r="W82" s="34"/>
      <c r="X82" s="34"/>
      <c r="Y82" s="3"/>
      <c r="Z82" s="3"/>
      <c r="AA82" s="3"/>
    </row>
    <row r="83" spans="1:27" s="1" customFormat="1" ht="11.25" customHeight="1" thickTop="1">
      <c r="A83" s="22"/>
      <c r="B83" s="22"/>
      <c r="C83" s="22"/>
      <c r="D83" s="15"/>
      <c r="E83" s="15"/>
      <c r="F83" s="15"/>
      <c r="G83" s="15"/>
      <c r="H83" s="15"/>
      <c r="I83" s="15"/>
      <c r="J83" s="15"/>
      <c r="K83" s="15"/>
      <c r="L83" s="15"/>
      <c r="M83" s="15"/>
      <c r="N83" s="15"/>
      <c r="O83" s="15"/>
      <c r="P83" s="15"/>
      <c r="Q83" s="63"/>
      <c r="R83" s="5"/>
      <c r="S83" s="34"/>
      <c r="T83" s="5"/>
      <c r="U83" s="34"/>
      <c r="V83" s="64"/>
      <c r="W83" s="64"/>
      <c r="X83" s="64"/>
      <c r="Y83" s="8"/>
      <c r="Z83" s="8"/>
      <c r="AA83" s="8"/>
    </row>
    <row r="84" spans="1:27" s="1" customFormat="1" ht="12" customHeight="1">
      <c r="A84" s="5"/>
      <c r="B84" s="33" t="s">
        <v>164</v>
      </c>
      <c r="C84" s="6"/>
      <c r="D84" s="6"/>
      <c r="E84" s="6"/>
      <c r="F84" s="6"/>
      <c r="G84" s="6"/>
      <c r="H84" s="6"/>
      <c r="I84" s="6"/>
      <c r="J84" s="6"/>
      <c r="K84" s="6"/>
      <c r="L84" s="6"/>
      <c r="M84" s="6"/>
      <c r="N84" s="6"/>
      <c r="O84" s="6"/>
      <c r="P84" s="6"/>
      <c r="Q84" s="62"/>
      <c r="R84" s="5"/>
      <c r="S84" s="5"/>
      <c r="T84" s="5"/>
      <c r="U84" s="34"/>
      <c r="V84" s="34"/>
      <c r="W84" s="34"/>
      <c r="X84" s="34"/>
      <c r="Y84" s="8"/>
      <c r="Z84" s="8"/>
      <c r="AA84" s="8"/>
    </row>
    <row r="85" spans="1:27" s="1" customFormat="1" ht="12.75">
      <c r="A85" s="5"/>
      <c r="B85" s="101"/>
      <c r="C85" s="101"/>
      <c r="D85" s="101"/>
      <c r="E85" s="101"/>
      <c r="F85" s="39"/>
      <c r="G85" s="39"/>
      <c r="H85" s="39"/>
      <c r="I85" s="39"/>
      <c r="J85" s="39"/>
      <c r="K85" s="39"/>
      <c r="L85" s="39"/>
      <c r="M85" s="39"/>
      <c r="N85" s="39"/>
      <c r="O85" s="39"/>
      <c r="P85" s="39"/>
      <c r="Q85" s="6"/>
      <c r="R85" s="5"/>
      <c r="S85" s="5"/>
      <c r="T85" s="5"/>
      <c r="U85" s="64" t="s">
        <v>133</v>
      </c>
      <c r="V85" s="34"/>
      <c r="W85" s="34"/>
      <c r="X85" s="34"/>
      <c r="Y85" s="4"/>
      <c r="Z85" s="4"/>
      <c r="AA85" s="4"/>
    </row>
    <row r="86" spans="1:27" s="1" customFormat="1" ht="12.75" customHeight="1">
      <c r="A86" s="5"/>
      <c r="B86" s="5"/>
      <c r="C86" s="64" t="s">
        <v>132</v>
      </c>
      <c r="D86" s="34"/>
      <c r="E86" s="64"/>
      <c r="F86" s="64"/>
      <c r="G86" s="64"/>
      <c r="H86" s="64"/>
      <c r="I86" s="34"/>
      <c r="J86" s="40"/>
      <c r="K86" s="7"/>
      <c r="L86" s="7"/>
      <c r="M86" s="5" t="s">
        <v>112</v>
      </c>
      <c r="N86" s="5"/>
      <c r="O86" s="35"/>
      <c r="P86" s="5" t="s">
        <v>121</v>
      </c>
      <c r="Q86" s="39"/>
      <c r="R86" s="5"/>
      <c r="S86" s="5"/>
      <c r="T86" s="5"/>
      <c r="U86" s="34"/>
      <c r="V86" s="64"/>
      <c r="W86" s="64"/>
      <c r="X86" s="64"/>
      <c r="Y86" s="4"/>
      <c r="Z86" s="4"/>
      <c r="AA86" s="4"/>
    </row>
    <row r="87" spans="1:27" s="1" customFormat="1" ht="15.75" customHeight="1">
      <c r="A87" s="5"/>
      <c r="B87" s="5"/>
      <c r="C87" s="64"/>
      <c r="D87" s="34"/>
      <c r="E87" s="64"/>
      <c r="F87" s="64"/>
      <c r="G87" s="64"/>
      <c r="H87" s="64"/>
      <c r="I87" s="34"/>
      <c r="J87" s="40"/>
      <c r="K87" s="40"/>
      <c r="L87" s="40"/>
      <c r="M87" s="5"/>
      <c r="N87" s="5"/>
      <c r="O87" s="5"/>
      <c r="P87" s="5"/>
      <c r="Q87" s="34"/>
      <c r="R87" s="34"/>
      <c r="S87" s="34"/>
      <c r="T87" s="5"/>
      <c r="U87" s="5" t="s">
        <v>105</v>
      </c>
      <c r="V87" s="64"/>
      <c r="W87" s="5"/>
      <c r="X87" s="5"/>
      <c r="Y87" s="4"/>
      <c r="Z87" s="4"/>
      <c r="AA87" s="4"/>
    </row>
    <row r="88" spans="1:27" s="1" customFormat="1" ht="12.75">
      <c r="A88" s="5"/>
      <c r="B88" s="6"/>
      <c r="C88" s="64" t="s">
        <v>126</v>
      </c>
      <c r="D88" s="34"/>
      <c r="E88" s="64"/>
      <c r="F88" s="64"/>
      <c r="G88" s="33" t="s">
        <v>130</v>
      </c>
      <c r="H88" s="64"/>
      <c r="I88" s="100" t="s">
        <v>129</v>
      </c>
      <c r="J88" s="100"/>
      <c r="K88" s="100"/>
      <c r="L88" s="7"/>
      <c r="M88" s="5"/>
      <c r="N88" s="5"/>
      <c r="O88" s="5"/>
      <c r="P88" s="5" t="s">
        <v>128</v>
      </c>
      <c r="Q88" s="5"/>
      <c r="R88" s="22"/>
      <c r="S88" s="22"/>
      <c r="T88" s="22"/>
      <c r="U88" s="5" t="s">
        <v>122</v>
      </c>
      <c r="V88" s="64"/>
      <c r="W88" s="64"/>
      <c r="X88" s="64"/>
      <c r="Y88" s="4"/>
      <c r="Z88" s="4"/>
      <c r="AA88" s="4"/>
    </row>
    <row r="89" spans="1:27" s="1" customFormat="1" ht="16.5" customHeight="1">
      <c r="A89" s="5"/>
      <c r="B89" s="6"/>
      <c r="C89" s="64" t="s">
        <v>110</v>
      </c>
      <c r="D89" s="34"/>
      <c r="E89" s="5"/>
      <c r="F89" s="64"/>
      <c r="G89" s="34"/>
      <c r="H89" s="5"/>
      <c r="I89" s="5"/>
      <c r="J89" s="5"/>
      <c r="K89" s="5"/>
      <c r="L89" s="7"/>
      <c r="M89" s="5"/>
      <c r="N89" s="5"/>
      <c r="O89" s="5"/>
      <c r="P89" s="34"/>
      <c r="Q89" s="5"/>
      <c r="R89" s="6"/>
      <c r="S89" s="5" t="s">
        <v>123</v>
      </c>
      <c r="T89" s="6"/>
      <c r="U89" s="22" t="s">
        <v>114</v>
      </c>
      <c r="V89" s="22"/>
      <c r="W89" s="22"/>
      <c r="X89" s="34"/>
      <c r="Y89" s="4"/>
      <c r="Z89" s="4"/>
      <c r="AA89" s="4"/>
    </row>
    <row r="90" spans="1:27" s="34" customFormat="1" ht="15" customHeight="1">
      <c r="A90" s="5"/>
      <c r="B90" s="6"/>
      <c r="C90" s="64" t="s">
        <v>127</v>
      </c>
      <c r="E90" s="64" t="s">
        <v>131</v>
      </c>
      <c r="F90" s="64"/>
      <c r="G90" s="64"/>
      <c r="H90" s="64"/>
      <c r="I90" s="7"/>
      <c r="J90" s="7"/>
      <c r="K90" s="39"/>
      <c r="L90" s="7" t="s">
        <v>118</v>
      </c>
      <c r="M90" s="5" t="s">
        <v>111</v>
      </c>
      <c r="N90" s="5"/>
      <c r="O90" s="5"/>
      <c r="P90" s="5"/>
      <c r="Q90" s="5"/>
      <c r="Y90" s="36"/>
      <c r="Z90" s="36"/>
      <c r="AA90" s="36"/>
    </row>
    <row r="91" spans="1:27" s="72" customFormat="1" ht="0.75" customHeight="1">
      <c r="A91" s="38"/>
      <c r="B91" s="6"/>
      <c r="C91" s="6"/>
      <c r="D91" s="7"/>
      <c r="E91" s="7"/>
      <c r="F91" s="7"/>
      <c r="G91" s="7"/>
      <c r="H91" s="7"/>
      <c r="I91" s="7"/>
      <c r="J91" s="7"/>
      <c r="K91" s="39"/>
      <c r="L91" s="7"/>
      <c r="M91" s="22" t="s">
        <v>113</v>
      </c>
      <c r="N91" s="22"/>
      <c r="O91" s="22"/>
      <c r="P91" s="22"/>
      <c r="Q91" s="5"/>
      <c r="R91" s="6"/>
      <c r="S91" s="6"/>
      <c r="T91" s="6"/>
      <c r="U91" s="6"/>
      <c r="V91" s="6"/>
      <c r="W91" s="6"/>
      <c r="X91" s="68"/>
      <c r="Y91" s="71"/>
      <c r="Z91" s="71"/>
      <c r="AA91" s="71"/>
    </row>
    <row r="92" spans="9:17" ht="28.5" customHeight="1" hidden="1">
      <c r="I92" s="7"/>
      <c r="Q92" s="22"/>
    </row>
    <row r="93" ht="14.25" hidden="1">
      <c r="I93" s="7"/>
    </row>
    <row r="94" ht="14.25">
      <c r="I94" s="7"/>
    </row>
    <row r="95" ht="14.25">
      <c r="I95" s="7"/>
    </row>
    <row r="96" ht="14.25">
      <c r="I96" s="7"/>
    </row>
    <row r="97" ht="14.25">
      <c r="I97" s="7"/>
    </row>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sheetData>
  <sheetProtection/>
  <mergeCells count="21">
    <mergeCell ref="B1:X1"/>
    <mergeCell ref="B2:X2"/>
    <mergeCell ref="B3:X3"/>
    <mergeCell ref="B4:C4"/>
    <mergeCell ref="K4:S4"/>
    <mergeCell ref="V4:X4"/>
    <mergeCell ref="E5:I5"/>
    <mergeCell ref="K5:O5"/>
    <mergeCell ref="U5:V6"/>
    <mergeCell ref="W5:X6"/>
    <mergeCell ref="R53:X54"/>
    <mergeCell ref="W55:X56"/>
    <mergeCell ref="B54:O54"/>
    <mergeCell ref="E55:I55"/>
    <mergeCell ref="K55:O55"/>
    <mergeCell ref="U55:V56"/>
    <mergeCell ref="I88:K88"/>
    <mergeCell ref="B85:C85"/>
    <mergeCell ref="D85:E85"/>
    <mergeCell ref="B51:K51"/>
    <mergeCell ref="B53:O53"/>
  </mergeCells>
  <printOptions horizontalCentered="1" verticalCentered="1"/>
  <pageMargins left="0" right="0" top="0.1968503937007874" bottom="0.1968503937007874" header="0.5118110236220472" footer="0.5118110236220472"/>
  <pageSetup horizontalDpi="600" verticalDpi="600" orientation="landscape" paperSize="8"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ΧΑΪΔΑΡΙΟΥ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ΔΗΜΟΣ</dc:creator>
  <cp:keywords/>
  <dc:description/>
  <cp:lastModifiedBy>MXDELL</cp:lastModifiedBy>
  <cp:lastPrinted>2017-02-06T09:30:27Z</cp:lastPrinted>
  <dcterms:created xsi:type="dcterms:W3CDTF">2007-12-31T09:47:40Z</dcterms:created>
  <dcterms:modified xsi:type="dcterms:W3CDTF">2017-10-23T09:58:59Z</dcterms:modified>
  <cp:category/>
  <cp:version/>
  <cp:contentType/>
  <cp:contentStatus/>
</cp:coreProperties>
</file>