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770" tabRatio="806" activeTab="0"/>
  </bookViews>
  <sheets>
    <sheet name="Αλεξ-λη" sheetId="1" r:id="rId1"/>
    <sheet name="ΑΡΙΑΝΝΑ" sheetId="2" r:id="rId2"/>
    <sheet name="ΒΕΛΚΙΟ" sheetId="3" r:id="rId3"/>
    <sheet name="ΔΑΡΜΕΝΗ" sheetId="4" r:id="rId4"/>
    <sheet name="ΑΣΚΗΤΑΙ" sheetId="5" r:id="rId5"/>
    <sheet name="ΞΥΛΑΓΑΝΗ" sheetId="6" r:id="rId6"/>
    <sheet name="ΜΑΡΩ-ΙΜΕΡΟΣ" sheetId="7" r:id="rId7"/>
    <sheet name="Π.Λ.-ΞΑΝΘΗ" sheetId="8" r:id="rId8"/>
    <sheet name="ΙΑ.ΞΑΝΘΗ" sheetId="9" r:id="rId9"/>
    <sheet name="ΦΑΝΑΡΙ" sheetId="10" r:id="rId10"/>
    <sheet name="ΠΟΛΥΑΝΘΟ" sheetId="11" r:id="rId11"/>
    <sheet name="ΑΜΒ-ΠΟΛ-ΔΙΑΛ" sheetId="12" r:id="rId12"/>
    <sheet name="ΣΑΠ-ΑΣΚΗΤΑΙ" sheetId="13" r:id="rId13"/>
    <sheet name="ΤΣΙΦΛΙΚΙ" sheetId="14" r:id="rId14"/>
    <sheet name="ΚΑΛΙΝΤΥΡΙ" sheetId="15" r:id="rId15"/>
    <sheet name="ΜΕΣΗ" sheetId="16" r:id="rId16"/>
    <sheet name="ΘΕΣ-ΑΘΗΝΑ" sheetId="17" r:id="rId17"/>
    <sheet name="ΑΓΟΝΕΣ ΓΡΑΜΜΕΣ" sheetId="18" r:id="rId18"/>
    <sheet name="Φύλλο1" sheetId="19" r:id="rId19"/>
    <sheet name="Φύλλο2" sheetId="20" r:id="rId20"/>
  </sheets>
  <definedNames>
    <definedName name="_xlnm.Print_Area" localSheetId="17">'ΑΓΟΝΕΣ ΓΡΑΜΜΕΣ'!$A$1:$F$19</definedName>
    <definedName name="_xlnm.Print_Area" localSheetId="0">'Αλεξ-λη'!$A$1:$U$44</definedName>
    <definedName name="_xlnm.Print_Area" localSheetId="11">'ΑΜΒ-ΠΟΛ-ΔΙΑΛ'!$A$1:$O$31</definedName>
    <definedName name="_xlnm.Print_Area" localSheetId="1">'ΑΡΙΑΝΝΑ'!$A$1:$T$42</definedName>
    <definedName name="_xlnm.Print_Area" localSheetId="4">'ΑΣΚΗΤΑΙ'!$A$1:$O$32</definedName>
    <definedName name="_xlnm.Print_Area" localSheetId="2">'ΒΕΛΚΙΟ'!$A$1:$P$35</definedName>
    <definedName name="_xlnm.Print_Area" localSheetId="3">'ΔΑΡΜΕΝΗ'!$A$1:$T$22</definedName>
    <definedName name="_xlnm.Print_Area" localSheetId="16">'ΘΕΣ-ΑΘΗΝΑ'!$A$1:$E$68</definedName>
    <definedName name="_xlnm.Print_Area" localSheetId="8">'ΙΑ.ΞΑΝΘΗ'!$A$1:$T$41</definedName>
    <definedName name="_xlnm.Print_Area" localSheetId="14">'ΚΑΛΙΝΤΥΡΙ'!$A$1:$L$24</definedName>
    <definedName name="_xlnm.Print_Area" localSheetId="6">'ΜΑΡΩ-ΙΜΕΡΟΣ'!$A$1:$P$34</definedName>
    <definedName name="_xlnm.Print_Area" localSheetId="15">'ΜΕΣΗ'!$A$1:$Q$34</definedName>
    <definedName name="_xlnm.Print_Area" localSheetId="5">'ΞΥΛΑΓΑΝΗ'!$A$1:$M$28</definedName>
    <definedName name="_xlnm.Print_Area" localSheetId="7">'Π.Λ.-ΞΑΝΘΗ'!$A$1:$Y$51</definedName>
    <definedName name="_xlnm.Print_Area" localSheetId="10">'ΠΟΛΥΑΝΘΟ'!$A$1:$N$30</definedName>
    <definedName name="_xlnm.Print_Area" localSheetId="12">'ΣΑΠ-ΑΣΚΗΤΑΙ'!$A$1:$R$22</definedName>
    <definedName name="_xlnm.Print_Area" localSheetId="13">'ΤΣΙΦΛΙΚΙ'!$A$1:$O$32</definedName>
    <definedName name="_xlnm.Print_Area" localSheetId="9">'ΦΑΝΑΡΙ'!$A$1:$U$44</definedName>
  </definedNames>
  <calcPr fullCalcOnLoad="1"/>
</workbook>
</file>

<file path=xl/sharedStrings.xml><?xml version="1.0" encoding="utf-8"?>
<sst xmlns="http://schemas.openxmlformats.org/spreadsheetml/2006/main" count="855" uniqueCount="239">
  <si>
    <t>ΚΟΜΟΤΗΝΗ</t>
  </si>
  <si>
    <t>ΣΤ.ΘΡΥΛΟΡΙΟΥ</t>
  </si>
  <si>
    <t>ΑΡΑΤΟΣ</t>
  </si>
  <si>
    <t>ΑΡΙΣΒΗ</t>
  </si>
  <si>
    <t>ΣΤ.ΠΡΩΤΑΤΟΥ</t>
  </si>
  <si>
    <t>ΣΤ.ΛΟΦΑΡΙΟΥ</t>
  </si>
  <si>
    <t>ΣΑΠΠΑΙ</t>
  </si>
  <si>
    <t>ΑΡΣΑΚΕΙΟ</t>
  </si>
  <si>
    <t>ΒΕΛΚΙΟ</t>
  </si>
  <si>
    <t>ΣΤ.ΜΕΣΤΗ</t>
  </si>
  <si>
    <t>ΑΥΡΑ</t>
  </si>
  <si>
    <t>ΑΤΑΡΝΗ</t>
  </si>
  <si>
    <t>ΔΙΚΕΛΛΑ</t>
  </si>
  <si>
    <t>ΠΛΑΚΑ</t>
  </si>
  <si>
    <t>ΜΑΚΡΗ</t>
  </si>
  <si>
    <t>Ν.ΧΙΛΗ</t>
  </si>
  <si>
    <t>ΑΛΕΞ/ΛΙΣ</t>
  </si>
  <si>
    <t>ΑΝΘΟΧΩΡΙ</t>
  </si>
  <si>
    <t>ΡΟΔΙΤΗΣ</t>
  </si>
  <si>
    <t>ΤΙΜΟΛΟΓΙΟ Ν.1</t>
  </si>
  <si>
    <t>ΚΤΕΛ ΝΟΜΟΥ ΡΟΔΟΠΗΣ ΑΕ</t>
  </si>
  <si>
    <t xml:space="preserve">ΤΙΜΗ </t>
  </si>
  <si>
    <t>ΤΙΜΟΛΟΓΙΟ Ν.2</t>
  </si>
  <si>
    <t>ΣΑΠΠΑΙ -ΑΡΡΙΑΝΑ-Ν.ΣΑΝΤΑ</t>
  </si>
  <si>
    <t>ΛΥΚΕΙΟ</t>
  </si>
  <si>
    <t>Δ.ΕΒΡΕΝΟΥ</t>
  </si>
  <si>
    <t>ΑΡΙΑΝΝΑ</t>
  </si>
  <si>
    <t>Δ.ΚΑΛΕ</t>
  </si>
  <si>
    <t>Ν.ΣΑΝΤΑ</t>
  </si>
  <si>
    <t>ΚΟΜΟΤΗΝΗ - ΑΛΕΞΑΝΔΡΟΥΠΟΛΗ</t>
  </si>
  <si>
    <t>ΙΑΣΙΟΝ</t>
  </si>
  <si>
    <t>ΚΙΖΑΡΙ</t>
  </si>
  <si>
    <t>ΛΟΦΑΡΙΟ</t>
  </si>
  <si>
    <t>ΑΕΤΟΛΟΦΟΣ</t>
  </si>
  <si>
    <t>ΑΕΤΟΚΟΡΥΦΗ</t>
  </si>
  <si>
    <t>ΤΙΜΟΛΟΓΙΟ Ν.3</t>
  </si>
  <si>
    <t>ΛΟΦΑΡΙΟ-ΒΕΛΚΙΟ-ΣΑΠΠΑΙ</t>
  </si>
  <si>
    <t>ΒΡΑΓΙΑ</t>
  </si>
  <si>
    <t>ΠΑΣΣΟΣ</t>
  </si>
  <si>
    <t>ΦΙΛΥΡΑ</t>
  </si>
  <si>
    <t>ΔΟΚΟΣ</t>
  </si>
  <si>
    <t>ΔΕΙΛΙΝΑ</t>
  </si>
  <si>
    <t xml:space="preserve">ΣΚΑΛΩΜΑ </t>
  </si>
  <si>
    <t>ΔΑΡΜΕΝΗ</t>
  </si>
  <si>
    <t>ΤΙΜΟΛΟΓΙΟ Ν.4</t>
  </si>
  <si>
    <t>ΑΜΦΙΑ</t>
  </si>
  <si>
    <t>ΠΑΣΣΟΣ-ΦΙΥΡΑ-ΔΑΡΜΕΝΗ - ΑΡΙΣΒΗ -ΑΦΜΙΑ</t>
  </si>
  <si>
    <t>Χ.ΘΡΥΛΟΡΙΟΥ</t>
  </si>
  <si>
    <t>ΦΥΛΑΚΑΣ</t>
  </si>
  <si>
    <t>Δ.ΚΑΛΙΘΕΑ</t>
  </si>
  <si>
    <t>ΣΤ.ΒΕΝΝΑΣ</t>
  </si>
  <si>
    <t>Χ.ΒΕΝΝΑ</t>
  </si>
  <si>
    <t>ΣΑΛΜΩΝΗ</t>
  </si>
  <si>
    <t>ΣΤΡΥΜΗ</t>
  </si>
  <si>
    <t>ΔΙΩΝΗ</t>
  </si>
  <si>
    <t>ΚΡΩΒΥΛΛΗ</t>
  </si>
  <si>
    <t>ΑΣΚΗΤΑΙ</t>
  </si>
  <si>
    <t>ΤΙΜΟΛΟΓΙΟ Ν.5</t>
  </si>
  <si>
    <t>ΚΟΜΟΤΗΝΗ - ΑΣΚΗΤΑΙ</t>
  </si>
  <si>
    <t>ΤΙΜΟΛΟΓΙΟ Ν.6</t>
  </si>
  <si>
    <t>ΚΟΜΟΤΗΝΗ-ΜΟΙΡΑΝΑ-ΞΥΛΑΓΑΝΗ</t>
  </si>
  <si>
    <t>ΜΟΙΡΑΝΑ</t>
  </si>
  <si>
    <t>ΠΕΛΑΓΙΑ</t>
  </si>
  <si>
    <t>ΕΡΓΑΝΗ</t>
  </si>
  <si>
    <t>ΞΥΛΑΓΑΝΗ</t>
  </si>
  <si>
    <t>Μ.ΔΟΥΚΑΤΟ</t>
  </si>
  <si>
    <t>ΣΤ.ΑΓ.ΘΕΟΔΩΡ</t>
  </si>
  <si>
    <t>ΣΤ.Μ.ΔΟΥΚΑΤΟ</t>
  </si>
  <si>
    <t>ΣΤ.ΕΡΓΑΝΗΣ</t>
  </si>
  <si>
    <t>ΠΡΟΣΚΥΝΗΤΑΙ</t>
  </si>
  <si>
    <t>ΜΑΡΩΝΕΙΑ</t>
  </si>
  <si>
    <t>ΑΓ.ΧΑΡΑΛΑΜΠ</t>
  </si>
  <si>
    <t>ΑΛΚΙΩΝ</t>
  </si>
  <si>
    <t>ΠΛΑΤΑΝΙΤΗΣ</t>
  </si>
  <si>
    <t>ΚΟΣΜΙΟ</t>
  </si>
  <si>
    <t>ΤΙΜΟΛΟΓΙΟ Ν7</t>
  </si>
  <si>
    <t>ΚΟΜΟΤΗΝΗ--ΞΥΛΑΓΑΝΗ-ΜΑΡΩΝΕΙΑ</t>
  </si>
  <si>
    <t>ΙΜΕΡΟΣ</t>
  </si>
  <si>
    <t>ΑΚΤΗ ΙΜΕΡΟΣ</t>
  </si>
  <si>
    <t>ΤΙΜΟΛΟΓΙΟ Ν8</t>
  </si>
  <si>
    <t>Ν.ΚΑΛΙΣΤΗ</t>
  </si>
  <si>
    <t>ΣΑΛΠΗ</t>
  </si>
  <si>
    <t>ΓΛΥΚΟΝΕΡΙ</t>
  </si>
  <si>
    <t>Δ.ΦΑΝΑΡΙΟΥ</t>
  </si>
  <si>
    <t>ΦΑΝΑΡΙ</t>
  </si>
  <si>
    <t>ΚΑΜΠΙΓΚ</t>
  </si>
  <si>
    <t>ΠΛΑΖ ΑΡΩΓΗ</t>
  </si>
  <si>
    <t>ΑΕΡΟΔΡΟΜΙΟ</t>
  </si>
  <si>
    <t>ΜΕΣΣΟΥΝΗ</t>
  </si>
  <si>
    <t>ΑΙΓΕΙΡΟΣ</t>
  </si>
  <si>
    <t>Δ.ΑΜΒΡΟΣΙΑΣ</t>
  </si>
  <si>
    <t>ΠΑΛΑΔΙΟ</t>
  </si>
  <si>
    <t>Π.ΚΑΛΙΣΤΗ</t>
  </si>
  <si>
    <t>ΓΚΥΚΟΝΕΡΙ</t>
  </si>
  <si>
    <t>ΣΤ.ΦΑΝΑΡΙΟΥ</t>
  </si>
  <si>
    <t>ΠΟΡΤΟ ΛΑΓΟΣ</t>
  </si>
  <si>
    <t>ΣΤ.ΑΛΥΚΗΣ</t>
  </si>
  <si>
    <t>Ν.ΚΕΣΑΝΗ</t>
  </si>
  <si>
    <t>ΠΟΤΑΜΙΑ</t>
  </si>
  <si>
    <t>ΚΟΥΤΣΟ</t>
  </si>
  <si>
    <t>ΜΕΜΕΤΑΚΗ</t>
  </si>
  <si>
    <t>ΣΤ.ΓΕΝΗΣΕΑΣ</t>
  </si>
  <si>
    <t>ΙΜΠΡΑΗΜ</t>
  </si>
  <si>
    <t>ΒΑΦΕΙΚΑ</t>
  </si>
  <si>
    <t>ΦΕΛΩΝΗ</t>
  </si>
  <si>
    <t>ΞΑΝΘΗ</t>
  </si>
  <si>
    <t>ΣΡ.ΥΦΑΝΤΑΙ</t>
  </si>
  <si>
    <t>Δ.ΙΑΣΜΟΥ</t>
  </si>
  <si>
    <t xml:space="preserve">TIMH </t>
  </si>
  <si>
    <t>ΚΟΜΟΤΗΝΗ-ΠΟΡΤΟ ΛΑΓΟΣ-ΞΑΝΘΗ</t>
  </si>
  <si>
    <t>ΣΤ.ΑΞΟΥ</t>
  </si>
  <si>
    <t>Σ.ΓΡΑΜΜΗ</t>
  </si>
  <si>
    <t>ΣΩΣΤΗΣ</t>
  </si>
  <si>
    <t>ΛΙΝΟΣ</t>
  </si>
  <si>
    <t>ΠΟΛΥΑΝΘΟΣ</t>
  </si>
  <si>
    <t>ΙΑΣΜΟΣ</t>
  </si>
  <si>
    <t>ΚΟΠΤΕΡΟ</t>
  </si>
  <si>
    <t>ΑΜΑΞΑΔΕΣ</t>
  </si>
  <si>
    <t>ΣΟΥΝΙΟ</t>
  </si>
  <si>
    <t>Δ.ΣΥΜΑΝΔΡΑ</t>
  </si>
  <si>
    <t>ΓΡΗΓΟΡΟ</t>
  </si>
  <si>
    <t>ΣΕΛΕΡΟ</t>
  </si>
  <si>
    <t>ΛΕΥΚΟΠΕΤΡΑ</t>
  </si>
  <si>
    <t>ΚΙΜΜΕΡΙΑ</t>
  </si>
  <si>
    <t>ΤΙΜΟΛΟΓΙΟ Ν 9</t>
  </si>
  <si>
    <t>ΚΟΜΟΤΗΝΗ-ΙΑΣΜΟΣ-ΞΑΝΘΗ</t>
  </si>
  <si>
    <t>ΣΤ.ΥΦΑΝΤΑΙ</t>
  </si>
  <si>
    <t>Δ.ΑΜΒΡΟΣΙΑ</t>
  </si>
  <si>
    <t>ΠΑΛΛΑΔΙΟ</t>
  </si>
  <si>
    <t>ΠΛΑΖ ΦΑΝΑΡΙ</t>
  </si>
  <si>
    <t xml:space="preserve"> ΑΡΩΓΗ</t>
  </si>
  <si>
    <t>ΑΜΒΡΟΣΙΑ</t>
  </si>
  <si>
    <t>ΤΙΜΟΛΟΓΙΟ Ν 10</t>
  </si>
  <si>
    <t>ΚΟΜΟΤΗΝΗ-ΣΑΛΠΗ-ΚΑΛΙΣΤΗ-ΑΜΒΡΟΣΙΑ-ΦΑΝΑΡΙ</t>
  </si>
  <si>
    <t>ΣΩΣΤΗ</t>
  </si>
  <si>
    <t>ΛΙΜΟΣ</t>
  </si>
  <si>
    <t>ΓΑΛΛΗΝΗ</t>
  </si>
  <si>
    <t>ΜΩΣΑΙΚΟ</t>
  </si>
  <si>
    <t>ΔΙΑΛΑΜΠΗ</t>
  </si>
  <si>
    <t>ΚΟΜΟΤΗΝΗ-ΙΑΣΜΟΣ-ΔΙΑΛΑΜΠΗ</t>
  </si>
  <si>
    <t>ΤΙΜΟΛΟΓΙΟ Ν 11</t>
  </si>
  <si>
    <t>ΚΟΜΟΤΗΝΗ-ΑΜΒΟΣΙΑ-ΠΟΛΥΑΝΘΟ-ΔΙΑΛΑΜΠΗ</t>
  </si>
  <si>
    <t>ΓΑΛΗΝΗ</t>
  </si>
  <si>
    <t>ΤΙΜΟΛΟΓΙΟ Ν 12</t>
  </si>
  <si>
    <t>ΤΙΜΟΛΟΓΙΟ Ν 13</t>
  </si>
  <si>
    <t>ΣΑΠΕΣ</t>
  </si>
  <si>
    <t>ΜΕΣΤΗ</t>
  </si>
  <si>
    <t>ΚΡΩΒΥΛΗ</t>
  </si>
  <si>
    <t>ΑΓΙΟΧΩΡΙ</t>
  </si>
  <si>
    <t>ΣΤΡΟΦΗ</t>
  </si>
  <si>
    <t>ΝΕΔΑ</t>
  </si>
  <si>
    <t>ΚΙΝΥΡΑ</t>
  </si>
  <si>
    <t>ΠΛΑΓΙΑ</t>
  </si>
  <si>
    <t>ΣΑΠΕΣ - ΤΟΠΙΚΑ</t>
  </si>
  <si>
    <t>Χ.ΠΡΩΤΑΤΟ</t>
  </si>
  <si>
    <t>ΤΣΙΦΛΙΚΙ</t>
  </si>
  <si>
    <t>Μ.ΠΙΣΤΟ</t>
  </si>
  <si>
    <t>ΜΥΣΤΑΚΑ</t>
  </si>
  <si>
    <t>ΣΑΠΠΕΣ</t>
  </si>
  <si>
    <t>ΤΙΜΟΛΟΓΙΟ Ν.14</t>
  </si>
  <si>
    <t>ΚΟΜΟΤΗΝΗ - ΤΣΙΦΛΙΚΙ-ΜΥΣΤΑΚΑ-ΣΑΠΕΣ</t>
  </si>
  <si>
    <t>ΤΙΜΟΛΟΓΙΟ Ν.15</t>
  </si>
  <si>
    <t>ΚΟΜΟΤΗΝΗ - ΓΡΑΤΙΝΗ-ΚΑΛΥΝΤΗΡΙΟ</t>
  </si>
  <si>
    <t>ΚΑΛΧΑΣ</t>
  </si>
  <si>
    <t>ΣΙΔΕΡΑΔΕΣ</t>
  </si>
  <si>
    <t>ΣΤΥΛΑΡΙΟ</t>
  </si>
  <si>
    <t>ΓΡΑΤΙΝΗ</t>
  </si>
  <si>
    <t>ΛΑΜΠΡΟ</t>
  </si>
  <si>
    <t>ΟΜΗΡΙΚΟ</t>
  </si>
  <si>
    <t>ΚΑΛΛΙΝΤΗΡΙΟ</t>
  </si>
  <si>
    <t>ΤΙΜΟΛΟΓΙΟ Ν 16</t>
  </si>
  <si>
    <t>ΚΟΜΟΤΗΝΗ-ΠΟΡΠΗ-ΓΛΥΦΑΔΑ</t>
  </si>
  <si>
    <t>ΠΟΡΠΗ</t>
  </si>
  <si>
    <t>ΓΛΥΦΑΔΑ</t>
  </si>
  <si>
    <t>ΜΕΣΗ</t>
  </si>
  <si>
    <t>ΤΙΜΟΛΟΓΙΟ Ν.17</t>
  </si>
  <si>
    <t>ΤΥΜΠΑΝΟ</t>
  </si>
  <si>
    <t>ΤΟΞΟΤΕΣ</t>
  </si>
  <si>
    <t>ΠΑΡΑΔΕΙΣΟΣ</t>
  </si>
  <si>
    <t>ΚΡΗΝΗ</t>
  </si>
  <si>
    <t>ΔΙΑΛΕΚΤΟ</t>
  </si>
  <si>
    <t>ΑΒΡΑΜΗΛΙΑ</t>
  </si>
  <si>
    <t>ΞΕΡΙΑΣ</t>
  </si>
  <si>
    <t>ΓΕΡΟΝΤΑΣ</t>
  </si>
  <si>
    <t>Δ.ΧΡΥΣΟΥΠΟΛ.</t>
  </si>
  <si>
    <t>ΓΡΑΒΟΥΝΑ</t>
  </si>
  <si>
    <t>ΠΕΡΝΗ</t>
  </si>
  <si>
    <t>ΠΕΤΡΟΠΗΓΗ</t>
  </si>
  <si>
    <t>ΠΟΝΤΟΛΙΒΑΔΟ</t>
  </si>
  <si>
    <t>Ν.ΚΟΜΗ</t>
  </si>
  <si>
    <t>Ν.ΚΑΡΒΑΛΗ</t>
  </si>
  <si>
    <t>ΧΑΛΚΕΡΟ</t>
  </si>
  <si>
    <t>ΚΑΒΑΛΑ</t>
  </si>
  <si>
    <t>Ν.ΠΕΡΑΜΟΣ</t>
  </si>
  <si>
    <t>Λ.ΕΛΕΥΘΕΡΩΝ</t>
  </si>
  <si>
    <t>ΤΟΥΖΛΑ</t>
  </si>
  <si>
    <t>ΣΤΡΥΜΩΝΑΣ</t>
  </si>
  <si>
    <t>ΚΕΡΔΥΛΙΑ</t>
  </si>
  <si>
    <t>ΑΣΠΡΟΒΑΛΤΑ</t>
  </si>
  <si>
    <t>Δ.ΣΤΑΥΡΟΥ</t>
  </si>
  <si>
    <t>ΡΕΝΤΙΝΑ</t>
  </si>
  <si>
    <t>Ν.ΜΑΔΥΤΟΣ</t>
  </si>
  <si>
    <t>Ν.ΑΠΟΛΛΩΝΙΑ</t>
  </si>
  <si>
    <t>ΠΕΡΙΣΤΕΡΩΝΑΣ</t>
  </si>
  <si>
    <t>ΛΑΓΚΑΔΙΚΙΑ</t>
  </si>
  <si>
    <t>ΘΕΣ/ΝΙΚΗ</t>
  </si>
  <si>
    <t>ΚΑΤΕΡΙΝΗ</t>
  </si>
  <si>
    <t>ΛΙΤΟΧΩΡΟ</t>
  </si>
  <si>
    <t>ΤΕΜΠΗ</t>
  </si>
  <si>
    <t>ΛΑΡΙΣΑ</t>
  </si>
  <si>
    <t>ΑΛΜΥΡΟΣ</t>
  </si>
  <si>
    <t>ΛΑΜΙΑ</t>
  </si>
  <si>
    <t>ΑΓ.ΚΩΝ/ΝΟΣ</t>
  </si>
  <si>
    <t>ΚΑΣΤΡΟ</t>
  </si>
  <si>
    <t>ΣΧΗΜΑΤΑΡΙ</t>
  </si>
  <si>
    <t>ΟΙΝΟΦΥΤΑ</t>
  </si>
  <si>
    <t>ΑΘΗΝΑ</t>
  </si>
  <si>
    <t>ΧΙΛ/ΤΡΑ</t>
  </si>
  <si>
    <t>ΟΛΟΚΛΗΡΟ</t>
  </si>
  <si>
    <t>ΘΕΣ/ΝΙΚΗ - ΑΘΗΝΑ</t>
  </si>
  <si>
    <t>ΤΙΜΟΛΟΓΙΟ Ν 18</t>
  </si>
  <si>
    <t>ΑΓΟΝΕΣ ΓΡΑΜΜΕΣ</t>
  </si>
  <si>
    <t>ΟΡΓΑΝΗ</t>
  </si>
  <si>
    <t>ΔΡΥΜΗ</t>
  </si>
  <si>
    <t>ΔΡΑΝΙΑ</t>
  </si>
  <si>
    <t>ΚΕΧΡΟΣ</t>
  </si>
  <si>
    <t>ΚΑΤΩ ΔΡΟΣΙΝΗ</t>
  </si>
  <si>
    <t>ΣΚΥΑΔΑ</t>
  </si>
  <si>
    <t>ΑΡΔΙΑ</t>
  </si>
  <si>
    <t>ΑΝΩ ΔΡΟΣΙΝΗ</t>
  </si>
  <si>
    <t>ΔΡΟΣΙΑ</t>
  </si>
  <si>
    <t>ΚΑΡΔΑΜΟΣ</t>
  </si>
  <si>
    <t>**</t>
  </si>
  <si>
    <t>προσοχη ΜΟΙΡΑΝΑ ΠΕΛΑΓΙΑ ΕΡΓΑΝΗ ΞΥΛΑΓΑΝΗ</t>
  </si>
  <si>
    <t>** ΠΡΟΣΟΧΗ ΠΟΛΥΑΝΘΟΣ ΙΑΣΜΟΣ ΔΙΑΛΑΜΠΗ ΓΑΛΗΝΗ ΜΩΣΑΙΚΟ</t>
  </si>
  <si>
    <t>ΑΘΗΝΑ ΕΠΙΣΤΡΟΦΗΣ</t>
  </si>
  <si>
    <t>ΘΕΣ/ΝΙΚΗ ΕΠΙΣΤΡΟΦΗΣ</t>
  </si>
  <si>
    <t xml:space="preserve"> </t>
  </si>
  <si>
    <t>ΛΑΡΙΣΑ  ΕΠΙΣΤΡΟΦΗΣ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</si>
</sst>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#,##0.0000"/>
    <numFmt numFmtId="167" formatCode="0.0"/>
    <numFmt numFmtId="168" formatCode="0.0000000"/>
    <numFmt numFmtId="169" formatCode="0.00000"/>
    <numFmt numFmtId="170" formatCode="#,##0.000000"/>
  </numFmts>
  <fonts count="43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8"/>
      <name val="Arial Greek"/>
      <family val="2"/>
    </font>
    <font>
      <b/>
      <sz val="14"/>
      <name val="Arial Greek"/>
      <family val="2"/>
    </font>
    <font>
      <sz val="14"/>
      <name val="Arial Greek"/>
      <family val="2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1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70"/>
    </xf>
    <xf numFmtId="0" fontId="0" fillId="0" borderId="0" xfId="0" applyAlignment="1">
      <alignment textRotation="70"/>
    </xf>
    <xf numFmtId="0" fontId="2" fillId="0" borderId="10" xfId="0" applyFont="1" applyBorder="1" applyAlignment="1">
      <alignment textRotation="70"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 textRotation="70"/>
    </xf>
    <xf numFmtId="0" fontId="6" fillId="0" borderId="10" xfId="0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textRotation="7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6" fontId="2" fillId="0" borderId="2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7" fontId="6" fillId="0" borderId="0" xfId="0" applyNumberFormat="1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219075</xdr:colOff>
      <xdr:row>4</xdr:row>
      <xdr:rowOff>114300</xdr:rowOff>
    </xdr:from>
    <xdr:to>
      <xdr:col>72</xdr:col>
      <xdr:colOff>0</xdr:colOff>
      <xdr:row>27</xdr:row>
      <xdr:rowOff>9525</xdr:rowOff>
    </xdr:to>
    <xdr:sp>
      <xdr:nvSpPr>
        <xdr:cNvPr id="1" name="Line 4"/>
        <xdr:cNvSpPr>
          <a:spLocks/>
        </xdr:cNvSpPr>
      </xdr:nvSpPr>
      <xdr:spPr>
        <a:xfrm>
          <a:off x="24079200" y="676275"/>
          <a:ext cx="1161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219075</xdr:colOff>
      <xdr:row>4</xdr:row>
      <xdr:rowOff>114300</xdr:rowOff>
    </xdr:from>
    <xdr:to>
      <xdr:col>57</xdr:col>
      <xdr:colOff>0</xdr:colOff>
      <xdr:row>22</xdr:row>
      <xdr:rowOff>9525</xdr:rowOff>
    </xdr:to>
    <xdr:sp>
      <xdr:nvSpPr>
        <xdr:cNvPr id="1" name="Line 4"/>
        <xdr:cNvSpPr>
          <a:spLocks/>
        </xdr:cNvSpPr>
      </xdr:nvSpPr>
      <xdr:spPr>
        <a:xfrm>
          <a:off x="19564350" y="733425"/>
          <a:ext cx="9039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4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18.25390625" style="2" bestFit="1" customWidth="1"/>
    <col min="2" max="20" width="6.25390625" style="0" customWidth="1"/>
  </cols>
  <sheetData>
    <row r="1" ht="18" customHeight="1">
      <c r="A1" s="2" t="s">
        <v>20</v>
      </c>
    </row>
    <row r="2" ht="21" customHeight="1">
      <c r="G2">
        <v>1.8</v>
      </c>
    </row>
    <row r="3" spans="1:23" s="1" customFormat="1" ht="18.75" customHeight="1">
      <c r="A3" s="2"/>
      <c r="B3" s="1" t="s">
        <v>19</v>
      </c>
      <c r="F3" s="1" t="s">
        <v>21</v>
      </c>
      <c r="G3" s="9">
        <v>0.1</v>
      </c>
      <c r="I3" s="1" t="s">
        <v>29</v>
      </c>
      <c r="W3" s="1">
        <f>G3/1.13*1.23</f>
        <v>0.10884955752212391</v>
      </c>
    </row>
    <row r="4" spans="1:20" s="4" customFormat="1" ht="93" hidden="1">
      <c r="A4" s="3"/>
      <c r="B4" s="5" t="s">
        <v>0</v>
      </c>
      <c r="C4" s="5" t="s">
        <v>18</v>
      </c>
      <c r="D4" s="5" t="s">
        <v>1</v>
      </c>
      <c r="E4" s="5" t="str">
        <f>A8</f>
        <v>ΑΝΘΟΧΩΡΙ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</row>
    <row r="5" spans="1:20" ht="15.75" hidden="1">
      <c r="A5" s="6" t="s">
        <v>0</v>
      </c>
      <c r="B5" s="7"/>
      <c r="C5" s="7">
        <v>6</v>
      </c>
      <c r="D5" s="7">
        <v>8.8</v>
      </c>
      <c r="E5" s="7">
        <v>13.7</v>
      </c>
      <c r="F5" s="7">
        <v>15</v>
      </c>
      <c r="G5" s="7">
        <v>18.6</v>
      </c>
      <c r="H5" s="7">
        <v>21.3</v>
      </c>
      <c r="I5" s="7">
        <v>22</v>
      </c>
      <c r="J5" s="7">
        <v>29.2</v>
      </c>
      <c r="K5" s="7">
        <v>30.2</v>
      </c>
      <c r="L5" s="7">
        <v>35.6</v>
      </c>
      <c r="M5" s="7">
        <v>37</v>
      </c>
      <c r="N5" s="7">
        <v>42.2</v>
      </c>
      <c r="O5" s="7">
        <v>44.1</v>
      </c>
      <c r="P5" s="7">
        <v>49.4</v>
      </c>
      <c r="Q5" s="7">
        <v>50.2</v>
      </c>
      <c r="R5" s="7">
        <v>54.1</v>
      </c>
      <c r="S5" s="7">
        <v>64.4</v>
      </c>
      <c r="T5" s="7">
        <v>68</v>
      </c>
    </row>
    <row r="6" spans="1:20" ht="15.75" hidden="1">
      <c r="A6" s="6" t="str">
        <f>C4</f>
        <v>ΡΟΔΙΤΗΣ</v>
      </c>
      <c r="B6" s="7">
        <v>6</v>
      </c>
      <c r="C6" s="7"/>
      <c r="D6" s="7">
        <v>3.8</v>
      </c>
      <c r="E6" s="7">
        <v>8.6</v>
      </c>
      <c r="F6" s="7">
        <v>10</v>
      </c>
      <c r="G6" s="7">
        <v>13.6</v>
      </c>
      <c r="H6" s="7">
        <v>16.3</v>
      </c>
      <c r="I6" s="7">
        <v>17</v>
      </c>
      <c r="J6" s="7">
        <v>24.2</v>
      </c>
      <c r="K6" s="7">
        <v>25.2</v>
      </c>
      <c r="L6" s="7">
        <v>30.6</v>
      </c>
      <c r="M6" s="7">
        <v>32</v>
      </c>
      <c r="N6" s="7">
        <v>37.2</v>
      </c>
      <c r="O6" s="7">
        <v>39.5</v>
      </c>
      <c r="P6" s="7">
        <v>44.4</v>
      </c>
      <c r="Q6" s="7">
        <v>45.2</v>
      </c>
      <c r="R6" s="7">
        <v>48.1</v>
      </c>
      <c r="S6" s="7">
        <v>59.1</v>
      </c>
      <c r="T6" s="7">
        <v>63.8</v>
      </c>
    </row>
    <row r="7" spans="1:20" ht="15.75" hidden="1">
      <c r="A7" s="6" t="s">
        <v>1</v>
      </c>
      <c r="B7" s="7">
        <v>8.8</v>
      </c>
      <c r="C7" s="7">
        <v>3.8</v>
      </c>
      <c r="D7" s="7"/>
      <c r="E7" s="7">
        <v>5.8</v>
      </c>
      <c r="F7" s="7">
        <f>F5-$D$5</f>
        <v>6.199999999999999</v>
      </c>
      <c r="G7" s="7">
        <f>G5-$D$5</f>
        <v>9.8</v>
      </c>
      <c r="H7" s="7">
        <v>12.8</v>
      </c>
      <c r="I7" s="7">
        <f>I5-$D$5</f>
        <v>13.2</v>
      </c>
      <c r="J7" s="7">
        <f aca="true" t="shared" si="0" ref="J7:O7">J5-$D$5</f>
        <v>20.4</v>
      </c>
      <c r="K7" s="7">
        <f t="shared" si="0"/>
        <v>21.4</v>
      </c>
      <c r="L7" s="7">
        <f t="shared" si="0"/>
        <v>26.8</v>
      </c>
      <c r="M7" s="7">
        <f t="shared" si="0"/>
        <v>28.2</v>
      </c>
      <c r="N7" s="7">
        <f t="shared" si="0"/>
        <v>33.400000000000006</v>
      </c>
      <c r="O7" s="7">
        <f t="shared" si="0"/>
        <v>35.3</v>
      </c>
      <c r="P7" s="7">
        <v>40.3</v>
      </c>
      <c r="Q7" s="7">
        <f>Q5-$D$5</f>
        <v>41.400000000000006</v>
      </c>
      <c r="R7" s="7">
        <f>R5-$D$5</f>
        <v>45.3</v>
      </c>
      <c r="S7" s="7">
        <f>S5-$D$5</f>
        <v>55.60000000000001</v>
      </c>
      <c r="T7" s="7">
        <v>60</v>
      </c>
    </row>
    <row r="8" spans="1:20" ht="15.75" hidden="1">
      <c r="A8" s="6" t="s">
        <v>17</v>
      </c>
      <c r="B8" s="7">
        <v>13.7</v>
      </c>
      <c r="C8" s="7">
        <v>8.6</v>
      </c>
      <c r="D8" s="7">
        <v>5.8</v>
      </c>
      <c r="E8" s="7"/>
      <c r="F8" s="7">
        <v>1.4</v>
      </c>
      <c r="G8" s="7">
        <v>5</v>
      </c>
      <c r="H8" s="7">
        <v>7.7</v>
      </c>
      <c r="I8" s="7">
        <v>8.4</v>
      </c>
      <c r="J8" s="7">
        <v>15.6</v>
      </c>
      <c r="K8" s="7">
        <v>16.6</v>
      </c>
      <c r="L8" s="7">
        <v>22</v>
      </c>
      <c r="M8" s="7">
        <v>23.4</v>
      </c>
      <c r="N8" s="7">
        <v>28.6</v>
      </c>
      <c r="O8" s="7">
        <v>30.5</v>
      </c>
      <c r="P8" s="7">
        <v>35.8</v>
      </c>
      <c r="Q8" s="7">
        <v>36.6</v>
      </c>
      <c r="R8" s="7">
        <v>40.5</v>
      </c>
      <c r="S8" s="7">
        <v>50.8</v>
      </c>
      <c r="T8" s="7">
        <v>55.2</v>
      </c>
    </row>
    <row r="9" spans="1:20" ht="15.75" hidden="1">
      <c r="A9" s="6" t="s">
        <v>2</v>
      </c>
      <c r="B9" s="7">
        <v>15</v>
      </c>
      <c r="C9" s="7">
        <v>10</v>
      </c>
      <c r="D9" s="7">
        <f>B9-$D$5</f>
        <v>6.199999999999999</v>
      </c>
      <c r="E9" s="7">
        <v>1.4</v>
      </c>
      <c r="F9" s="7"/>
      <c r="G9" s="7">
        <f>G5-$F$5</f>
        <v>3.6000000000000014</v>
      </c>
      <c r="H9" s="7">
        <f aca="true" t="shared" si="1" ref="H9:S9">H5-$F$5</f>
        <v>6.300000000000001</v>
      </c>
      <c r="I9" s="7">
        <f t="shared" si="1"/>
        <v>7</v>
      </c>
      <c r="J9" s="7">
        <f t="shared" si="1"/>
        <v>14.2</v>
      </c>
      <c r="K9" s="7">
        <f t="shared" si="1"/>
        <v>15.2</v>
      </c>
      <c r="L9" s="7">
        <f t="shared" si="1"/>
        <v>20.6</v>
      </c>
      <c r="M9" s="7">
        <f t="shared" si="1"/>
        <v>22</v>
      </c>
      <c r="N9" s="7">
        <f t="shared" si="1"/>
        <v>27.200000000000003</v>
      </c>
      <c r="O9" s="7">
        <f t="shared" si="1"/>
        <v>29.1</v>
      </c>
      <c r="P9" s="7">
        <f t="shared" si="1"/>
        <v>34.4</v>
      </c>
      <c r="Q9" s="7">
        <f t="shared" si="1"/>
        <v>35.2</v>
      </c>
      <c r="R9" s="7">
        <f t="shared" si="1"/>
        <v>39.1</v>
      </c>
      <c r="S9" s="7">
        <f t="shared" si="1"/>
        <v>49.400000000000006</v>
      </c>
      <c r="T9" s="7">
        <v>53.8</v>
      </c>
    </row>
    <row r="10" spans="1:20" ht="15.75" hidden="1">
      <c r="A10" s="6" t="s">
        <v>3</v>
      </c>
      <c r="B10" s="7">
        <v>18.6</v>
      </c>
      <c r="C10" s="7">
        <v>13.6</v>
      </c>
      <c r="D10" s="7">
        <f>B10-$D$5</f>
        <v>9.8</v>
      </c>
      <c r="E10" s="7">
        <v>5</v>
      </c>
      <c r="F10" s="7">
        <f aca="true" t="shared" si="2" ref="F10:F22">B10-$F$5</f>
        <v>3.6000000000000014</v>
      </c>
      <c r="G10" s="7"/>
      <c r="H10" s="7">
        <f>H5-$G5</f>
        <v>2.6999999999999993</v>
      </c>
      <c r="I10" s="7">
        <f aca="true" t="shared" si="3" ref="I10:S10">I5-$G5</f>
        <v>3.3999999999999986</v>
      </c>
      <c r="J10" s="7">
        <f t="shared" si="3"/>
        <v>10.599999999999998</v>
      </c>
      <c r="K10" s="7">
        <f t="shared" si="3"/>
        <v>11.599999999999998</v>
      </c>
      <c r="L10" s="7">
        <f t="shared" si="3"/>
        <v>17</v>
      </c>
      <c r="M10" s="7">
        <f t="shared" si="3"/>
        <v>18.4</v>
      </c>
      <c r="N10" s="7">
        <f t="shared" si="3"/>
        <v>23.6</v>
      </c>
      <c r="O10" s="7">
        <f t="shared" si="3"/>
        <v>25.5</v>
      </c>
      <c r="P10" s="7">
        <f t="shared" si="3"/>
        <v>30.799999999999997</v>
      </c>
      <c r="Q10" s="7">
        <f t="shared" si="3"/>
        <v>31.6</v>
      </c>
      <c r="R10" s="7">
        <v>35.6</v>
      </c>
      <c r="S10" s="7">
        <f t="shared" si="3"/>
        <v>45.800000000000004</v>
      </c>
      <c r="T10" s="7">
        <v>50.2</v>
      </c>
    </row>
    <row r="11" spans="1:20" ht="15.75" hidden="1">
      <c r="A11" s="6" t="s">
        <v>4</v>
      </c>
      <c r="B11" s="7">
        <v>21.3</v>
      </c>
      <c r="C11" s="7">
        <v>16.3</v>
      </c>
      <c r="D11" s="7">
        <v>12.8</v>
      </c>
      <c r="E11" s="7">
        <v>7.7</v>
      </c>
      <c r="F11" s="7">
        <f t="shared" si="2"/>
        <v>6.300000000000001</v>
      </c>
      <c r="G11" s="7">
        <f>B11-$G5</f>
        <v>2.6999999999999993</v>
      </c>
      <c r="H11" s="7"/>
      <c r="I11" s="7">
        <v>0.7</v>
      </c>
      <c r="J11" s="7">
        <v>7.9</v>
      </c>
      <c r="K11" s="7">
        <v>8.9</v>
      </c>
      <c r="L11" s="7">
        <v>14.3</v>
      </c>
      <c r="M11" s="7">
        <v>15.7</v>
      </c>
      <c r="N11" s="7">
        <v>20.9</v>
      </c>
      <c r="O11" s="7">
        <v>22.8</v>
      </c>
      <c r="P11" s="7">
        <v>28.1</v>
      </c>
      <c r="Q11" s="7">
        <v>28.9</v>
      </c>
      <c r="R11" s="7">
        <v>32.8</v>
      </c>
      <c r="S11" s="7">
        <v>43.1</v>
      </c>
      <c r="T11" s="7">
        <v>47.5</v>
      </c>
    </row>
    <row r="12" spans="1:20" ht="15.75" hidden="1">
      <c r="A12" s="6" t="s">
        <v>5</v>
      </c>
      <c r="B12" s="7">
        <v>22</v>
      </c>
      <c r="C12" s="7">
        <v>17</v>
      </c>
      <c r="D12" s="7">
        <f aca="true" t="shared" si="4" ref="D12:D18">B12-$D$5</f>
        <v>13.2</v>
      </c>
      <c r="E12" s="7">
        <v>8.4</v>
      </c>
      <c r="F12" s="7">
        <f t="shared" si="2"/>
        <v>7</v>
      </c>
      <c r="G12" s="7">
        <f>B12-$G5</f>
        <v>3.3999999999999986</v>
      </c>
      <c r="H12" s="7">
        <v>0.7</v>
      </c>
      <c r="I12" s="7"/>
      <c r="J12" s="7">
        <f>J5-$I5</f>
        <v>7.199999999999999</v>
      </c>
      <c r="K12" s="7">
        <f aca="true" t="shared" si="5" ref="K12:S12">K5-$I5</f>
        <v>8.2</v>
      </c>
      <c r="L12" s="7">
        <f t="shared" si="5"/>
        <v>13.600000000000001</v>
      </c>
      <c r="M12" s="7">
        <f t="shared" si="5"/>
        <v>15</v>
      </c>
      <c r="N12" s="7">
        <f t="shared" si="5"/>
        <v>20.200000000000003</v>
      </c>
      <c r="O12" s="7">
        <f t="shared" si="5"/>
        <v>22.1</v>
      </c>
      <c r="P12" s="7">
        <f t="shared" si="5"/>
        <v>27.4</v>
      </c>
      <c r="Q12" s="7">
        <f t="shared" si="5"/>
        <v>28.200000000000003</v>
      </c>
      <c r="R12" s="7">
        <f t="shared" si="5"/>
        <v>32.1</v>
      </c>
      <c r="S12" s="7">
        <f t="shared" si="5"/>
        <v>42.400000000000006</v>
      </c>
      <c r="T12" s="7">
        <v>46.8</v>
      </c>
    </row>
    <row r="13" spans="1:20" ht="15.75" hidden="1">
      <c r="A13" s="6" t="s">
        <v>6</v>
      </c>
      <c r="B13" s="7">
        <v>29.2</v>
      </c>
      <c r="C13" s="7">
        <v>24.2</v>
      </c>
      <c r="D13" s="7">
        <f t="shared" si="4"/>
        <v>20.4</v>
      </c>
      <c r="E13" s="7">
        <v>15.6</v>
      </c>
      <c r="F13" s="7">
        <f t="shared" si="2"/>
        <v>14.2</v>
      </c>
      <c r="G13" s="7">
        <f>B13-$G5</f>
        <v>10.599999999999998</v>
      </c>
      <c r="H13" s="7">
        <v>7.9</v>
      </c>
      <c r="I13" s="7">
        <f>B13-$I5</f>
        <v>7.199999999999999</v>
      </c>
      <c r="J13" s="7"/>
      <c r="K13" s="7">
        <f>K5-$J5</f>
        <v>1</v>
      </c>
      <c r="L13" s="7">
        <f aca="true" t="shared" si="6" ref="L13:S13">L5-$J5</f>
        <v>6.400000000000002</v>
      </c>
      <c r="M13" s="7">
        <v>7.6</v>
      </c>
      <c r="N13" s="7">
        <f t="shared" si="6"/>
        <v>13.000000000000004</v>
      </c>
      <c r="O13" s="7">
        <f t="shared" si="6"/>
        <v>14.900000000000002</v>
      </c>
      <c r="P13" s="7">
        <f t="shared" si="6"/>
        <v>20.2</v>
      </c>
      <c r="Q13" s="7">
        <f t="shared" si="6"/>
        <v>21.000000000000004</v>
      </c>
      <c r="R13" s="7">
        <f t="shared" si="6"/>
        <v>24.900000000000002</v>
      </c>
      <c r="S13" s="7">
        <f t="shared" si="6"/>
        <v>35.2</v>
      </c>
      <c r="T13" s="7">
        <v>39.6</v>
      </c>
    </row>
    <row r="14" spans="1:20" ht="15.75" hidden="1">
      <c r="A14" s="6" t="s">
        <v>7</v>
      </c>
      <c r="B14" s="7">
        <v>30.2</v>
      </c>
      <c r="C14" s="7">
        <v>25.2</v>
      </c>
      <c r="D14" s="7">
        <f t="shared" si="4"/>
        <v>21.4</v>
      </c>
      <c r="E14" s="7">
        <v>16.6</v>
      </c>
      <c r="F14" s="7">
        <f t="shared" si="2"/>
        <v>15.2</v>
      </c>
      <c r="G14" s="7">
        <f>B14-$G5</f>
        <v>11.599999999999998</v>
      </c>
      <c r="H14" s="7">
        <v>8.9</v>
      </c>
      <c r="I14" s="7">
        <f>B14-$I5</f>
        <v>8.2</v>
      </c>
      <c r="J14" s="7">
        <f>B14-$J5</f>
        <v>1</v>
      </c>
      <c r="K14" s="7"/>
      <c r="L14" s="7">
        <f>L5-$K5</f>
        <v>5.400000000000002</v>
      </c>
      <c r="M14" s="7">
        <f aca="true" t="shared" si="7" ref="M14:S14">M5-$K5</f>
        <v>6.800000000000001</v>
      </c>
      <c r="N14" s="7">
        <f t="shared" si="7"/>
        <v>12.000000000000004</v>
      </c>
      <c r="O14" s="7">
        <f t="shared" si="7"/>
        <v>13.900000000000002</v>
      </c>
      <c r="P14" s="7">
        <f t="shared" si="7"/>
        <v>19.2</v>
      </c>
      <c r="Q14" s="7">
        <f t="shared" si="7"/>
        <v>20.000000000000004</v>
      </c>
      <c r="R14" s="7">
        <f t="shared" si="7"/>
        <v>23.900000000000002</v>
      </c>
      <c r="S14" s="7">
        <f t="shared" si="7"/>
        <v>34.2</v>
      </c>
      <c r="T14" s="7">
        <v>38.6</v>
      </c>
    </row>
    <row r="15" spans="1:20" ht="15.75" hidden="1">
      <c r="A15" s="6" t="s">
        <v>8</v>
      </c>
      <c r="B15" s="7">
        <v>35.6</v>
      </c>
      <c r="C15" s="7">
        <v>30.6</v>
      </c>
      <c r="D15" s="7">
        <f t="shared" si="4"/>
        <v>26.8</v>
      </c>
      <c r="E15" s="7">
        <v>22</v>
      </c>
      <c r="F15" s="7">
        <f t="shared" si="2"/>
        <v>20.6</v>
      </c>
      <c r="G15" s="7">
        <f>B15-$G5</f>
        <v>17</v>
      </c>
      <c r="H15" s="7">
        <v>14.3</v>
      </c>
      <c r="I15" s="7">
        <f>B15-$I5</f>
        <v>13.600000000000001</v>
      </c>
      <c r="J15" s="7">
        <f>B15-$J5</f>
        <v>6.400000000000002</v>
      </c>
      <c r="K15" s="7">
        <f>B15-$K5</f>
        <v>5.400000000000002</v>
      </c>
      <c r="L15" s="7"/>
      <c r="M15" s="7">
        <f>M5-$L5</f>
        <v>1.3999999999999986</v>
      </c>
      <c r="N15" s="7">
        <f aca="true" t="shared" si="8" ref="N15:S15">N5-$L5</f>
        <v>6.600000000000001</v>
      </c>
      <c r="O15" s="7">
        <f t="shared" si="8"/>
        <v>8.5</v>
      </c>
      <c r="P15" s="7">
        <f t="shared" si="8"/>
        <v>13.799999999999997</v>
      </c>
      <c r="Q15" s="7">
        <f t="shared" si="8"/>
        <v>14.600000000000001</v>
      </c>
      <c r="R15" s="7">
        <f t="shared" si="8"/>
        <v>18.5</v>
      </c>
      <c r="S15" s="7">
        <f t="shared" si="8"/>
        <v>28.800000000000004</v>
      </c>
      <c r="T15" s="7">
        <v>33.2</v>
      </c>
    </row>
    <row r="16" spans="1:20" ht="15.75" hidden="1">
      <c r="A16" s="6" t="s">
        <v>9</v>
      </c>
      <c r="B16" s="7">
        <v>37</v>
      </c>
      <c r="C16" s="7">
        <v>32</v>
      </c>
      <c r="D16" s="7">
        <f t="shared" si="4"/>
        <v>28.2</v>
      </c>
      <c r="E16" s="7">
        <v>23.4</v>
      </c>
      <c r="F16" s="7">
        <f t="shared" si="2"/>
        <v>22</v>
      </c>
      <c r="G16" s="7">
        <f>B16-$G5</f>
        <v>18.4</v>
      </c>
      <c r="H16" s="7">
        <v>15.7</v>
      </c>
      <c r="I16" s="7">
        <f>B16-$I5</f>
        <v>15</v>
      </c>
      <c r="J16" s="7">
        <v>7.6</v>
      </c>
      <c r="K16" s="7">
        <f>B16-$K5</f>
        <v>6.800000000000001</v>
      </c>
      <c r="L16" s="7">
        <f>B16-$L5</f>
        <v>1.3999999999999986</v>
      </c>
      <c r="M16" s="7"/>
      <c r="N16" s="7">
        <f aca="true" t="shared" si="9" ref="N16:S16">N5-$M5</f>
        <v>5.200000000000003</v>
      </c>
      <c r="O16" s="7">
        <f t="shared" si="9"/>
        <v>7.100000000000001</v>
      </c>
      <c r="P16" s="7">
        <f t="shared" si="9"/>
        <v>12.399999999999999</v>
      </c>
      <c r="Q16" s="7">
        <f t="shared" si="9"/>
        <v>13.200000000000003</v>
      </c>
      <c r="R16" s="7">
        <f t="shared" si="9"/>
        <v>17.1</v>
      </c>
      <c r="S16" s="7">
        <f t="shared" si="9"/>
        <v>27.400000000000006</v>
      </c>
      <c r="T16" s="7">
        <v>31.8</v>
      </c>
    </row>
    <row r="17" spans="1:20" ht="15.75" hidden="1">
      <c r="A17" s="6" t="s">
        <v>10</v>
      </c>
      <c r="B17" s="7">
        <v>42.2</v>
      </c>
      <c r="C17" s="7">
        <v>37.2</v>
      </c>
      <c r="D17" s="7">
        <f t="shared" si="4"/>
        <v>33.400000000000006</v>
      </c>
      <c r="E17" s="7">
        <v>28.6</v>
      </c>
      <c r="F17" s="7">
        <f t="shared" si="2"/>
        <v>27.200000000000003</v>
      </c>
      <c r="G17" s="7">
        <f>B17-$G5</f>
        <v>23.6</v>
      </c>
      <c r="H17" s="7">
        <v>20.9</v>
      </c>
      <c r="I17" s="7">
        <f>B17-$I5</f>
        <v>20.200000000000003</v>
      </c>
      <c r="J17" s="7">
        <f>B17-$J5</f>
        <v>13.000000000000004</v>
      </c>
      <c r="K17" s="7">
        <f>B17-$K5</f>
        <v>12.000000000000004</v>
      </c>
      <c r="L17" s="7">
        <f>B17-$L5</f>
        <v>6.600000000000001</v>
      </c>
      <c r="M17" s="7">
        <f>B17-$M5</f>
        <v>5.200000000000003</v>
      </c>
      <c r="N17" s="7"/>
      <c r="O17" s="7">
        <f>O5-$N5</f>
        <v>1.8999999999999986</v>
      </c>
      <c r="P17" s="7">
        <f>P5-$N5</f>
        <v>7.199999999999996</v>
      </c>
      <c r="Q17" s="7">
        <f>Q5-$N5</f>
        <v>8</v>
      </c>
      <c r="R17" s="7">
        <f>R5-$N5</f>
        <v>11.899999999999999</v>
      </c>
      <c r="S17" s="7">
        <f>S5-$N5</f>
        <v>22.200000000000003</v>
      </c>
      <c r="T17" s="7">
        <v>26.6</v>
      </c>
    </row>
    <row r="18" spans="1:20" ht="15.75" hidden="1">
      <c r="A18" s="6" t="s">
        <v>11</v>
      </c>
      <c r="B18" s="7">
        <v>44.1</v>
      </c>
      <c r="C18" s="7">
        <v>39.5</v>
      </c>
      <c r="D18" s="7">
        <f t="shared" si="4"/>
        <v>35.3</v>
      </c>
      <c r="E18" s="7">
        <v>30.5</v>
      </c>
      <c r="F18" s="7">
        <f t="shared" si="2"/>
        <v>29.1</v>
      </c>
      <c r="G18" s="7">
        <f>B18-$G5</f>
        <v>25.5</v>
      </c>
      <c r="H18" s="7">
        <v>22.8</v>
      </c>
      <c r="I18" s="7">
        <f>B18-$I5</f>
        <v>22.1</v>
      </c>
      <c r="J18" s="7">
        <f>B18-$J5</f>
        <v>14.900000000000002</v>
      </c>
      <c r="K18" s="7">
        <f>B18-$K5</f>
        <v>13.900000000000002</v>
      </c>
      <c r="L18" s="7">
        <f>B18-$L5</f>
        <v>8.5</v>
      </c>
      <c r="M18" s="7">
        <f>B18-$M5</f>
        <v>7.100000000000001</v>
      </c>
      <c r="N18" s="7">
        <f>B18-$N5</f>
        <v>1.8999999999999986</v>
      </c>
      <c r="O18" s="7"/>
      <c r="P18" s="7">
        <f>P5-$O5</f>
        <v>5.299999999999997</v>
      </c>
      <c r="Q18" s="7">
        <f>Q5-$O5</f>
        <v>6.100000000000001</v>
      </c>
      <c r="R18" s="7">
        <f>R5-$O5</f>
        <v>10</v>
      </c>
      <c r="S18" s="7">
        <f>S5-$O5</f>
        <v>20.300000000000004</v>
      </c>
      <c r="T18" s="7">
        <v>24.7</v>
      </c>
    </row>
    <row r="19" spans="1:20" ht="15.75" hidden="1">
      <c r="A19" s="6" t="s">
        <v>12</v>
      </c>
      <c r="B19" s="7">
        <v>49.4</v>
      </c>
      <c r="C19" s="7">
        <v>44.4</v>
      </c>
      <c r="D19" s="7">
        <v>40.3</v>
      </c>
      <c r="E19" s="7">
        <v>35.8</v>
      </c>
      <c r="F19" s="7">
        <f t="shared" si="2"/>
        <v>34.4</v>
      </c>
      <c r="G19" s="7">
        <f>B19-$G5</f>
        <v>30.799999999999997</v>
      </c>
      <c r="H19" s="7">
        <v>28.1</v>
      </c>
      <c r="I19" s="7">
        <f>B19-$I5</f>
        <v>27.4</v>
      </c>
      <c r="J19" s="7">
        <f>B19-$J5</f>
        <v>20.2</v>
      </c>
      <c r="K19" s="7">
        <f>B19-$K5</f>
        <v>19.2</v>
      </c>
      <c r="L19" s="7">
        <f>B19-$L5</f>
        <v>13.799999999999997</v>
      </c>
      <c r="M19" s="7">
        <f>B19-$M5</f>
        <v>12.399999999999999</v>
      </c>
      <c r="N19" s="7">
        <f>B19-$N5</f>
        <v>7.199999999999996</v>
      </c>
      <c r="O19" s="7">
        <f>B19-$O5</f>
        <v>5.299999999999997</v>
      </c>
      <c r="P19" s="7"/>
      <c r="Q19" s="7">
        <f>Q5-$P5</f>
        <v>0.8000000000000043</v>
      </c>
      <c r="R19" s="7">
        <f>R5-$P5</f>
        <v>4.700000000000003</v>
      </c>
      <c r="S19" s="7">
        <f>S5-$P5</f>
        <v>15.000000000000007</v>
      </c>
      <c r="T19" s="7">
        <v>19.4</v>
      </c>
    </row>
    <row r="20" spans="1:20" ht="15.75" hidden="1">
      <c r="A20" s="6" t="s">
        <v>13</v>
      </c>
      <c r="B20" s="7">
        <v>50.2</v>
      </c>
      <c r="C20" s="7">
        <v>45.2</v>
      </c>
      <c r="D20" s="7">
        <f>B20-$D$5</f>
        <v>41.400000000000006</v>
      </c>
      <c r="E20" s="7">
        <v>36.6</v>
      </c>
      <c r="F20" s="7">
        <f t="shared" si="2"/>
        <v>35.2</v>
      </c>
      <c r="G20" s="7">
        <f>B20-$G5</f>
        <v>31.6</v>
      </c>
      <c r="H20" s="7">
        <v>28.9</v>
      </c>
      <c r="I20" s="7">
        <f>B20-$I5</f>
        <v>28.200000000000003</v>
      </c>
      <c r="J20" s="7">
        <f>B20-$J5</f>
        <v>21.000000000000004</v>
      </c>
      <c r="K20" s="7">
        <f>B20-$K5</f>
        <v>20.000000000000004</v>
      </c>
      <c r="L20" s="7">
        <f>B20-$L5</f>
        <v>14.600000000000001</v>
      </c>
      <c r="M20" s="7">
        <f>B20-$M5</f>
        <v>13.200000000000003</v>
      </c>
      <c r="N20" s="7">
        <f>B20-$N5</f>
        <v>8</v>
      </c>
      <c r="O20" s="7">
        <f>B20-$O5</f>
        <v>6.100000000000001</v>
      </c>
      <c r="P20" s="7">
        <f>B20-$P5</f>
        <v>0.8000000000000043</v>
      </c>
      <c r="Q20" s="7"/>
      <c r="R20" s="7">
        <f>R5-$Q5</f>
        <v>3.8999999999999986</v>
      </c>
      <c r="S20" s="7">
        <f>S5-$Q5</f>
        <v>14.200000000000003</v>
      </c>
      <c r="T20" s="7">
        <v>18</v>
      </c>
    </row>
    <row r="21" spans="1:20" ht="15.75" hidden="1">
      <c r="A21" s="6" t="s">
        <v>14</v>
      </c>
      <c r="B21" s="7">
        <v>54.1</v>
      </c>
      <c r="C21" s="7">
        <v>48.1</v>
      </c>
      <c r="D21" s="7">
        <f>B21-$D$5</f>
        <v>45.3</v>
      </c>
      <c r="E21" s="7">
        <v>40.5</v>
      </c>
      <c r="F21" s="7">
        <f t="shared" si="2"/>
        <v>39.1</v>
      </c>
      <c r="G21" s="7">
        <v>35.6</v>
      </c>
      <c r="H21" s="7">
        <v>32.8</v>
      </c>
      <c r="I21" s="7">
        <f>B21-$I5</f>
        <v>32.1</v>
      </c>
      <c r="J21" s="7">
        <f>B21-$J5</f>
        <v>24.900000000000002</v>
      </c>
      <c r="K21" s="7">
        <f>B21-$K5</f>
        <v>23.900000000000002</v>
      </c>
      <c r="L21" s="7">
        <f>B21-$L5</f>
        <v>18.5</v>
      </c>
      <c r="M21" s="7">
        <f>B21-$M5</f>
        <v>17.1</v>
      </c>
      <c r="N21" s="7">
        <f>B21-$N5</f>
        <v>11.899999999999999</v>
      </c>
      <c r="O21" s="7">
        <f>B21-$O5</f>
        <v>10</v>
      </c>
      <c r="P21" s="7">
        <f>B21-$P5</f>
        <v>4.700000000000003</v>
      </c>
      <c r="Q21" s="7">
        <f>B21-$Q5</f>
        <v>3.8999999999999986</v>
      </c>
      <c r="R21" s="7"/>
      <c r="S21" s="7">
        <f>S5-$R5</f>
        <v>10.300000000000004</v>
      </c>
      <c r="T21" s="7">
        <v>14.7</v>
      </c>
    </row>
    <row r="22" spans="1:20" ht="15.75" hidden="1">
      <c r="A22" s="6" t="s">
        <v>15</v>
      </c>
      <c r="B22" s="7">
        <v>64.4</v>
      </c>
      <c r="C22" s="7">
        <v>59.1</v>
      </c>
      <c r="D22" s="7">
        <f>B22-$D$5</f>
        <v>55.60000000000001</v>
      </c>
      <c r="E22" s="7">
        <v>50.8</v>
      </c>
      <c r="F22" s="7">
        <f t="shared" si="2"/>
        <v>49.400000000000006</v>
      </c>
      <c r="G22" s="7">
        <f>B22-$G5</f>
        <v>45.800000000000004</v>
      </c>
      <c r="H22" s="7">
        <v>43.1</v>
      </c>
      <c r="I22" s="7">
        <f>B22-$I5</f>
        <v>42.400000000000006</v>
      </c>
      <c r="J22" s="7">
        <f>B22-$J5</f>
        <v>35.2</v>
      </c>
      <c r="K22" s="7">
        <f>B22-$K5</f>
        <v>34.2</v>
      </c>
      <c r="L22" s="7">
        <f>B22-$L5</f>
        <v>28.800000000000004</v>
      </c>
      <c r="M22" s="7">
        <f>B22-$M5</f>
        <v>27.400000000000006</v>
      </c>
      <c r="N22" s="7">
        <f>B22-$N5</f>
        <v>22.200000000000003</v>
      </c>
      <c r="O22" s="7">
        <f>B22-$O5</f>
        <v>20.300000000000004</v>
      </c>
      <c r="P22" s="7">
        <f>B22-$P5</f>
        <v>15.000000000000007</v>
      </c>
      <c r="Q22" s="7">
        <f>B22-$Q5</f>
        <v>14.200000000000003</v>
      </c>
      <c r="R22" s="7">
        <f>B22-$R5</f>
        <v>10.300000000000004</v>
      </c>
      <c r="S22" s="7"/>
      <c r="T22" s="7">
        <v>4.4</v>
      </c>
    </row>
    <row r="23" spans="1:20" ht="19.5" customHeight="1" hidden="1">
      <c r="A23" s="6" t="s">
        <v>16</v>
      </c>
      <c r="B23" s="7">
        <v>68</v>
      </c>
      <c r="C23" s="7">
        <v>63.8</v>
      </c>
      <c r="D23" s="7">
        <v>60</v>
      </c>
      <c r="E23" s="7">
        <v>55.2</v>
      </c>
      <c r="F23" s="7">
        <v>53.8</v>
      </c>
      <c r="G23" s="7">
        <v>50.2</v>
      </c>
      <c r="H23" s="7">
        <v>47.5</v>
      </c>
      <c r="I23" s="7">
        <v>46.8</v>
      </c>
      <c r="J23" s="7">
        <v>39.6</v>
      </c>
      <c r="K23" s="7">
        <v>38.6</v>
      </c>
      <c r="L23" s="7">
        <v>33.2</v>
      </c>
      <c r="M23" s="7">
        <v>31.8</v>
      </c>
      <c r="N23" s="7">
        <v>26.6</v>
      </c>
      <c r="O23" s="7">
        <v>24.7</v>
      </c>
      <c r="P23" s="7">
        <v>19.4</v>
      </c>
      <c r="Q23" s="7">
        <v>18</v>
      </c>
      <c r="R23" s="7">
        <v>14.7</v>
      </c>
      <c r="S23" s="7">
        <f>T22</f>
        <v>4.4</v>
      </c>
      <c r="T23" s="7"/>
    </row>
    <row r="24" ht="19.5" customHeight="1"/>
    <row r="25" spans="1:20" s="4" customFormat="1" ht="93">
      <c r="A25" s="3"/>
      <c r="B25" s="5" t="s">
        <v>0</v>
      </c>
      <c r="C25" s="5" t="s">
        <v>18</v>
      </c>
      <c r="D25" s="5" t="s">
        <v>1</v>
      </c>
      <c r="E25" s="5" t="str">
        <f>A29</f>
        <v>ΑΝΘΟΧΩΡΙ</v>
      </c>
      <c r="F25" s="5" t="s">
        <v>2</v>
      </c>
      <c r="G25" s="5" t="s">
        <v>3</v>
      </c>
      <c r="H25" s="5" t="s">
        <v>4</v>
      </c>
      <c r="I25" s="5" t="s">
        <v>5</v>
      </c>
      <c r="J25" s="5" t="s">
        <v>6</v>
      </c>
      <c r="K25" s="5" t="s">
        <v>7</v>
      </c>
      <c r="L25" s="5" t="s">
        <v>8</v>
      </c>
      <c r="M25" s="5" t="s">
        <v>9</v>
      </c>
      <c r="N25" s="5" t="s">
        <v>10</v>
      </c>
      <c r="O25" s="5" t="s">
        <v>11</v>
      </c>
      <c r="P25" s="5" t="s">
        <v>12</v>
      </c>
      <c r="Q25" s="5" t="s">
        <v>13</v>
      </c>
      <c r="R25" s="5" t="s">
        <v>14</v>
      </c>
      <c r="S25" s="5" t="s">
        <v>15</v>
      </c>
      <c r="T25" s="5" t="s">
        <v>16</v>
      </c>
    </row>
    <row r="26" spans="1:20" ht="18" customHeight="1">
      <c r="A26" s="6" t="s">
        <v>0</v>
      </c>
      <c r="B26" s="8">
        <f aca="true" t="shared" si="10" ref="B26:C42">IF(B5&gt;0,IF(B5*$G$3&lt;$G$2,$G$2,INT(0.99+B5*$G$3*10)/10),"")</f>
      </c>
      <c r="C26" s="8">
        <f t="shared" si="10"/>
        <v>1.8</v>
      </c>
      <c r="D26" s="8">
        <f aca="true" t="shared" si="11" ref="D26:T26">IF(D5&gt;0,IF(D5*$G$3&lt;$G$2,$G$2,INT(0.99+D5*$G$3*10)/10),"")</f>
        <v>1.8</v>
      </c>
      <c r="E26" s="8">
        <f t="shared" si="11"/>
        <v>1.8</v>
      </c>
      <c r="F26" s="8">
        <f t="shared" si="11"/>
        <v>1.8</v>
      </c>
      <c r="G26" s="8">
        <v>2</v>
      </c>
      <c r="H26" s="8">
        <v>2.1</v>
      </c>
      <c r="I26" s="8">
        <f t="shared" si="11"/>
        <v>2.2</v>
      </c>
      <c r="J26" s="8">
        <f t="shared" si="11"/>
        <v>3</v>
      </c>
      <c r="K26" s="8">
        <v>3</v>
      </c>
      <c r="L26" s="8">
        <f t="shared" si="11"/>
        <v>3.6</v>
      </c>
      <c r="M26" s="8">
        <f t="shared" si="11"/>
        <v>3.7</v>
      </c>
      <c r="N26" s="8">
        <v>4.2</v>
      </c>
      <c r="O26" s="8">
        <f t="shared" si="11"/>
        <v>4.5</v>
      </c>
      <c r="P26" s="8">
        <f t="shared" si="11"/>
        <v>5</v>
      </c>
      <c r="Q26" s="8">
        <v>5</v>
      </c>
      <c r="R26" s="8">
        <f t="shared" si="11"/>
        <v>5.5</v>
      </c>
      <c r="S26" s="8">
        <f t="shared" si="11"/>
        <v>6.5</v>
      </c>
      <c r="T26" s="8">
        <f t="shared" si="11"/>
        <v>6.8</v>
      </c>
    </row>
    <row r="27" spans="1:20" ht="18" customHeight="1">
      <c r="A27" s="6" t="str">
        <f>C25</f>
        <v>ΡΟΔΙΤΗΣ</v>
      </c>
      <c r="B27" s="8">
        <f t="shared" si="10"/>
        <v>1.8</v>
      </c>
      <c r="C27" s="8">
        <f t="shared" si="10"/>
      </c>
      <c r="D27" s="8">
        <f aca="true" t="shared" si="12" ref="D27:T27">IF(D6&gt;0,IF(D6*$G$3&lt;$G$2,$G$2,INT(0.99+D6*$G$3*10)/10),"")</f>
        <v>1.8</v>
      </c>
      <c r="E27" s="8">
        <f t="shared" si="12"/>
        <v>1.8</v>
      </c>
      <c r="F27" s="8">
        <f t="shared" si="12"/>
        <v>1.8</v>
      </c>
      <c r="G27" s="8">
        <f t="shared" si="12"/>
        <v>1.8</v>
      </c>
      <c r="H27" s="8">
        <f t="shared" si="12"/>
        <v>1.8</v>
      </c>
      <c r="I27" s="8">
        <f t="shared" si="12"/>
        <v>1.8</v>
      </c>
      <c r="J27" s="8">
        <f t="shared" si="12"/>
        <v>2.5</v>
      </c>
      <c r="K27" s="8">
        <f t="shared" si="12"/>
        <v>2.6</v>
      </c>
      <c r="L27" s="8">
        <f t="shared" si="12"/>
        <v>3.1</v>
      </c>
      <c r="M27" s="8">
        <f t="shared" si="12"/>
        <v>3.2</v>
      </c>
      <c r="N27" s="8">
        <f t="shared" si="12"/>
        <v>3.8</v>
      </c>
      <c r="O27" s="8">
        <f t="shared" si="12"/>
        <v>4</v>
      </c>
      <c r="P27" s="8">
        <f t="shared" si="12"/>
        <v>4.5</v>
      </c>
      <c r="Q27" s="8">
        <f t="shared" si="12"/>
        <v>4.6</v>
      </c>
      <c r="R27" s="8">
        <f t="shared" si="12"/>
        <v>4.9</v>
      </c>
      <c r="S27" s="8">
        <f t="shared" si="12"/>
        <v>6</v>
      </c>
      <c r="T27" s="8">
        <f t="shared" si="12"/>
        <v>6.4</v>
      </c>
    </row>
    <row r="28" spans="1:20" ht="18" customHeight="1">
      <c r="A28" s="6" t="s">
        <v>1</v>
      </c>
      <c r="B28" s="8">
        <f t="shared" si="10"/>
        <v>1.8</v>
      </c>
      <c r="C28" s="8">
        <f t="shared" si="10"/>
        <v>1.8</v>
      </c>
      <c r="D28" s="8">
        <f aca="true" t="shared" si="13" ref="D28:T28">IF(D7&gt;0,IF(D7*$G$3&lt;$G$2,$G$2,INT(0.99+D7*$G$3*10)/10),"")</f>
      </c>
      <c r="E28" s="8">
        <f t="shared" si="13"/>
        <v>1.8</v>
      </c>
      <c r="F28" s="8">
        <f t="shared" si="13"/>
        <v>1.8</v>
      </c>
      <c r="G28" s="8">
        <f t="shared" si="13"/>
        <v>1.8</v>
      </c>
      <c r="H28" s="8">
        <f t="shared" si="13"/>
        <v>1.8</v>
      </c>
      <c r="I28" s="8">
        <f t="shared" si="13"/>
        <v>1.8</v>
      </c>
      <c r="J28" s="8">
        <f t="shared" si="13"/>
        <v>2.1</v>
      </c>
      <c r="K28" s="8">
        <f t="shared" si="13"/>
        <v>2.2</v>
      </c>
      <c r="L28" s="8">
        <f t="shared" si="13"/>
        <v>2.7</v>
      </c>
      <c r="M28" s="8">
        <f t="shared" si="13"/>
        <v>2.9</v>
      </c>
      <c r="N28" s="8">
        <f t="shared" si="13"/>
        <v>3.4</v>
      </c>
      <c r="O28" s="8">
        <f t="shared" si="13"/>
        <v>3.6</v>
      </c>
      <c r="P28" s="8">
        <f t="shared" si="13"/>
        <v>4.1</v>
      </c>
      <c r="Q28" s="8">
        <f t="shared" si="13"/>
        <v>4.2</v>
      </c>
      <c r="R28" s="8">
        <f t="shared" si="13"/>
        <v>4.6</v>
      </c>
      <c r="S28" s="8">
        <f t="shared" si="13"/>
        <v>5.6</v>
      </c>
      <c r="T28" s="8">
        <f t="shared" si="13"/>
        <v>6</v>
      </c>
    </row>
    <row r="29" spans="1:20" ht="18" customHeight="1">
      <c r="A29" s="6" t="s">
        <v>17</v>
      </c>
      <c r="B29" s="8">
        <f t="shared" si="10"/>
        <v>1.8</v>
      </c>
      <c r="C29" s="8">
        <f t="shared" si="10"/>
        <v>1.8</v>
      </c>
      <c r="D29" s="8">
        <f aca="true" t="shared" si="14" ref="D29:T29">IF(D8&gt;0,IF(D8*$G$3&lt;$G$2,$G$2,INT(0.99+D8*$G$3*10)/10),"")</f>
        <v>1.8</v>
      </c>
      <c r="E29" s="8">
        <f t="shared" si="14"/>
      </c>
      <c r="F29" s="8">
        <f t="shared" si="14"/>
        <v>1.8</v>
      </c>
      <c r="G29" s="8">
        <f t="shared" si="14"/>
        <v>1.8</v>
      </c>
      <c r="H29" s="8">
        <f t="shared" si="14"/>
        <v>1.8</v>
      </c>
      <c r="I29" s="8">
        <f t="shared" si="14"/>
        <v>1.8</v>
      </c>
      <c r="J29" s="8">
        <f t="shared" si="14"/>
        <v>1.8</v>
      </c>
      <c r="K29" s="8">
        <f t="shared" si="14"/>
        <v>1.8</v>
      </c>
      <c r="L29" s="8">
        <f t="shared" si="14"/>
        <v>2.2</v>
      </c>
      <c r="M29" s="8">
        <f t="shared" si="14"/>
        <v>2.4</v>
      </c>
      <c r="N29" s="8">
        <f t="shared" si="14"/>
        <v>2.9</v>
      </c>
      <c r="O29" s="8">
        <f t="shared" si="14"/>
        <v>3.1</v>
      </c>
      <c r="P29" s="8">
        <f t="shared" si="14"/>
        <v>3.6</v>
      </c>
      <c r="Q29" s="8">
        <f t="shared" si="14"/>
        <v>3.7</v>
      </c>
      <c r="R29" s="8">
        <f t="shared" si="14"/>
        <v>4.1</v>
      </c>
      <c r="S29" s="8">
        <f t="shared" si="14"/>
        <v>5.1</v>
      </c>
      <c r="T29" s="8">
        <f t="shared" si="14"/>
        <v>5.6</v>
      </c>
    </row>
    <row r="30" spans="1:20" ht="18" customHeight="1">
      <c r="A30" s="6" t="s">
        <v>2</v>
      </c>
      <c r="B30" s="8">
        <f t="shared" si="10"/>
        <v>1.8</v>
      </c>
      <c r="C30" s="8">
        <f t="shared" si="10"/>
        <v>1.8</v>
      </c>
      <c r="D30" s="8">
        <f aca="true" t="shared" si="15" ref="D30:T30">IF(D9&gt;0,IF(D9*$G$3&lt;$G$2,$G$2,INT(0.99+D9*$G$3*10)/10),"")</f>
        <v>1.8</v>
      </c>
      <c r="E30" s="8">
        <f t="shared" si="15"/>
        <v>1.8</v>
      </c>
      <c r="F30" s="8">
        <f t="shared" si="15"/>
      </c>
      <c r="G30" s="8">
        <f t="shared" si="15"/>
        <v>1.8</v>
      </c>
      <c r="H30" s="8">
        <f t="shared" si="15"/>
        <v>1.8</v>
      </c>
      <c r="I30" s="8">
        <f t="shared" si="15"/>
        <v>1.8</v>
      </c>
      <c r="J30" s="8">
        <f t="shared" si="15"/>
        <v>1.8</v>
      </c>
      <c r="K30" s="8">
        <f t="shared" si="15"/>
        <v>1.8</v>
      </c>
      <c r="L30" s="8">
        <f t="shared" si="15"/>
        <v>2.1</v>
      </c>
      <c r="M30" s="8">
        <f t="shared" si="15"/>
        <v>2.2</v>
      </c>
      <c r="N30" s="8">
        <f t="shared" si="15"/>
        <v>2.8</v>
      </c>
      <c r="O30" s="8">
        <f t="shared" si="15"/>
        <v>3</v>
      </c>
      <c r="P30" s="8">
        <f t="shared" si="15"/>
        <v>3.5</v>
      </c>
      <c r="Q30" s="8">
        <f t="shared" si="15"/>
        <v>3.6</v>
      </c>
      <c r="R30" s="8">
        <f t="shared" si="15"/>
        <v>4</v>
      </c>
      <c r="S30" s="8">
        <f t="shared" si="15"/>
        <v>5</v>
      </c>
      <c r="T30" s="8">
        <f t="shared" si="15"/>
        <v>5.4</v>
      </c>
    </row>
    <row r="31" spans="1:20" ht="18" customHeight="1">
      <c r="A31" s="6" t="s">
        <v>3</v>
      </c>
      <c r="B31" s="8">
        <v>2</v>
      </c>
      <c r="C31" s="8">
        <f t="shared" si="10"/>
        <v>1.8</v>
      </c>
      <c r="D31" s="8">
        <f aca="true" t="shared" si="16" ref="D31:T31">IF(D10&gt;0,IF(D10*$G$3&lt;$G$2,$G$2,INT(0.99+D10*$G$3*10)/10),"")</f>
        <v>1.8</v>
      </c>
      <c r="E31" s="8">
        <f t="shared" si="16"/>
        <v>1.8</v>
      </c>
      <c r="F31" s="8">
        <f t="shared" si="16"/>
        <v>1.8</v>
      </c>
      <c r="G31" s="8">
        <f t="shared" si="16"/>
      </c>
      <c r="H31" s="8">
        <f t="shared" si="16"/>
        <v>1.8</v>
      </c>
      <c r="I31" s="8">
        <f t="shared" si="16"/>
        <v>1.8</v>
      </c>
      <c r="J31" s="8">
        <f t="shared" si="16"/>
        <v>1.8</v>
      </c>
      <c r="K31" s="8">
        <f t="shared" si="16"/>
        <v>1.8</v>
      </c>
      <c r="L31" s="8">
        <f t="shared" si="16"/>
        <v>1.8</v>
      </c>
      <c r="M31" s="8">
        <f t="shared" si="16"/>
        <v>1.9</v>
      </c>
      <c r="N31" s="8">
        <f t="shared" si="16"/>
        <v>2.4</v>
      </c>
      <c r="O31" s="8">
        <f t="shared" si="16"/>
        <v>2.6</v>
      </c>
      <c r="P31" s="8">
        <f t="shared" si="16"/>
        <v>3.1</v>
      </c>
      <c r="Q31" s="8">
        <f t="shared" si="16"/>
        <v>3.2</v>
      </c>
      <c r="R31" s="8">
        <f t="shared" si="16"/>
        <v>3.6</v>
      </c>
      <c r="S31" s="8">
        <f t="shared" si="16"/>
        <v>4.6</v>
      </c>
      <c r="T31" s="8">
        <f t="shared" si="16"/>
        <v>5.1</v>
      </c>
    </row>
    <row r="32" spans="1:20" ht="18" customHeight="1">
      <c r="A32" s="6" t="s">
        <v>4</v>
      </c>
      <c r="B32" s="8">
        <v>2.1</v>
      </c>
      <c r="C32" s="8">
        <f t="shared" si="10"/>
        <v>1.8</v>
      </c>
      <c r="D32" s="8">
        <f aca="true" t="shared" si="17" ref="D32:T32">IF(D11&gt;0,IF(D11*$G$3&lt;$G$2,$G$2,INT(0.99+D11*$G$3*10)/10),"")</f>
        <v>1.8</v>
      </c>
      <c r="E32" s="8">
        <f t="shared" si="17"/>
        <v>1.8</v>
      </c>
      <c r="F32" s="8">
        <f t="shared" si="17"/>
        <v>1.8</v>
      </c>
      <c r="G32" s="8">
        <f t="shared" si="17"/>
        <v>1.8</v>
      </c>
      <c r="H32" s="8">
        <f t="shared" si="17"/>
      </c>
      <c r="I32" s="8">
        <f t="shared" si="17"/>
        <v>1.8</v>
      </c>
      <c r="J32" s="8">
        <f t="shared" si="17"/>
        <v>1.8</v>
      </c>
      <c r="K32" s="8">
        <f t="shared" si="17"/>
        <v>1.8</v>
      </c>
      <c r="L32" s="8">
        <f t="shared" si="17"/>
        <v>1.8</v>
      </c>
      <c r="M32" s="8">
        <f t="shared" si="17"/>
        <v>1.8</v>
      </c>
      <c r="N32" s="8">
        <f t="shared" si="17"/>
        <v>2.1</v>
      </c>
      <c r="O32" s="8">
        <f t="shared" si="17"/>
        <v>2.3</v>
      </c>
      <c r="P32" s="8">
        <f t="shared" si="17"/>
        <v>2.9</v>
      </c>
      <c r="Q32" s="8">
        <f t="shared" si="17"/>
        <v>2.9</v>
      </c>
      <c r="R32" s="8">
        <f t="shared" si="17"/>
        <v>3.3</v>
      </c>
      <c r="S32" s="8">
        <f t="shared" si="17"/>
        <v>4.4</v>
      </c>
      <c r="T32" s="8">
        <f t="shared" si="17"/>
        <v>4.8</v>
      </c>
    </row>
    <row r="33" spans="1:20" ht="18" customHeight="1">
      <c r="A33" s="6" t="s">
        <v>5</v>
      </c>
      <c r="B33" s="8">
        <f t="shared" si="10"/>
        <v>2.2</v>
      </c>
      <c r="C33" s="8">
        <f t="shared" si="10"/>
        <v>1.8</v>
      </c>
      <c r="D33" s="8">
        <f aca="true" t="shared" si="18" ref="D33:T33">IF(D12&gt;0,IF(D12*$G$3&lt;$G$2,$G$2,INT(0.99+D12*$G$3*10)/10),"")</f>
        <v>1.8</v>
      </c>
      <c r="E33" s="8">
        <f t="shared" si="18"/>
        <v>1.8</v>
      </c>
      <c r="F33" s="8">
        <f t="shared" si="18"/>
        <v>1.8</v>
      </c>
      <c r="G33" s="8">
        <f t="shared" si="18"/>
        <v>1.8</v>
      </c>
      <c r="H33" s="8">
        <f t="shared" si="18"/>
        <v>1.8</v>
      </c>
      <c r="I33" s="8">
        <f t="shared" si="18"/>
      </c>
      <c r="J33" s="8">
        <f t="shared" si="18"/>
        <v>1.8</v>
      </c>
      <c r="K33" s="8">
        <f t="shared" si="18"/>
        <v>1.8</v>
      </c>
      <c r="L33" s="8">
        <f t="shared" si="18"/>
        <v>1.8</v>
      </c>
      <c r="M33" s="8">
        <f t="shared" si="18"/>
        <v>1.8</v>
      </c>
      <c r="N33" s="8">
        <f t="shared" si="18"/>
        <v>2.1</v>
      </c>
      <c r="O33" s="8">
        <f t="shared" si="18"/>
        <v>2.3</v>
      </c>
      <c r="P33" s="8">
        <f t="shared" si="18"/>
        <v>2.8</v>
      </c>
      <c r="Q33" s="8">
        <f t="shared" si="18"/>
        <v>2.9</v>
      </c>
      <c r="R33" s="8">
        <f t="shared" si="18"/>
        <v>3.3</v>
      </c>
      <c r="S33" s="8">
        <f t="shared" si="18"/>
        <v>4.3</v>
      </c>
      <c r="T33" s="8">
        <f t="shared" si="18"/>
        <v>4.7</v>
      </c>
    </row>
    <row r="34" spans="1:20" ht="18" customHeight="1">
      <c r="A34" s="6" t="s">
        <v>6</v>
      </c>
      <c r="B34" s="8">
        <f t="shared" si="10"/>
        <v>3</v>
      </c>
      <c r="C34" s="8">
        <f t="shared" si="10"/>
        <v>2.5</v>
      </c>
      <c r="D34" s="8">
        <f aca="true" t="shared" si="19" ref="D34:T34">IF(D13&gt;0,IF(D13*$G$3&lt;$G$2,$G$2,INT(0.99+D13*$G$3*10)/10),"")</f>
        <v>2.1</v>
      </c>
      <c r="E34" s="8">
        <f t="shared" si="19"/>
        <v>1.8</v>
      </c>
      <c r="F34" s="8">
        <f t="shared" si="19"/>
        <v>1.8</v>
      </c>
      <c r="G34" s="8">
        <f t="shared" si="19"/>
        <v>1.8</v>
      </c>
      <c r="H34" s="8">
        <f t="shared" si="19"/>
        <v>1.8</v>
      </c>
      <c r="I34" s="8">
        <f t="shared" si="19"/>
        <v>1.8</v>
      </c>
      <c r="J34" s="8">
        <f t="shared" si="19"/>
      </c>
      <c r="K34" s="8">
        <f t="shared" si="19"/>
        <v>1.8</v>
      </c>
      <c r="L34" s="8">
        <f t="shared" si="19"/>
        <v>1.8</v>
      </c>
      <c r="M34" s="8">
        <f t="shared" si="19"/>
        <v>1.8</v>
      </c>
      <c r="N34" s="8">
        <f t="shared" si="19"/>
        <v>1.8</v>
      </c>
      <c r="O34" s="8">
        <f t="shared" si="19"/>
        <v>1.8</v>
      </c>
      <c r="P34" s="8">
        <f t="shared" si="19"/>
        <v>2.1</v>
      </c>
      <c r="Q34" s="8">
        <f t="shared" si="19"/>
        <v>2.1</v>
      </c>
      <c r="R34" s="8">
        <f t="shared" si="19"/>
        <v>2.5</v>
      </c>
      <c r="S34" s="8">
        <f t="shared" si="19"/>
        <v>3.6</v>
      </c>
      <c r="T34" s="8">
        <f t="shared" si="19"/>
        <v>4</v>
      </c>
    </row>
    <row r="35" spans="1:20" ht="18" customHeight="1">
      <c r="A35" s="6" t="s">
        <v>7</v>
      </c>
      <c r="B35" s="8">
        <v>3</v>
      </c>
      <c r="C35" s="8">
        <f t="shared" si="10"/>
        <v>2.6</v>
      </c>
      <c r="D35" s="8">
        <f aca="true" t="shared" si="20" ref="D35:T35">IF(D14&gt;0,IF(D14*$G$3&lt;$G$2,$G$2,INT(0.99+D14*$G$3*10)/10),"")</f>
        <v>2.2</v>
      </c>
      <c r="E35" s="8">
        <f t="shared" si="20"/>
        <v>1.8</v>
      </c>
      <c r="F35" s="8">
        <f t="shared" si="20"/>
        <v>1.8</v>
      </c>
      <c r="G35" s="8">
        <f t="shared" si="20"/>
        <v>1.8</v>
      </c>
      <c r="H35" s="8">
        <f t="shared" si="20"/>
        <v>1.8</v>
      </c>
      <c r="I35" s="8">
        <f t="shared" si="20"/>
        <v>1.8</v>
      </c>
      <c r="J35" s="8">
        <f t="shared" si="20"/>
        <v>1.8</v>
      </c>
      <c r="K35" s="8">
        <f t="shared" si="20"/>
      </c>
      <c r="L35" s="8">
        <f t="shared" si="20"/>
        <v>1.8</v>
      </c>
      <c r="M35" s="8">
        <f t="shared" si="20"/>
        <v>1.8</v>
      </c>
      <c r="N35" s="8">
        <f t="shared" si="20"/>
        <v>1.8</v>
      </c>
      <c r="O35" s="8">
        <f t="shared" si="20"/>
        <v>1.8</v>
      </c>
      <c r="P35" s="8">
        <f t="shared" si="20"/>
        <v>2</v>
      </c>
      <c r="Q35" s="8">
        <f t="shared" si="20"/>
        <v>2</v>
      </c>
      <c r="R35" s="8">
        <f t="shared" si="20"/>
        <v>2.4</v>
      </c>
      <c r="S35" s="8">
        <f t="shared" si="20"/>
        <v>3.5</v>
      </c>
      <c r="T35" s="8">
        <f t="shared" si="20"/>
        <v>3.9</v>
      </c>
    </row>
    <row r="36" spans="1:20" ht="18" customHeight="1">
      <c r="A36" s="6" t="s">
        <v>8</v>
      </c>
      <c r="B36" s="8">
        <f t="shared" si="10"/>
        <v>3.6</v>
      </c>
      <c r="C36" s="8">
        <f t="shared" si="10"/>
        <v>3.1</v>
      </c>
      <c r="D36" s="8">
        <f aca="true" t="shared" si="21" ref="D36:T36">IF(D15&gt;0,IF(D15*$G$3&lt;$G$2,$G$2,INT(0.99+D15*$G$3*10)/10),"")</f>
        <v>2.7</v>
      </c>
      <c r="E36" s="8">
        <f t="shared" si="21"/>
        <v>2.2</v>
      </c>
      <c r="F36" s="8">
        <f t="shared" si="21"/>
        <v>2.1</v>
      </c>
      <c r="G36" s="8">
        <f t="shared" si="21"/>
        <v>1.8</v>
      </c>
      <c r="H36" s="8">
        <f t="shared" si="21"/>
        <v>1.8</v>
      </c>
      <c r="I36" s="8">
        <f t="shared" si="21"/>
        <v>1.8</v>
      </c>
      <c r="J36" s="8">
        <f t="shared" si="21"/>
        <v>1.8</v>
      </c>
      <c r="K36" s="8">
        <f t="shared" si="21"/>
        <v>1.8</v>
      </c>
      <c r="L36" s="8">
        <f t="shared" si="21"/>
      </c>
      <c r="M36" s="8">
        <f t="shared" si="21"/>
        <v>1.8</v>
      </c>
      <c r="N36" s="8">
        <f t="shared" si="21"/>
        <v>1.8</v>
      </c>
      <c r="O36" s="8">
        <f t="shared" si="21"/>
        <v>1.8</v>
      </c>
      <c r="P36" s="8">
        <f t="shared" si="21"/>
        <v>1.8</v>
      </c>
      <c r="Q36" s="8">
        <f t="shared" si="21"/>
        <v>1.8</v>
      </c>
      <c r="R36" s="8">
        <f t="shared" si="21"/>
        <v>1.9</v>
      </c>
      <c r="S36" s="8">
        <f t="shared" si="21"/>
        <v>2.9</v>
      </c>
      <c r="T36" s="8">
        <f t="shared" si="21"/>
        <v>3.4</v>
      </c>
    </row>
    <row r="37" spans="1:20" ht="18" customHeight="1">
      <c r="A37" s="6" t="s">
        <v>9</v>
      </c>
      <c r="B37" s="8">
        <f t="shared" si="10"/>
        <v>3.7</v>
      </c>
      <c r="C37" s="8">
        <f t="shared" si="10"/>
        <v>3.2</v>
      </c>
      <c r="D37" s="8">
        <f aca="true" t="shared" si="22" ref="D37:T37">IF(D16&gt;0,IF(D16*$G$3&lt;$G$2,$G$2,INT(0.99+D16*$G$3*10)/10),"")</f>
        <v>2.9</v>
      </c>
      <c r="E37" s="8">
        <f t="shared" si="22"/>
        <v>2.4</v>
      </c>
      <c r="F37" s="8">
        <f t="shared" si="22"/>
        <v>2.2</v>
      </c>
      <c r="G37" s="8">
        <f t="shared" si="22"/>
        <v>1.9</v>
      </c>
      <c r="H37" s="8">
        <f t="shared" si="22"/>
        <v>1.8</v>
      </c>
      <c r="I37" s="8">
        <f t="shared" si="22"/>
        <v>1.8</v>
      </c>
      <c r="J37" s="8">
        <f t="shared" si="22"/>
        <v>1.8</v>
      </c>
      <c r="K37" s="8">
        <f t="shared" si="22"/>
        <v>1.8</v>
      </c>
      <c r="L37" s="8">
        <f t="shared" si="22"/>
        <v>1.8</v>
      </c>
      <c r="M37" s="8">
        <f t="shared" si="22"/>
      </c>
      <c r="N37" s="8">
        <f t="shared" si="22"/>
        <v>1.8</v>
      </c>
      <c r="O37" s="8">
        <f t="shared" si="22"/>
        <v>1.8</v>
      </c>
      <c r="P37" s="8">
        <f t="shared" si="22"/>
        <v>1.8</v>
      </c>
      <c r="Q37" s="8">
        <f t="shared" si="22"/>
        <v>1.8</v>
      </c>
      <c r="R37" s="8">
        <f t="shared" si="22"/>
        <v>1.8</v>
      </c>
      <c r="S37" s="8">
        <f t="shared" si="22"/>
        <v>2.8</v>
      </c>
      <c r="T37" s="8">
        <f t="shared" si="22"/>
        <v>3.2</v>
      </c>
    </row>
    <row r="38" spans="1:20" ht="18" customHeight="1">
      <c r="A38" s="6" t="s">
        <v>10</v>
      </c>
      <c r="B38" s="8">
        <v>4.2</v>
      </c>
      <c r="C38" s="8">
        <f t="shared" si="10"/>
        <v>3.8</v>
      </c>
      <c r="D38" s="8">
        <f aca="true" t="shared" si="23" ref="D38:T38">IF(D17&gt;0,IF(D17*$G$3&lt;$G$2,$G$2,INT(0.99+D17*$G$3*10)/10),"")</f>
        <v>3.4</v>
      </c>
      <c r="E38" s="8">
        <f t="shared" si="23"/>
        <v>2.9</v>
      </c>
      <c r="F38" s="8">
        <f t="shared" si="23"/>
        <v>2.8</v>
      </c>
      <c r="G38" s="8">
        <f t="shared" si="23"/>
        <v>2.4</v>
      </c>
      <c r="H38" s="8">
        <f t="shared" si="23"/>
        <v>2.1</v>
      </c>
      <c r="I38" s="8">
        <f t="shared" si="23"/>
        <v>2.1</v>
      </c>
      <c r="J38" s="8">
        <f t="shared" si="23"/>
        <v>1.8</v>
      </c>
      <c r="K38" s="8">
        <f t="shared" si="23"/>
        <v>1.8</v>
      </c>
      <c r="L38" s="8">
        <f t="shared" si="23"/>
        <v>1.8</v>
      </c>
      <c r="M38" s="8">
        <f t="shared" si="23"/>
        <v>1.8</v>
      </c>
      <c r="N38" s="8">
        <f t="shared" si="23"/>
      </c>
      <c r="O38" s="8">
        <f t="shared" si="23"/>
        <v>1.8</v>
      </c>
      <c r="P38" s="8">
        <f t="shared" si="23"/>
        <v>1.8</v>
      </c>
      <c r="Q38" s="8">
        <f t="shared" si="23"/>
        <v>1.8</v>
      </c>
      <c r="R38" s="8">
        <f t="shared" si="23"/>
        <v>1.8</v>
      </c>
      <c r="S38" s="8">
        <f t="shared" si="23"/>
        <v>2.3</v>
      </c>
      <c r="T38" s="8">
        <f t="shared" si="23"/>
        <v>2.7</v>
      </c>
    </row>
    <row r="39" spans="1:20" ht="18" customHeight="1">
      <c r="A39" s="6" t="s">
        <v>11</v>
      </c>
      <c r="B39" s="8">
        <v>4.5</v>
      </c>
      <c r="C39" s="8">
        <f t="shared" si="10"/>
        <v>4</v>
      </c>
      <c r="D39" s="8">
        <f aca="true" t="shared" si="24" ref="D39:T39">IF(D18&gt;0,IF(D18*$G$3&lt;$G$2,$G$2,INT(0.99+D18*$G$3*10)/10),"")</f>
        <v>3.6</v>
      </c>
      <c r="E39" s="8">
        <f t="shared" si="24"/>
        <v>3.1</v>
      </c>
      <c r="F39" s="8">
        <f t="shared" si="24"/>
        <v>3</v>
      </c>
      <c r="G39" s="8">
        <f t="shared" si="24"/>
        <v>2.6</v>
      </c>
      <c r="H39" s="8">
        <f t="shared" si="24"/>
        <v>2.3</v>
      </c>
      <c r="I39" s="8">
        <f t="shared" si="24"/>
        <v>2.3</v>
      </c>
      <c r="J39" s="8">
        <f t="shared" si="24"/>
        <v>1.8</v>
      </c>
      <c r="K39" s="8">
        <f t="shared" si="24"/>
        <v>1.8</v>
      </c>
      <c r="L39" s="8">
        <f t="shared" si="24"/>
        <v>1.8</v>
      </c>
      <c r="M39" s="8">
        <f t="shared" si="24"/>
        <v>1.8</v>
      </c>
      <c r="N39" s="8">
        <f t="shared" si="24"/>
        <v>1.8</v>
      </c>
      <c r="O39" s="8">
        <f t="shared" si="24"/>
      </c>
      <c r="P39" s="8">
        <f t="shared" si="24"/>
        <v>1.8</v>
      </c>
      <c r="Q39" s="8">
        <f t="shared" si="24"/>
        <v>1.8</v>
      </c>
      <c r="R39" s="8">
        <f t="shared" si="24"/>
        <v>1.8</v>
      </c>
      <c r="S39" s="8">
        <f t="shared" si="24"/>
        <v>2.1</v>
      </c>
      <c r="T39" s="8">
        <f t="shared" si="24"/>
        <v>2.5</v>
      </c>
    </row>
    <row r="40" spans="1:20" ht="18" customHeight="1">
      <c r="A40" s="6" t="s">
        <v>12</v>
      </c>
      <c r="B40" s="8">
        <f t="shared" si="10"/>
        <v>5</v>
      </c>
      <c r="C40" s="8">
        <f t="shared" si="10"/>
        <v>4.5</v>
      </c>
      <c r="D40" s="8">
        <f aca="true" t="shared" si="25" ref="D40:T40">IF(D19&gt;0,IF(D19*$G$3&lt;$G$2,$G$2,INT(0.99+D19*$G$3*10)/10),"")</f>
        <v>4.1</v>
      </c>
      <c r="E40" s="8">
        <f t="shared" si="25"/>
        <v>3.6</v>
      </c>
      <c r="F40" s="8">
        <f t="shared" si="25"/>
        <v>3.5</v>
      </c>
      <c r="G40" s="8">
        <f t="shared" si="25"/>
        <v>3.1</v>
      </c>
      <c r="H40" s="8">
        <f t="shared" si="25"/>
        <v>2.9</v>
      </c>
      <c r="I40" s="8">
        <f t="shared" si="25"/>
        <v>2.8</v>
      </c>
      <c r="J40" s="8">
        <f t="shared" si="25"/>
        <v>2.1</v>
      </c>
      <c r="K40" s="8">
        <f t="shared" si="25"/>
        <v>2</v>
      </c>
      <c r="L40" s="8">
        <f t="shared" si="25"/>
        <v>1.8</v>
      </c>
      <c r="M40" s="8">
        <f t="shared" si="25"/>
        <v>1.8</v>
      </c>
      <c r="N40" s="8">
        <f t="shared" si="25"/>
        <v>1.8</v>
      </c>
      <c r="O40" s="8">
        <f t="shared" si="25"/>
        <v>1.8</v>
      </c>
      <c r="P40" s="8">
        <f t="shared" si="25"/>
      </c>
      <c r="Q40" s="8">
        <f t="shared" si="25"/>
        <v>1.8</v>
      </c>
      <c r="R40" s="8">
        <f t="shared" si="25"/>
        <v>1.8</v>
      </c>
      <c r="S40" s="8">
        <f t="shared" si="25"/>
        <v>1.8</v>
      </c>
      <c r="T40" s="8">
        <f t="shared" si="25"/>
        <v>2</v>
      </c>
    </row>
    <row r="41" spans="1:20" ht="18" customHeight="1">
      <c r="A41" s="6" t="s">
        <v>13</v>
      </c>
      <c r="B41" s="8">
        <v>5</v>
      </c>
      <c r="C41" s="8">
        <f t="shared" si="10"/>
        <v>4.6</v>
      </c>
      <c r="D41" s="8">
        <f aca="true" t="shared" si="26" ref="D41:T41">IF(D20&gt;0,IF(D20*$G$3&lt;$G$2,$G$2,INT(0.99+D20*$G$3*10)/10),"")</f>
        <v>4.2</v>
      </c>
      <c r="E41" s="8">
        <f t="shared" si="26"/>
        <v>3.7</v>
      </c>
      <c r="F41" s="8">
        <f t="shared" si="26"/>
        <v>3.6</v>
      </c>
      <c r="G41" s="8">
        <f t="shared" si="26"/>
        <v>3.2</v>
      </c>
      <c r="H41" s="8">
        <f t="shared" si="26"/>
        <v>2.9</v>
      </c>
      <c r="I41" s="8">
        <f t="shared" si="26"/>
        <v>2.9</v>
      </c>
      <c r="J41" s="8">
        <f t="shared" si="26"/>
        <v>2.1</v>
      </c>
      <c r="K41" s="8">
        <f t="shared" si="26"/>
        <v>2</v>
      </c>
      <c r="L41" s="8">
        <f t="shared" si="26"/>
        <v>1.8</v>
      </c>
      <c r="M41" s="8">
        <f t="shared" si="26"/>
        <v>1.8</v>
      </c>
      <c r="N41" s="8">
        <f t="shared" si="26"/>
        <v>1.8</v>
      </c>
      <c r="O41" s="8">
        <f t="shared" si="26"/>
        <v>1.8</v>
      </c>
      <c r="P41" s="8">
        <f t="shared" si="26"/>
        <v>1.8</v>
      </c>
      <c r="Q41" s="8">
        <f t="shared" si="26"/>
      </c>
      <c r="R41" s="8">
        <f t="shared" si="26"/>
        <v>1.8</v>
      </c>
      <c r="S41" s="8">
        <f t="shared" si="26"/>
        <v>1.8</v>
      </c>
      <c r="T41" s="8">
        <f t="shared" si="26"/>
        <v>1.8</v>
      </c>
    </row>
    <row r="42" spans="1:20" ht="18" customHeight="1">
      <c r="A42" s="6" t="s">
        <v>14</v>
      </c>
      <c r="B42" s="8">
        <f t="shared" si="10"/>
        <v>5.5</v>
      </c>
      <c r="C42" s="8">
        <f t="shared" si="10"/>
        <v>4.9</v>
      </c>
      <c r="D42" s="8">
        <f aca="true" t="shared" si="27" ref="D42:T42">IF(D21&gt;0,IF(D21*$G$3&lt;$G$2,$G$2,INT(0.99+D21*$G$3*10)/10),"")</f>
        <v>4.6</v>
      </c>
      <c r="E42" s="8">
        <f t="shared" si="27"/>
        <v>4.1</v>
      </c>
      <c r="F42" s="8">
        <f t="shared" si="27"/>
        <v>4</v>
      </c>
      <c r="G42" s="8">
        <f t="shared" si="27"/>
        <v>3.6</v>
      </c>
      <c r="H42" s="8">
        <f t="shared" si="27"/>
        <v>3.3</v>
      </c>
      <c r="I42" s="8">
        <f t="shared" si="27"/>
        <v>3.3</v>
      </c>
      <c r="J42" s="8">
        <f t="shared" si="27"/>
        <v>2.5</v>
      </c>
      <c r="K42" s="8">
        <f t="shared" si="27"/>
        <v>2.4</v>
      </c>
      <c r="L42" s="8">
        <f t="shared" si="27"/>
        <v>1.9</v>
      </c>
      <c r="M42" s="8">
        <f t="shared" si="27"/>
        <v>1.8</v>
      </c>
      <c r="N42" s="8">
        <f t="shared" si="27"/>
        <v>1.8</v>
      </c>
      <c r="O42" s="8">
        <f t="shared" si="27"/>
        <v>1.8</v>
      </c>
      <c r="P42" s="8">
        <f t="shared" si="27"/>
        <v>1.8</v>
      </c>
      <c r="Q42" s="8">
        <f t="shared" si="27"/>
        <v>1.8</v>
      </c>
      <c r="R42" s="8">
        <f t="shared" si="27"/>
      </c>
      <c r="S42" s="8">
        <f t="shared" si="27"/>
        <v>1.8</v>
      </c>
      <c r="T42" s="8">
        <f t="shared" si="27"/>
        <v>1.8</v>
      </c>
    </row>
    <row r="43" spans="1:20" ht="18" customHeight="1">
      <c r="A43" s="6" t="s">
        <v>15</v>
      </c>
      <c r="B43" s="8">
        <f aca="true" t="shared" si="28" ref="B43:Q43">IF(B22&gt;0,IF(B22*$G$3&lt;$G$2,$G$2,INT(0.99+B22*$G$3*10)/10),"")</f>
        <v>6.5</v>
      </c>
      <c r="C43" s="8">
        <f t="shared" si="28"/>
        <v>6</v>
      </c>
      <c r="D43" s="8">
        <f t="shared" si="28"/>
        <v>5.6</v>
      </c>
      <c r="E43" s="8">
        <f t="shared" si="28"/>
        <v>5.1</v>
      </c>
      <c r="F43" s="8">
        <f t="shared" si="28"/>
        <v>5</v>
      </c>
      <c r="G43" s="8">
        <f t="shared" si="28"/>
        <v>4.6</v>
      </c>
      <c r="H43" s="8">
        <f t="shared" si="28"/>
        <v>4.4</v>
      </c>
      <c r="I43" s="8">
        <f t="shared" si="28"/>
        <v>4.3</v>
      </c>
      <c r="J43" s="8">
        <f t="shared" si="28"/>
        <v>3.6</v>
      </c>
      <c r="K43" s="8">
        <f t="shared" si="28"/>
        <v>3.5</v>
      </c>
      <c r="L43" s="8">
        <f t="shared" si="28"/>
        <v>2.9</v>
      </c>
      <c r="M43" s="8">
        <f t="shared" si="28"/>
        <v>2.8</v>
      </c>
      <c r="N43" s="8">
        <f t="shared" si="28"/>
        <v>2.3</v>
      </c>
      <c r="O43" s="8">
        <f t="shared" si="28"/>
        <v>2.1</v>
      </c>
      <c r="P43" s="8">
        <f t="shared" si="28"/>
        <v>1.8</v>
      </c>
      <c r="Q43" s="8">
        <f t="shared" si="28"/>
        <v>1.8</v>
      </c>
      <c r="R43" s="8">
        <f>IF(R22&gt;0,IF(R22*$G$3&lt;$G$2,$G$2,INT(0.99+R22*$G$3*10)/10),"")</f>
        <v>1.8</v>
      </c>
      <c r="S43" s="8">
        <f>IF(S22&gt;0,IF(S22*$G$3&lt;$G$2,$G$2,INT(0.99+S22*$G$3*10)/10),"")</f>
      </c>
      <c r="T43" s="8">
        <f>IF(T22&gt;0,IF(T22*$G$3&lt;$G$2,$G$2,INT(0.99+T22*$G$3*10)/10),"")</f>
        <v>1.8</v>
      </c>
    </row>
    <row r="44" spans="1:20" ht="18" customHeight="1">
      <c r="A44" s="6" t="s">
        <v>16</v>
      </c>
      <c r="B44" s="8">
        <f aca="true" t="shared" si="29" ref="B44:T44">IF(B23&gt;0,IF(B23*$G$3&lt;$G$2,$G$2,INT(0.99+B23*$G$3*10)/10),"")</f>
        <v>6.8</v>
      </c>
      <c r="C44" s="8">
        <f t="shared" si="29"/>
        <v>6.4</v>
      </c>
      <c r="D44" s="8">
        <f t="shared" si="29"/>
        <v>6</v>
      </c>
      <c r="E44" s="8">
        <f t="shared" si="29"/>
        <v>5.6</v>
      </c>
      <c r="F44" s="8">
        <f t="shared" si="29"/>
        <v>5.4</v>
      </c>
      <c r="G44" s="8">
        <f t="shared" si="29"/>
        <v>5.1</v>
      </c>
      <c r="H44" s="8">
        <f t="shared" si="29"/>
        <v>4.8</v>
      </c>
      <c r="I44" s="8">
        <f t="shared" si="29"/>
        <v>4.7</v>
      </c>
      <c r="J44" s="8">
        <f t="shared" si="29"/>
        <v>4</v>
      </c>
      <c r="K44" s="8">
        <f t="shared" si="29"/>
        <v>3.9</v>
      </c>
      <c r="L44" s="8">
        <f t="shared" si="29"/>
        <v>3.4</v>
      </c>
      <c r="M44" s="8">
        <f t="shared" si="29"/>
        <v>3.2</v>
      </c>
      <c r="N44" s="8">
        <f t="shared" si="29"/>
        <v>2.7</v>
      </c>
      <c r="O44" s="8">
        <f t="shared" si="29"/>
        <v>2.5</v>
      </c>
      <c r="P44" s="8">
        <f t="shared" si="29"/>
        <v>2</v>
      </c>
      <c r="Q44" s="8">
        <f t="shared" si="29"/>
        <v>1.8</v>
      </c>
      <c r="R44" s="8">
        <f t="shared" si="29"/>
        <v>1.8</v>
      </c>
      <c r="S44" s="8">
        <f t="shared" si="29"/>
        <v>1.8</v>
      </c>
      <c r="T44" s="8">
        <f t="shared" si="29"/>
      </c>
    </row>
  </sheetData>
  <sheetProtection/>
  <printOptions/>
  <pageMargins left="0.1968503937007874" right="0.1968503937007874" top="0.5905511811023623" bottom="0.7874015748031497" header="0.3937007874015748" footer="0.5905511811023623"/>
  <pageSetup fitToHeight="1" fitToWidth="1" horizontalDpi="120" verticalDpi="12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4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17.125" style="2" customWidth="1"/>
    <col min="2" max="7" width="6.25390625" style="0" customWidth="1"/>
    <col min="8" max="8" width="9.625" style="0" customWidth="1"/>
    <col min="9" max="20" width="6.25390625" style="0" customWidth="1"/>
    <col min="21" max="21" width="5.00390625" style="0" customWidth="1"/>
  </cols>
  <sheetData>
    <row r="1" ht="33.75" customHeight="1">
      <c r="A1" s="2" t="s">
        <v>20</v>
      </c>
    </row>
    <row r="2" ht="33.75" customHeight="1">
      <c r="H2">
        <v>1.8</v>
      </c>
    </row>
    <row r="3" spans="1:13" s="1" customFormat="1" ht="33.75" customHeight="1">
      <c r="A3" s="2"/>
      <c r="B3" s="1" t="s">
        <v>132</v>
      </c>
      <c r="G3" s="1" t="s">
        <v>21</v>
      </c>
      <c r="H3" s="32">
        <v>0.1</v>
      </c>
      <c r="I3" s="10"/>
      <c r="J3" s="10"/>
      <c r="K3" s="10"/>
      <c r="M3" s="1" t="s">
        <v>133</v>
      </c>
    </row>
    <row r="4" spans="1:20" s="4" customFormat="1" ht="87.75" hidden="1">
      <c r="A4" s="3"/>
      <c r="B4" s="5" t="s">
        <v>0</v>
      </c>
      <c r="C4" s="5" t="s">
        <v>126</v>
      </c>
      <c r="D4" s="5" t="s">
        <v>107</v>
      </c>
      <c r="E4" s="5" t="s">
        <v>87</v>
      </c>
      <c r="F4" s="5" t="s">
        <v>88</v>
      </c>
      <c r="G4" s="5" t="s">
        <v>89</v>
      </c>
      <c r="H4" s="5" t="s">
        <v>127</v>
      </c>
      <c r="I4" s="5" t="str">
        <f>A12</f>
        <v>ΑΜΒΡΟΣΙΑ</v>
      </c>
      <c r="J4" s="5" t="s">
        <v>128</v>
      </c>
      <c r="K4" s="5" t="s">
        <v>92</v>
      </c>
      <c r="L4" s="5" t="s">
        <v>80</v>
      </c>
      <c r="M4" s="5" t="s">
        <v>81</v>
      </c>
      <c r="N4" s="5" t="s">
        <v>82</v>
      </c>
      <c r="O4" s="5" t="s">
        <v>83</v>
      </c>
      <c r="P4" s="5" t="s">
        <v>84</v>
      </c>
      <c r="Q4" s="5" t="s">
        <v>129</v>
      </c>
      <c r="R4" s="5" t="s">
        <v>85</v>
      </c>
      <c r="S4" s="5" t="s">
        <v>86</v>
      </c>
      <c r="T4" s="5" t="s">
        <v>130</v>
      </c>
    </row>
    <row r="5" spans="1:20" ht="15.75" hidden="1">
      <c r="A5" s="6" t="s">
        <v>0</v>
      </c>
      <c r="B5" s="12"/>
      <c r="C5" s="12">
        <v>3.2</v>
      </c>
      <c r="D5" s="12">
        <v>4.2</v>
      </c>
      <c r="E5" s="12">
        <v>8.1</v>
      </c>
      <c r="F5" s="12">
        <v>10.5</v>
      </c>
      <c r="G5" s="12">
        <v>11.5</v>
      </c>
      <c r="H5" s="12">
        <v>15</v>
      </c>
      <c r="I5" s="12">
        <v>17.1</v>
      </c>
      <c r="J5" s="12">
        <v>17.2</v>
      </c>
      <c r="K5" s="12">
        <v>18.7</v>
      </c>
      <c r="L5" s="12">
        <v>21.5</v>
      </c>
      <c r="M5" s="12">
        <v>24.3</v>
      </c>
      <c r="N5" s="12">
        <v>24.5</v>
      </c>
      <c r="O5" s="12">
        <v>25.9</v>
      </c>
      <c r="P5" s="12">
        <v>39</v>
      </c>
      <c r="Q5" s="12">
        <v>39.1</v>
      </c>
      <c r="R5" s="12">
        <v>39.2</v>
      </c>
      <c r="S5" s="12">
        <v>39.5</v>
      </c>
      <c r="T5" s="12">
        <v>40</v>
      </c>
    </row>
    <row r="6" spans="1:20" ht="15.75" hidden="1">
      <c r="A6" s="6" t="s">
        <v>126</v>
      </c>
      <c r="B6" s="12">
        <v>3.2</v>
      </c>
      <c r="C6" s="12"/>
      <c r="D6" s="12">
        <f>D5-$C5</f>
        <v>1</v>
      </c>
      <c r="E6" s="12">
        <f aca="true" t="shared" si="0" ref="E6:T7">E5-$C5</f>
        <v>4.8999999999999995</v>
      </c>
      <c r="F6" s="12">
        <f t="shared" si="0"/>
        <v>7.3</v>
      </c>
      <c r="G6" s="12">
        <f t="shared" si="0"/>
        <v>8.3</v>
      </c>
      <c r="H6" s="12">
        <f t="shared" si="0"/>
        <v>11.8</v>
      </c>
      <c r="I6" s="12">
        <f t="shared" si="0"/>
        <v>13.900000000000002</v>
      </c>
      <c r="J6" s="12">
        <f t="shared" si="0"/>
        <v>14</v>
      </c>
      <c r="K6" s="12">
        <f t="shared" si="0"/>
        <v>15.5</v>
      </c>
      <c r="L6" s="12">
        <f t="shared" si="0"/>
        <v>18.3</v>
      </c>
      <c r="M6" s="12">
        <f t="shared" si="0"/>
        <v>21.1</v>
      </c>
      <c r="N6" s="12">
        <f t="shared" si="0"/>
        <v>21.3</v>
      </c>
      <c r="O6" s="12">
        <f t="shared" si="0"/>
        <v>22.7</v>
      </c>
      <c r="P6" s="12">
        <f t="shared" si="0"/>
        <v>35.8</v>
      </c>
      <c r="Q6" s="12">
        <f t="shared" si="0"/>
        <v>35.9</v>
      </c>
      <c r="R6" s="12">
        <f t="shared" si="0"/>
        <v>36</v>
      </c>
      <c r="S6" s="12">
        <f t="shared" si="0"/>
        <v>36.3</v>
      </c>
      <c r="T6" s="12">
        <f t="shared" si="0"/>
        <v>36.8</v>
      </c>
    </row>
    <row r="7" spans="1:20" ht="15.75" hidden="1">
      <c r="A7" s="6" t="s">
        <v>107</v>
      </c>
      <c r="B7" s="12">
        <v>4.2</v>
      </c>
      <c r="C7" s="12">
        <f>B7-$C5</f>
        <v>1</v>
      </c>
      <c r="D7" s="12"/>
      <c r="E7" s="12">
        <f>E6-$C6</f>
        <v>4.8999999999999995</v>
      </c>
      <c r="F7" s="12">
        <f t="shared" si="0"/>
        <v>7.3</v>
      </c>
      <c r="G7" s="12">
        <f t="shared" si="0"/>
        <v>8.3</v>
      </c>
      <c r="H7" s="12">
        <f t="shared" si="0"/>
        <v>11.8</v>
      </c>
      <c r="I7" s="12">
        <f t="shared" si="0"/>
        <v>13.900000000000002</v>
      </c>
      <c r="J7" s="12">
        <f t="shared" si="0"/>
        <v>14</v>
      </c>
      <c r="K7" s="12">
        <f t="shared" si="0"/>
        <v>15.5</v>
      </c>
      <c r="L7" s="12">
        <f t="shared" si="0"/>
        <v>18.3</v>
      </c>
      <c r="M7" s="12">
        <f t="shared" si="0"/>
        <v>21.1</v>
      </c>
      <c r="N7" s="12">
        <f t="shared" si="0"/>
        <v>21.3</v>
      </c>
      <c r="O7" s="12">
        <f t="shared" si="0"/>
        <v>22.7</v>
      </c>
      <c r="P7" s="12">
        <f t="shared" si="0"/>
        <v>35.8</v>
      </c>
      <c r="Q7" s="12">
        <f t="shared" si="0"/>
        <v>35.9</v>
      </c>
      <c r="R7" s="12">
        <f t="shared" si="0"/>
        <v>36</v>
      </c>
      <c r="S7" s="12">
        <f t="shared" si="0"/>
        <v>36.3</v>
      </c>
      <c r="T7" s="12">
        <f t="shared" si="0"/>
        <v>36.8</v>
      </c>
    </row>
    <row r="8" spans="1:20" ht="15.75" hidden="1">
      <c r="A8" s="6" t="s">
        <v>87</v>
      </c>
      <c r="B8" s="12">
        <v>8.1</v>
      </c>
      <c r="C8" s="12">
        <f>B8-$C5</f>
        <v>4.8999999999999995</v>
      </c>
      <c r="D8" s="12">
        <f>C8-$C6</f>
        <v>4.8999999999999995</v>
      </c>
      <c r="E8" s="12"/>
      <c r="F8" s="12">
        <f>F5-$E5</f>
        <v>2.4000000000000004</v>
      </c>
      <c r="G8" s="12">
        <f aca="true" t="shared" si="1" ref="G8:T8">G5-$E5</f>
        <v>3.4000000000000004</v>
      </c>
      <c r="H8" s="12">
        <f t="shared" si="1"/>
        <v>6.9</v>
      </c>
      <c r="I8" s="12">
        <f t="shared" si="1"/>
        <v>9.000000000000002</v>
      </c>
      <c r="J8" s="12">
        <f t="shared" si="1"/>
        <v>9.1</v>
      </c>
      <c r="K8" s="12">
        <f t="shared" si="1"/>
        <v>10.6</v>
      </c>
      <c r="L8" s="12">
        <f t="shared" si="1"/>
        <v>13.4</v>
      </c>
      <c r="M8" s="12">
        <f t="shared" si="1"/>
        <v>16.200000000000003</v>
      </c>
      <c r="N8" s="12">
        <f t="shared" si="1"/>
        <v>16.4</v>
      </c>
      <c r="O8" s="12">
        <f t="shared" si="1"/>
        <v>17.799999999999997</v>
      </c>
      <c r="P8" s="12">
        <f t="shared" si="1"/>
        <v>30.9</v>
      </c>
      <c r="Q8" s="12">
        <f t="shared" si="1"/>
        <v>31</v>
      </c>
      <c r="R8" s="12">
        <f t="shared" si="1"/>
        <v>31.1</v>
      </c>
      <c r="S8" s="12">
        <f t="shared" si="1"/>
        <v>31.4</v>
      </c>
      <c r="T8" s="12">
        <f t="shared" si="1"/>
        <v>31.9</v>
      </c>
    </row>
    <row r="9" spans="1:20" ht="15.75" hidden="1">
      <c r="A9" s="6" t="s">
        <v>88</v>
      </c>
      <c r="B9" s="12">
        <v>10.5</v>
      </c>
      <c r="C9" s="12">
        <f>B9-$C5</f>
        <v>7.3</v>
      </c>
      <c r="D9" s="12">
        <f>C9-$C6</f>
        <v>7.3</v>
      </c>
      <c r="E9" s="12">
        <f>B9-$E5</f>
        <v>2.4000000000000004</v>
      </c>
      <c r="F9" s="12"/>
      <c r="G9" s="12">
        <f>G5-$F5</f>
        <v>1</v>
      </c>
      <c r="H9" s="12">
        <f aca="true" t="shared" si="2" ref="H9:T9">H5-$F5</f>
        <v>4.5</v>
      </c>
      <c r="I9" s="12">
        <f t="shared" si="2"/>
        <v>6.600000000000001</v>
      </c>
      <c r="J9" s="12">
        <f t="shared" si="2"/>
        <v>6.699999999999999</v>
      </c>
      <c r="K9" s="12">
        <f t="shared" si="2"/>
        <v>8.2</v>
      </c>
      <c r="L9" s="12">
        <f t="shared" si="2"/>
        <v>11</v>
      </c>
      <c r="M9" s="12">
        <f t="shared" si="2"/>
        <v>13.8</v>
      </c>
      <c r="N9" s="12">
        <f t="shared" si="2"/>
        <v>14</v>
      </c>
      <c r="O9" s="12">
        <f t="shared" si="2"/>
        <v>15.399999999999999</v>
      </c>
      <c r="P9" s="12">
        <f t="shared" si="2"/>
        <v>28.5</v>
      </c>
      <c r="Q9" s="12">
        <f t="shared" si="2"/>
        <v>28.6</v>
      </c>
      <c r="R9" s="12">
        <f t="shared" si="2"/>
        <v>28.700000000000003</v>
      </c>
      <c r="S9" s="12">
        <f t="shared" si="2"/>
        <v>29</v>
      </c>
      <c r="T9" s="12">
        <f t="shared" si="2"/>
        <v>29.5</v>
      </c>
    </row>
    <row r="10" spans="1:20" ht="15.75" hidden="1">
      <c r="A10" s="6" t="s">
        <v>89</v>
      </c>
      <c r="B10" s="12">
        <v>11.5</v>
      </c>
      <c r="C10" s="12">
        <f>B10-$C5</f>
        <v>8.3</v>
      </c>
      <c r="D10" s="12">
        <f>C10-$C6</f>
        <v>8.3</v>
      </c>
      <c r="E10" s="12">
        <f>B10-$E5</f>
        <v>3.4000000000000004</v>
      </c>
      <c r="F10" s="12">
        <f>B10-$F5</f>
        <v>1</v>
      </c>
      <c r="G10" s="12"/>
      <c r="H10" s="12">
        <f>H5-$G5</f>
        <v>3.5</v>
      </c>
      <c r="I10" s="12">
        <f aca="true" t="shared" si="3" ref="I10:T10">I5-$G5</f>
        <v>5.600000000000001</v>
      </c>
      <c r="J10" s="12">
        <f t="shared" si="3"/>
        <v>5.699999999999999</v>
      </c>
      <c r="K10" s="12">
        <f t="shared" si="3"/>
        <v>7.199999999999999</v>
      </c>
      <c r="L10" s="12">
        <f t="shared" si="3"/>
        <v>10</v>
      </c>
      <c r="M10" s="12">
        <f t="shared" si="3"/>
        <v>12.8</v>
      </c>
      <c r="N10" s="12">
        <f t="shared" si="3"/>
        <v>13</v>
      </c>
      <c r="O10" s="12">
        <f t="shared" si="3"/>
        <v>14.399999999999999</v>
      </c>
      <c r="P10" s="12">
        <f t="shared" si="3"/>
        <v>27.5</v>
      </c>
      <c r="Q10" s="12">
        <f t="shared" si="3"/>
        <v>27.6</v>
      </c>
      <c r="R10" s="12">
        <f t="shared" si="3"/>
        <v>27.700000000000003</v>
      </c>
      <c r="S10" s="12">
        <f t="shared" si="3"/>
        <v>28</v>
      </c>
      <c r="T10" s="12">
        <f t="shared" si="3"/>
        <v>28.5</v>
      </c>
    </row>
    <row r="11" spans="1:20" ht="15.75" hidden="1">
      <c r="A11" s="6" t="s">
        <v>127</v>
      </c>
      <c r="B11" s="12">
        <v>15</v>
      </c>
      <c r="C11" s="12">
        <f>B11-$C5</f>
        <v>11.8</v>
      </c>
      <c r="D11" s="12">
        <f>C11-$C6</f>
        <v>11.8</v>
      </c>
      <c r="E11" s="12">
        <f>B11-$E5</f>
        <v>6.9</v>
      </c>
      <c r="F11" s="12">
        <f>B11-$F5</f>
        <v>4.5</v>
      </c>
      <c r="G11" s="12">
        <f>B11-$G5</f>
        <v>3.5</v>
      </c>
      <c r="H11" s="12"/>
      <c r="I11" s="12">
        <f>I5-$H5</f>
        <v>2.1000000000000014</v>
      </c>
      <c r="J11" s="12">
        <f aca="true" t="shared" si="4" ref="J11:T11">J5-$H5</f>
        <v>2.1999999999999993</v>
      </c>
      <c r="K11" s="12">
        <f t="shared" si="4"/>
        <v>3.6999999999999993</v>
      </c>
      <c r="L11" s="12">
        <f t="shared" si="4"/>
        <v>6.5</v>
      </c>
      <c r="M11" s="12">
        <f t="shared" si="4"/>
        <v>9.3</v>
      </c>
      <c r="N11" s="12">
        <f t="shared" si="4"/>
        <v>9.5</v>
      </c>
      <c r="O11" s="12">
        <f t="shared" si="4"/>
        <v>10.899999999999999</v>
      </c>
      <c r="P11" s="12">
        <f t="shared" si="4"/>
        <v>24</v>
      </c>
      <c r="Q11" s="12">
        <f t="shared" si="4"/>
        <v>24.1</v>
      </c>
      <c r="R11" s="12">
        <f t="shared" si="4"/>
        <v>24.200000000000003</v>
      </c>
      <c r="S11" s="12">
        <f t="shared" si="4"/>
        <v>24.5</v>
      </c>
      <c r="T11" s="12">
        <f t="shared" si="4"/>
        <v>25</v>
      </c>
    </row>
    <row r="12" spans="1:20" ht="15.75" hidden="1">
      <c r="A12" s="6" t="s">
        <v>131</v>
      </c>
      <c r="B12" s="12">
        <v>17.1</v>
      </c>
      <c r="C12" s="12">
        <f>B12-$C5</f>
        <v>13.900000000000002</v>
      </c>
      <c r="D12" s="12">
        <f>C12-$C6</f>
        <v>13.900000000000002</v>
      </c>
      <c r="E12" s="12">
        <f>B12-$E5</f>
        <v>9.000000000000002</v>
      </c>
      <c r="F12" s="12">
        <f>B12-$F5</f>
        <v>6.600000000000001</v>
      </c>
      <c r="G12" s="12">
        <f>B12-$G5</f>
        <v>5.600000000000001</v>
      </c>
      <c r="H12" s="12">
        <f>B12-$H5</f>
        <v>2.1000000000000014</v>
      </c>
      <c r="I12" s="12"/>
      <c r="J12" s="12">
        <f>J5-$I5</f>
        <v>0.09999999999999787</v>
      </c>
      <c r="K12" s="12">
        <f aca="true" t="shared" si="5" ref="K12:T12">K5-$I5</f>
        <v>1.5999999999999979</v>
      </c>
      <c r="L12" s="12">
        <f t="shared" si="5"/>
        <v>4.399999999999999</v>
      </c>
      <c r="M12" s="12">
        <f t="shared" si="5"/>
        <v>7.199999999999999</v>
      </c>
      <c r="N12" s="12">
        <f t="shared" si="5"/>
        <v>7.399999999999999</v>
      </c>
      <c r="O12" s="12">
        <f t="shared" si="5"/>
        <v>8.799999999999997</v>
      </c>
      <c r="P12" s="12">
        <f t="shared" si="5"/>
        <v>21.9</v>
      </c>
      <c r="Q12" s="12">
        <f t="shared" si="5"/>
        <v>22</v>
      </c>
      <c r="R12" s="12">
        <f t="shared" si="5"/>
        <v>22.1</v>
      </c>
      <c r="S12" s="12">
        <f t="shared" si="5"/>
        <v>22.4</v>
      </c>
      <c r="T12" s="12">
        <f t="shared" si="5"/>
        <v>22.9</v>
      </c>
    </row>
    <row r="13" spans="1:20" ht="15.75" hidden="1">
      <c r="A13" s="6" t="s">
        <v>128</v>
      </c>
      <c r="B13" s="12">
        <v>17.2</v>
      </c>
      <c r="C13" s="12">
        <f>B13-$C5</f>
        <v>14</v>
      </c>
      <c r="D13" s="12">
        <f>C13-$C6</f>
        <v>14</v>
      </c>
      <c r="E13" s="12">
        <f>B13-$E5</f>
        <v>9.1</v>
      </c>
      <c r="F13" s="12">
        <f>B13-$F5</f>
        <v>6.699999999999999</v>
      </c>
      <c r="G13" s="12">
        <f>B13-$G5</f>
        <v>5.699999999999999</v>
      </c>
      <c r="H13" s="12">
        <f>B13-$H5</f>
        <v>2.1999999999999993</v>
      </c>
      <c r="I13" s="12">
        <f>B13-$I5</f>
        <v>0.09999999999999787</v>
      </c>
      <c r="J13" s="12"/>
      <c r="K13" s="12">
        <f>K5-$J5</f>
        <v>1.5</v>
      </c>
      <c r="L13" s="12">
        <f aca="true" t="shared" si="6" ref="L13:T13">L5-$J5</f>
        <v>4.300000000000001</v>
      </c>
      <c r="M13" s="12">
        <f t="shared" si="6"/>
        <v>7.100000000000001</v>
      </c>
      <c r="N13" s="12">
        <f t="shared" si="6"/>
        <v>7.300000000000001</v>
      </c>
      <c r="O13" s="12">
        <f t="shared" si="6"/>
        <v>8.7</v>
      </c>
      <c r="P13" s="12">
        <f t="shared" si="6"/>
        <v>21.8</v>
      </c>
      <c r="Q13" s="12">
        <f t="shared" si="6"/>
        <v>21.900000000000002</v>
      </c>
      <c r="R13" s="12">
        <f t="shared" si="6"/>
        <v>22.000000000000004</v>
      </c>
      <c r="S13" s="12">
        <f t="shared" si="6"/>
        <v>22.3</v>
      </c>
      <c r="T13" s="12">
        <f t="shared" si="6"/>
        <v>22.8</v>
      </c>
    </row>
    <row r="14" spans="1:20" ht="15.75" hidden="1">
      <c r="A14" s="6" t="s">
        <v>92</v>
      </c>
      <c r="B14" s="12">
        <v>18.7</v>
      </c>
      <c r="C14" s="12">
        <f>B14-$C5</f>
        <v>15.5</v>
      </c>
      <c r="D14" s="12">
        <f>C14-$C6</f>
        <v>15.5</v>
      </c>
      <c r="E14" s="12">
        <f>B14-$E5</f>
        <v>10.6</v>
      </c>
      <c r="F14" s="12">
        <f>B14-$F5</f>
        <v>8.2</v>
      </c>
      <c r="G14" s="12">
        <f>B14-$G5</f>
        <v>7.199999999999999</v>
      </c>
      <c r="H14" s="12">
        <f>B14-$H5</f>
        <v>3.6999999999999993</v>
      </c>
      <c r="I14" s="12">
        <f>B14-$I5</f>
        <v>1.5999999999999979</v>
      </c>
      <c r="J14" s="12">
        <f>B14-$J5</f>
        <v>1.5</v>
      </c>
      <c r="K14" s="12"/>
      <c r="L14" s="12">
        <f>L5-$K5</f>
        <v>2.8000000000000007</v>
      </c>
      <c r="M14" s="12">
        <f aca="true" t="shared" si="7" ref="M14:T14">M5-$K5</f>
        <v>5.600000000000001</v>
      </c>
      <c r="N14" s="12">
        <f t="shared" si="7"/>
        <v>5.800000000000001</v>
      </c>
      <c r="O14" s="12">
        <f t="shared" si="7"/>
        <v>7.199999999999999</v>
      </c>
      <c r="P14" s="12">
        <f t="shared" si="7"/>
        <v>20.3</v>
      </c>
      <c r="Q14" s="12">
        <f t="shared" si="7"/>
        <v>20.400000000000002</v>
      </c>
      <c r="R14" s="12">
        <f t="shared" si="7"/>
        <v>20.500000000000004</v>
      </c>
      <c r="S14" s="12">
        <f t="shared" si="7"/>
        <v>20.8</v>
      </c>
      <c r="T14" s="12">
        <f t="shared" si="7"/>
        <v>21.3</v>
      </c>
    </row>
    <row r="15" spans="1:20" ht="15.75" hidden="1">
      <c r="A15" s="6" t="s">
        <v>80</v>
      </c>
      <c r="B15" s="12">
        <v>21.5</v>
      </c>
      <c r="C15" s="12">
        <f>B15-$C5</f>
        <v>18.3</v>
      </c>
      <c r="D15" s="12">
        <f>C15-$C6</f>
        <v>18.3</v>
      </c>
      <c r="E15" s="12">
        <f>B15-$E5</f>
        <v>13.4</v>
      </c>
      <c r="F15" s="12">
        <f>B15-$F5</f>
        <v>11</v>
      </c>
      <c r="G15" s="12">
        <f>B15-$G5</f>
        <v>10</v>
      </c>
      <c r="H15" s="12">
        <f>B15-$H5</f>
        <v>6.5</v>
      </c>
      <c r="I15" s="12">
        <f>B15-$I5</f>
        <v>4.399999999999999</v>
      </c>
      <c r="J15" s="12">
        <f>B15-$J5</f>
        <v>4.300000000000001</v>
      </c>
      <c r="K15" s="12">
        <f>B15-$K5</f>
        <v>2.8000000000000007</v>
      </c>
      <c r="L15" s="12"/>
      <c r="M15" s="12">
        <f>M5-$L5</f>
        <v>2.8000000000000007</v>
      </c>
      <c r="N15" s="12">
        <f aca="true" t="shared" si="8" ref="N15:T15">N5-$L5</f>
        <v>3</v>
      </c>
      <c r="O15" s="12">
        <f t="shared" si="8"/>
        <v>4.399999999999999</v>
      </c>
      <c r="P15" s="12">
        <f t="shared" si="8"/>
        <v>17.5</v>
      </c>
      <c r="Q15" s="12">
        <f t="shared" si="8"/>
        <v>17.6</v>
      </c>
      <c r="R15" s="12">
        <f t="shared" si="8"/>
        <v>17.700000000000003</v>
      </c>
      <c r="S15" s="12">
        <f t="shared" si="8"/>
        <v>18</v>
      </c>
      <c r="T15" s="12">
        <f t="shared" si="8"/>
        <v>18.5</v>
      </c>
    </row>
    <row r="16" spans="1:20" ht="15.75" hidden="1">
      <c r="A16" s="6" t="s">
        <v>81</v>
      </c>
      <c r="B16" s="12">
        <v>24.3</v>
      </c>
      <c r="C16" s="12">
        <f>B16-$C5</f>
        <v>21.1</v>
      </c>
      <c r="D16" s="12">
        <f>C16-$C6</f>
        <v>21.1</v>
      </c>
      <c r="E16" s="12">
        <f>B16-$E5</f>
        <v>16.200000000000003</v>
      </c>
      <c r="F16" s="12">
        <f>B16-$F5</f>
        <v>13.8</v>
      </c>
      <c r="G16" s="12">
        <f>B16-$G5</f>
        <v>12.8</v>
      </c>
      <c r="H16" s="12">
        <f>B16-$H5</f>
        <v>9.3</v>
      </c>
      <c r="I16" s="12">
        <f>B16-$I5</f>
        <v>7.199999999999999</v>
      </c>
      <c r="J16" s="12">
        <f>B16-$J5</f>
        <v>7.100000000000001</v>
      </c>
      <c r="K16" s="12">
        <f>B16-$K5</f>
        <v>5.600000000000001</v>
      </c>
      <c r="L16" s="12">
        <f>B16-$L5</f>
        <v>2.8000000000000007</v>
      </c>
      <c r="M16" s="12"/>
      <c r="N16" s="12">
        <f>N5-$M5</f>
        <v>0.1999999999999993</v>
      </c>
      <c r="O16" s="12">
        <f aca="true" t="shared" si="9" ref="O16:T16">O5-$M5</f>
        <v>1.5999999999999979</v>
      </c>
      <c r="P16" s="12">
        <f t="shared" si="9"/>
        <v>14.7</v>
      </c>
      <c r="Q16" s="12">
        <f t="shared" si="9"/>
        <v>14.8</v>
      </c>
      <c r="R16" s="12">
        <f t="shared" si="9"/>
        <v>14.900000000000002</v>
      </c>
      <c r="S16" s="12">
        <f t="shared" si="9"/>
        <v>15.2</v>
      </c>
      <c r="T16" s="12">
        <f t="shared" si="9"/>
        <v>15.7</v>
      </c>
    </row>
    <row r="17" spans="1:20" ht="15.75" hidden="1">
      <c r="A17" s="6" t="s">
        <v>82</v>
      </c>
      <c r="B17" s="12">
        <v>24.5</v>
      </c>
      <c r="C17" s="12">
        <f>B17-$C5</f>
        <v>21.3</v>
      </c>
      <c r="D17" s="12">
        <f>C17-$C6</f>
        <v>21.3</v>
      </c>
      <c r="E17" s="12">
        <f>B17-$E5</f>
        <v>16.4</v>
      </c>
      <c r="F17" s="12">
        <f>B17-$F5</f>
        <v>14</v>
      </c>
      <c r="G17" s="12">
        <f>B17-$G5</f>
        <v>13</v>
      </c>
      <c r="H17" s="12">
        <f>B17-$H5</f>
        <v>9.5</v>
      </c>
      <c r="I17" s="12">
        <f>B17-$I5</f>
        <v>7.399999999999999</v>
      </c>
      <c r="J17" s="12">
        <f>B17-$J5</f>
        <v>7.300000000000001</v>
      </c>
      <c r="K17" s="12">
        <f>B17-$K5</f>
        <v>5.800000000000001</v>
      </c>
      <c r="L17" s="12">
        <f>B17-$L5</f>
        <v>3</v>
      </c>
      <c r="M17" s="12">
        <f>B17-$M5</f>
        <v>0.1999999999999993</v>
      </c>
      <c r="N17" s="12"/>
      <c r="O17" s="12">
        <f aca="true" t="shared" si="10" ref="O17:T17">O5-$N5</f>
        <v>1.3999999999999986</v>
      </c>
      <c r="P17" s="12">
        <f t="shared" si="10"/>
        <v>14.5</v>
      </c>
      <c r="Q17" s="12">
        <f t="shared" si="10"/>
        <v>14.600000000000001</v>
      </c>
      <c r="R17" s="12">
        <f t="shared" si="10"/>
        <v>14.700000000000003</v>
      </c>
      <c r="S17" s="12">
        <f t="shared" si="10"/>
        <v>15</v>
      </c>
      <c r="T17" s="12">
        <f t="shared" si="10"/>
        <v>15.5</v>
      </c>
    </row>
    <row r="18" spans="1:20" ht="15.75" hidden="1">
      <c r="A18" s="6" t="s">
        <v>83</v>
      </c>
      <c r="B18" s="12">
        <v>25.9</v>
      </c>
      <c r="C18" s="12">
        <f>B18-$C5</f>
        <v>22.7</v>
      </c>
      <c r="D18" s="12">
        <f>C18-$C6</f>
        <v>22.7</v>
      </c>
      <c r="E18" s="12">
        <f>B18-$E5</f>
        <v>17.799999999999997</v>
      </c>
      <c r="F18" s="12">
        <f>B18-$F5</f>
        <v>15.399999999999999</v>
      </c>
      <c r="G18" s="12">
        <f>B18-$G5</f>
        <v>14.399999999999999</v>
      </c>
      <c r="H18" s="12">
        <f>B18-$H5</f>
        <v>10.899999999999999</v>
      </c>
      <c r="I18" s="12">
        <f>B18-$I5</f>
        <v>8.799999999999997</v>
      </c>
      <c r="J18" s="12">
        <f>B18-$J5</f>
        <v>8.7</v>
      </c>
      <c r="K18" s="12">
        <f>B18-$K5</f>
        <v>7.199999999999999</v>
      </c>
      <c r="L18" s="12">
        <f>B18-$L5</f>
        <v>4.399999999999999</v>
      </c>
      <c r="M18" s="12">
        <f>B18-$M5</f>
        <v>1.5999999999999979</v>
      </c>
      <c r="N18" s="12">
        <f>B18-$N5</f>
        <v>1.3999999999999986</v>
      </c>
      <c r="O18" s="12"/>
      <c r="P18" s="12">
        <f>P5-$O5</f>
        <v>13.100000000000001</v>
      </c>
      <c r="Q18" s="12">
        <f>Q5-$O5</f>
        <v>13.200000000000003</v>
      </c>
      <c r="R18" s="12">
        <f>R5-$O5</f>
        <v>13.300000000000004</v>
      </c>
      <c r="S18" s="12">
        <f>S5-$O5</f>
        <v>13.600000000000001</v>
      </c>
      <c r="T18" s="12">
        <f>T5-$O5</f>
        <v>14.100000000000001</v>
      </c>
    </row>
    <row r="19" spans="1:20" ht="15.75" hidden="1">
      <c r="A19" s="6" t="s">
        <v>84</v>
      </c>
      <c r="B19" s="12">
        <v>39</v>
      </c>
      <c r="C19" s="12">
        <f>B19-$C5</f>
        <v>35.8</v>
      </c>
      <c r="D19" s="12">
        <f>C19-$C6</f>
        <v>35.8</v>
      </c>
      <c r="E19" s="12">
        <f>B19-$E5</f>
        <v>30.9</v>
      </c>
      <c r="F19" s="12">
        <f>B19-$F5</f>
        <v>28.5</v>
      </c>
      <c r="G19" s="12">
        <f>B19-$G5</f>
        <v>27.5</v>
      </c>
      <c r="H19" s="12">
        <f>B19-$H5</f>
        <v>24</v>
      </c>
      <c r="I19" s="12">
        <f>B19-$I5</f>
        <v>21.9</v>
      </c>
      <c r="J19" s="12">
        <f>B19-$J5</f>
        <v>21.8</v>
      </c>
      <c r="K19" s="12">
        <f>B19-$K5</f>
        <v>20.3</v>
      </c>
      <c r="L19" s="12">
        <f>B19-$L5</f>
        <v>17.5</v>
      </c>
      <c r="M19" s="12">
        <f>B19-$M5</f>
        <v>14.7</v>
      </c>
      <c r="N19" s="12">
        <f>B19-$N5</f>
        <v>14.5</v>
      </c>
      <c r="O19" s="12">
        <f>B19-$O5</f>
        <v>13.100000000000001</v>
      </c>
      <c r="P19" s="12"/>
      <c r="Q19" s="12">
        <f>Q5-$P5</f>
        <v>0.10000000000000142</v>
      </c>
      <c r="R19" s="12">
        <f>R5-$P5</f>
        <v>0.20000000000000284</v>
      </c>
      <c r="S19" s="12">
        <f>S5-$P5</f>
        <v>0.5</v>
      </c>
      <c r="T19" s="12">
        <f>T5-$P5</f>
        <v>1</v>
      </c>
    </row>
    <row r="20" spans="1:20" ht="15.75" hidden="1">
      <c r="A20" s="6" t="s">
        <v>129</v>
      </c>
      <c r="B20" s="12">
        <v>39.1</v>
      </c>
      <c r="C20" s="12">
        <f>B20-$C5</f>
        <v>35.9</v>
      </c>
      <c r="D20" s="12">
        <f>C20-$C6</f>
        <v>35.9</v>
      </c>
      <c r="E20" s="12">
        <f>B20-$E5</f>
        <v>31</v>
      </c>
      <c r="F20" s="12">
        <f>B20-$F5</f>
        <v>28.6</v>
      </c>
      <c r="G20" s="12">
        <f>B20-$G5</f>
        <v>27.6</v>
      </c>
      <c r="H20" s="12">
        <f>B20-$H5</f>
        <v>24.1</v>
      </c>
      <c r="I20" s="12">
        <f>B20-$I5</f>
        <v>22</v>
      </c>
      <c r="J20" s="12">
        <f>B20-$J5</f>
        <v>21.900000000000002</v>
      </c>
      <c r="K20" s="12">
        <f>B20-$K5</f>
        <v>20.400000000000002</v>
      </c>
      <c r="L20" s="12">
        <f>B20-$L5</f>
        <v>17.6</v>
      </c>
      <c r="M20" s="12">
        <f>B20-$M5</f>
        <v>14.8</v>
      </c>
      <c r="N20" s="12">
        <f>B20-$N5</f>
        <v>14.600000000000001</v>
      </c>
      <c r="O20" s="12">
        <f>B20-$O5</f>
        <v>13.200000000000003</v>
      </c>
      <c r="P20" s="12">
        <f>B20-$P5</f>
        <v>0.10000000000000142</v>
      </c>
      <c r="Q20" s="12"/>
      <c r="R20" s="12">
        <f>R5-$Q5</f>
        <v>0.10000000000000142</v>
      </c>
      <c r="S20" s="12">
        <f>S5-$Q5</f>
        <v>0.3999999999999986</v>
      </c>
      <c r="T20" s="12">
        <f>T5-$Q5</f>
        <v>0.8999999999999986</v>
      </c>
    </row>
    <row r="21" spans="1:20" ht="15.75" hidden="1">
      <c r="A21" s="6" t="s">
        <v>85</v>
      </c>
      <c r="B21" s="12">
        <v>39.2</v>
      </c>
      <c r="C21" s="12">
        <f>B21-$C5</f>
        <v>36</v>
      </c>
      <c r="D21" s="12">
        <f>C21-$C6</f>
        <v>36</v>
      </c>
      <c r="E21" s="12">
        <f>B21-$E5</f>
        <v>31.1</v>
      </c>
      <c r="F21" s="12">
        <f>B21-$F5</f>
        <v>28.700000000000003</v>
      </c>
      <c r="G21" s="12">
        <f>B21-$G5</f>
        <v>27.700000000000003</v>
      </c>
      <c r="H21" s="12">
        <f>B21-$H5</f>
        <v>24.200000000000003</v>
      </c>
      <c r="I21" s="12">
        <f>B21-$I5</f>
        <v>22.1</v>
      </c>
      <c r="J21" s="12">
        <f>B21-$J5</f>
        <v>22.000000000000004</v>
      </c>
      <c r="K21" s="12">
        <f>B21-$K5</f>
        <v>20.500000000000004</v>
      </c>
      <c r="L21" s="12">
        <f>B21-$L5</f>
        <v>17.700000000000003</v>
      </c>
      <c r="M21" s="12">
        <f>B21-$M5</f>
        <v>14.900000000000002</v>
      </c>
      <c r="N21" s="12">
        <f>B21-$N5</f>
        <v>14.700000000000003</v>
      </c>
      <c r="O21" s="12">
        <f>B21-$O5</f>
        <v>13.300000000000004</v>
      </c>
      <c r="P21" s="12">
        <f>B21-$P5</f>
        <v>0.20000000000000284</v>
      </c>
      <c r="Q21" s="12">
        <f>B21-$Q5</f>
        <v>0.10000000000000142</v>
      </c>
      <c r="R21" s="12"/>
      <c r="S21" s="12">
        <f>S5-$R5</f>
        <v>0.29999999999999716</v>
      </c>
      <c r="T21" s="12">
        <f>T5-$R5</f>
        <v>0.7999999999999972</v>
      </c>
    </row>
    <row r="22" spans="1:20" ht="15.75" hidden="1">
      <c r="A22" s="6" t="s">
        <v>86</v>
      </c>
      <c r="B22" s="12">
        <v>39.5</v>
      </c>
      <c r="C22" s="12">
        <f>B22-$C5</f>
        <v>36.3</v>
      </c>
      <c r="D22" s="12">
        <f>C22-$C6</f>
        <v>36.3</v>
      </c>
      <c r="E22" s="12">
        <f>B22-$E5</f>
        <v>31.4</v>
      </c>
      <c r="F22" s="12">
        <f>B22-$F5</f>
        <v>29</v>
      </c>
      <c r="G22" s="12">
        <f>B22-$G5</f>
        <v>28</v>
      </c>
      <c r="H22" s="12">
        <f>B22-$H5</f>
        <v>24.5</v>
      </c>
      <c r="I22" s="12">
        <f>B22-$I5</f>
        <v>22.4</v>
      </c>
      <c r="J22" s="12">
        <f>B22-$J5</f>
        <v>22.3</v>
      </c>
      <c r="K22" s="12">
        <f>B22-$K5</f>
        <v>20.8</v>
      </c>
      <c r="L22" s="12">
        <f>B22-$L5</f>
        <v>18</v>
      </c>
      <c r="M22" s="12">
        <f>B22-$M5</f>
        <v>15.2</v>
      </c>
      <c r="N22" s="12">
        <f>B22-$N5</f>
        <v>15</v>
      </c>
      <c r="O22" s="12">
        <f>B22-$O5</f>
        <v>13.600000000000001</v>
      </c>
      <c r="P22" s="12">
        <f>B22-$P5</f>
        <v>0.5</v>
      </c>
      <c r="Q22" s="12">
        <f>B22-$Q5</f>
        <v>0.3999999999999986</v>
      </c>
      <c r="R22" s="12">
        <f>B22-$R5</f>
        <v>0.29999999999999716</v>
      </c>
      <c r="S22" s="12"/>
      <c r="T22" s="12">
        <f>T5-S5</f>
        <v>0.5</v>
      </c>
    </row>
    <row r="23" spans="1:20" ht="15.75" hidden="1">
      <c r="A23" s="6" t="s">
        <v>130</v>
      </c>
      <c r="B23" s="12">
        <v>40</v>
      </c>
      <c r="C23" s="12">
        <f>B23-$C5</f>
        <v>36.8</v>
      </c>
      <c r="D23" s="12">
        <f>C23-$C6</f>
        <v>36.8</v>
      </c>
      <c r="E23" s="12">
        <f>B23-$E5</f>
        <v>31.9</v>
      </c>
      <c r="F23" s="12">
        <f>B23-$F5</f>
        <v>29.5</v>
      </c>
      <c r="G23" s="12">
        <f>B23-$G5</f>
        <v>28.5</v>
      </c>
      <c r="H23" s="12">
        <f>B23-$H5</f>
        <v>25</v>
      </c>
      <c r="I23" s="12">
        <f>B23-$I5</f>
        <v>22.9</v>
      </c>
      <c r="J23" s="12">
        <f>B23-$J5</f>
        <v>22.8</v>
      </c>
      <c r="K23" s="12">
        <f>B23-$K5</f>
        <v>21.3</v>
      </c>
      <c r="L23" s="12">
        <f>B23-$L5</f>
        <v>18.5</v>
      </c>
      <c r="M23" s="12">
        <f>B23-$M5</f>
        <v>15.7</v>
      </c>
      <c r="N23" s="12">
        <f>B23-$N5</f>
        <v>15.5</v>
      </c>
      <c r="O23" s="12">
        <f>B23-$O5</f>
        <v>14.100000000000001</v>
      </c>
      <c r="P23" s="12">
        <f>B23-$P5</f>
        <v>1</v>
      </c>
      <c r="Q23" s="12">
        <f>B23-$Q5</f>
        <v>0.8999999999999986</v>
      </c>
      <c r="R23" s="12">
        <f>B23-$R5</f>
        <v>0.7999999999999972</v>
      </c>
      <c r="S23" s="12">
        <f>B23-B22</f>
        <v>0.5</v>
      </c>
      <c r="T23" s="12"/>
    </row>
    <row r="24" ht="15.75" hidden="1"/>
    <row r="25" spans="1:20" s="4" customFormat="1" ht="87.75">
      <c r="A25" s="3"/>
      <c r="B25" s="5" t="str">
        <f>B4</f>
        <v>ΚΟΜΟΤΗΝΗ</v>
      </c>
      <c r="C25" s="5" t="str">
        <f aca="true" t="shared" si="11" ref="C25:T25">C4</f>
        <v>ΣΤ.ΥΦΑΝΤΑΙ</v>
      </c>
      <c r="D25" s="5" t="str">
        <f t="shared" si="11"/>
        <v>Δ.ΙΑΣΜΟΥ</v>
      </c>
      <c r="E25" s="5" t="str">
        <f t="shared" si="11"/>
        <v>ΑΕΡΟΔΡΟΜΙΟ</v>
      </c>
      <c r="F25" s="5" t="str">
        <f t="shared" si="11"/>
        <v>ΜΕΣΣΟΥΝΗ</v>
      </c>
      <c r="G25" s="5" t="str">
        <f t="shared" si="11"/>
        <v>ΑΙΓΕΙΡΟΣ</v>
      </c>
      <c r="H25" s="5" t="str">
        <f t="shared" si="11"/>
        <v>Δ.ΑΜΒΡΟΣΙΑ</v>
      </c>
      <c r="I25" s="5" t="str">
        <f t="shared" si="11"/>
        <v>ΑΜΒΡΟΣΙΑ</v>
      </c>
      <c r="J25" s="5" t="str">
        <f t="shared" si="11"/>
        <v>ΠΑΛΛΑΔΙΟ</v>
      </c>
      <c r="K25" s="5" t="str">
        <f t="shared" si="11"/>
        <v>Π.ΚΑΛΙΣΤΗ</v>
      </c>
      <c r="L25" s="5" t="str">
        <f t="shared" si="11"/>
        <v>Ν.ΚΑΛΙΣΤΗ</v>
      </c>
      <c r="M25" s="5" t="str">
        <f t="shared" si="11"/>
        <v>ΣΑΛΠΗ</v>
      </c>
      <c r="N25" s="5" t="str">
        <f t="shared" si="11"/>
        <v>ΓΛΥΚΟΝΕΡΙ</v>
      </c>
      <c r="O25" s="5" t="str">
        <f t="shared" si="11"/>
        <v>Δ.ΦΑΝΑΡΙΟΥ</v>
      </c>
      <c r="P25" s="5" t="str">
        <f t="shared" si="11"/>
        <v>ΦΑΝΑΡΙ</v>
      </c>
      <c r="Q25" s="5" t="str">
        <f t="shared" si="11"/>
        <v>ΠΛΑΖ ΦΑΝΑΡΙ</v>
      </c>
      <c r="R25" s="5" t="str">
        <f t="shared" si="11"/>
        <v>ΚΑΜΠΙΓΚ</v>
      </c>
      <c r="S25" s="5" t="str">
        <f t="shared" si="11"/>
        <v>ΠΛΑΖ ΑΡΩΓΗ</v>
      </c>
      <c r="T25" s="5" t="str">
        <f t="shared" si="11"/>
        <v> ΑΡΩΓΗ</v>
      </c>
    </row>
    <row r="26" spans="1:20" ht="18" customHeight="1">
      <c r="A26" s="6" t="str">
        <f>A5</f>
        <v>ΚΟΜΟΤΗΝΗ</v>
      </c>
      <c r="B26" s="8">
        <f aca="true" t="shared" si="12" ref="B26:C42">IF(B5&gt;0,IF(B5*$H$3&lt;$H$2,$H$2,INT(0.99+B5*$H$3*10)/10),"")</f>
      </c>
      <c r="C26" s="8">
        <f t="shared" si="12"/>
        <v>1.8</v>
      </c>
      <c r="D26" s="8">
        <f aca="true" t="shared" si="13" ref="D26:T26">IF(D5&gt;0,IF(D5*$H$3&lt;$H$2,$H$2,INT(0.99+D5*$H$3*10)/10),"")</f>
        <v>1.8</v>
      </c>
      <c r="E26" s="8">
        <f t="shared" si="13"/>
        <v>1.8</v>
      </c>
      <c r="F26" s="8">
        <f t="shared" si="13"/>
        <v>1.8</v>
      </c>
      <c r="G26" s="8">
        <f t="shared" si="13"/>
        <v>1.8</v>
      </c>
      <c r="H26" s="8">
        <f t="shared" si="13"/>
        <v>1.8</v>
      </c>
      <c r="I26" s="8">
        <f t="shared" si="13"/>
        <v>1.8</v>
      </c>
      <c r="J26" s="8">
        <f t="shared" si="13"/>
        <v>1.8</v>
      </c>
      <c r="K26" s="8">
        <f t="shared" si="13"/>
        <v>1.9</v>
      </c>
      <c r="L26" s="8">
        <f t="shared" si="13"/>
        <v>2.2</v>
      </c>
      <c r="M26" s="8">
        <f t="shared" si="13"/>
        <v>2.5</v>
      </c>
      <c r="N26" s="8">
        <f t="shared" si="13"/>
        <v>2.5</v>
      </c>
      <c r="O26" s="8">
        <f t="shared" si="13"/>
        <v>2.6</v>
      </c>
      <c r="P26" s="8">
        <v>4</v>
      </c>
      <c r="Q26" s="8">
        <f t="shared" si="13"/>
        <v>4</v>
      </c>
      <c r="R26" s="8">
        <f t="shared" si="13"/>
        <v>4</v>
      </c>
      <c r="S26" s="8">
        <f t="shared" si="13"/>
        <v>4</v>
      </c>
      <c r="T26" s="8">
        <f t="shared" si="13"/>
        <v>4</v>
      </c>
    </row>
    <row r="27" spans="1:20" ht="18" customHeight="1">
      <c r="A27" s="6" t="str">
        <f aca="true" t="shared" si="14" ref="A27:A44">A6</f>
        <v>ΣΤ.ΥΦΑΝΤΑΙ</v>
      </c>
      <c r="B27" s="8">
        <f t="shared" si="12"/>
        <v>1.8</v>
      </c>
      <c r="C27" s="8">
        <f t="shared" si="12"/>
      </c>
      <c r="D27" s="8">
        <f aca="true" t="shared" si="15" ref="D27:T27">IF(D6&gt;0,IF(D6*$H$3&lt;$H$2,$H$2,INT(0.99+D6*$H$3*10)/10),"")</f>
        <v>1.8</v>
      </c>
      <c r="E27" s="8">
        <f t="shared" si="15"/>
        <v>1.8</v>
      </c>
      <c r="F27" s="8">
        <f t="shared" si="15"/>
        <v>1.8</v>
      </c>
      <c r="G27" s="8">
        <f t="shared" si="15"/>
        <v>1.8</v>
      </c>
      <c r="H27" s="8">
        <f t="shared" si="15"/>
        <v>1.8</v>
      </c>
      <c r="I27" s="8">
        <f t="shared" si="15"/>
        <v>1.8</v>
      </c>
      <c r="J27" s="8">
        <f t="shared" si="15"/>
        <v>1.8</v>
      </c>
      <c r="K27" s="8">
        <f t="shared" si="15"/>
        <v>1.8</v>
      </c>
      <c r="L27" s="8">
        <f t="shared" si="15"/>
        <v>1.9</v>
      </c>
      <c r="M27" s="8">
        <f t="shared" si="15"/>
        <v>2.2</v>
      </c>
      <c r="N27" s="8">
        <f t="shared" si="15"/>
        <v>2.2</v>
      </c>
      <c r="O27" s="8">
        <f t="shared" si="15"/>
        <v>2.3</v>
      </c>
      <c r="P27" s="8">
        <f t="shared" si="15"/>
        <v>3.6</v>
      </c>
      <c r="Q27" s="8">
        <f t="shared" si="15"/>
        <v>3.6</v>
      </c>
      <c r="R27" s="8">
        <f t="shared" si="15"/>
        <v>3.6</v>
      </c>
      <c r="S27" s="8">
        <f t="shared" si="15"/>
        <v>3.7</v>
      </c>
      <c r="T27" s="8">
        <f t="shared" si="15"/>
        <v>3.7</v>
      </c>
    </row>
    <row r="28" spans="1:20" ht="18" customHeight="1">
      <c r="A28" s="6" t="str">
        <f t="shared" si="14"/>
        <v>Δ.ΙΑΣΜΟΥ</v>
      </c>
      <c r="B28" s="8">
        <f t="shared" si="12"/>
        <v>1.8</v>
      </c>
      <c r="C28" s="8">
        <f t="shared" si="12"/>
        <v>1.8</v>
      </c>
      <c r="D28" s="8">
        <f aca="true" t="shared" si="16" ref="D28:T28">IF(D7&gt;0,IF(D7*$H$3&lt;$H$2,$H$2,INT(0.99+D7*$H$3*10)/10),"")</f>
      </c>
      <c r="E28" s="8">
        <f t="shared" si="16"/>
        <v>1.8</v>
      </c>
      <c r="F28" s="8">
        <f t="shared" si="16"/>
        <v>1.8</v>
      </c>
      <c r="G28" s="8">
        <f t="shared" si="16"/>
        <v>1.8</v>
      </c>
      <c r="H28" s="8">
        <f t="shared" si="16"/>
        <v>1.8</v>
      </c>
      <c r="I28" s="8">
        <f t="shared" si="16"/>
        <v>1.8</v>
      </c>
      <c r="J28" s="8">
        <f t="shared" si="16"/>
        <v>1.8</v>
      </c>
      <c r="K28" s="8">
        <f t="shared" si="16"/>
        <v>1.8</v>
      </c>
      <c r="L28" s="8">
        <f t="shared" si="16"/>
        <v>1.9</v>
      </c>
      <c r="M28" s="8">
        <f t="shared" si="16"/>
        <v>2.2</v>
      </c>
      <c r="N28" s="8">
        <f t="shared" si="16"/>
        <v>2.2</v>
      </c>
      <c r="O28" s="8">
        <f t="shared" si="16"/>
        <v>2.3</v>
      </c>
      <c r="P28" s="8">
        <f t="shared" si="16"/>
        <v>3.6</v>
      </c>
      <c r="Q28" s="8">
        <f t="shared" si="16"/>
        <v>3.6</v>
      </c>
      <c r="R28" s="8">
        <f t="shared" si="16"/>
        <v>3.6</v>
      </c>
      <c r="S28" s="8">
        <f t="shared" si="16"/>
        <v>3.7</v>
      </c>
      <c r="T28" s="8">
        <f t="shared" si="16"/>
        <v>3.7</v>
      </c>
    </row>
    <row r="29" spans="1:20" ht="18" customHeight="1">
      <c r="A29" s="6" t="str">
        <f t="shared" si="14"/>
        <v>ΑΕΡΟΔΡΟΜΙΟ</v>
      </c>
      <c r="B29" s="8">
        <f t="shared" si="12"/>
        <v>1.8</v>
      </c>
      <c r="C29" s="8">
        <f t="shared" si="12"/>
        <v>1.8</v>
      </c>
      <c r="D29" s="8">
        <f aca="true" t="shared" si="17" ref="D29:T29">IF(D8&gt;0,IF(D8*$H$3&lt;$H$2,$H$2,INT(0.99+D8*$H$3*10)/10),"")</f>
        <v>1.8</v>
      </c>
      <c r="E29" s="8">
        <f t="shared" si="17"/>
      </c>
      <c r="F29" s="8">
        <f t="shared" si="17"/>
        <v>1.8</v>
      </c>
      <c r="G29" s="8">
        <f t="shared" si="17"/>
        <v>1.8</v>
      </c>
      <c r="H29" s="8">
        <f t="shared" si="17"/>
        <v>1.8</v>
      </c>
      <c r="I29" s="8">
        <f t="shared" si="17"/>
        <v>1.8</v>
      </c>
      <c r="J29" s="8">
        <f t="shared" si="17"/>
        <v>1.8</v>
      </c>
      <c r="K29" s="8">
        <f t="shared" si="17"/>
        <v>1.8</v>
      </c>
      <c r="L29" s="8">
        <f t="shared" si="17"/>
        <v>1.8</v>
      </c>
      <c r="M29" s="8">
        <f t="shared" si="17"/>
        <v>1.8</v>
      </c>
      <c r="N29" s="8">
        <f t="shared" si="17"/>
        <v>1.8</v>
      </c>
      <c r="O29" s="8">
        <f t="shared" si="17"/>
        <v>1.8</v>
      </c>
      <c r="P29" s="8">
        <f t="shared" si="17"/>
        <v>3.1</v>
      </c>
      <c r="Q29" s="8">
        <f t="shared" si="17"/>
        <v>3.1</v>
      </c>
      <c r="R29" s="8">
        <f t="shared" si="17"/>
        <v>3.2</v>
      </c>
      <c r="S29" s="8">
        <f t="shared" si="17"/>
        <v>3.2</v>
      </c>
      <c r="T29" s="8">
        <f t="shared" si="17"/>
        <v>3.2</v>
      </c>
    </row>
    <row r="30" spans="1:20" ht="18" customHeight="1">
      <c r="A30" s="6" t="str">
        <f t="shared" si="14"/>
        <v>ΜΕΣΣΟΥΝΗ</v>
      </c>
      <c r="B30" s="8">
        <f t="shared" si="12"/>
        <v>1.8</v>
      </c>
      <c r="C30" s="8">
        <f t="shared" si="12"/>
        <v>1.8</v>
      </c>
      <c r="D30" s="8">
        <f aca="true" t="shared" si="18" ref="D30:T30">IF(D9&gt;0,IF(D9*$H$3&lt;$H$2,$H$2,INT(0.99+D9*$H$3*10)/10),"")</f>
        <v>1.8</v>
      </c>
      <c r="E30" s="8">
        <f t="shared" si="18"/>
        <v>1.8</v>
      </c>
      <c r="F30" s="8">
        <f t="shared" si="18"/>
      </c>
      <c r="G30" s="8">
        <f t="shared" si="18"/>
        <v>1.8</v>
      </c>
      <c r="H30" s="8">
        <f t="shared" si="18"/>
        <v>1.8</v>
      </c>
      <c r="I30" s="8">
        <f t="shared" si="18"/>
        <v>1.8</v>
      </c>
      <c r="J30" s="8">
        <f t="shared" si="18"/>
        <v>1.8</v>
      </c>
      <c r="K30" s="8">
        <f t="shared" si="18"/>
        <v>1.8</v>
      </c>
      <c r="L30" s="8">
        <f t="shared" si="18"/>
        <v>1.8</v>
      </c>
      <c r="M30" s="8">
        <f t="shared" si="18"/>
        <v>1.8</v>
      </c>
      <c r="N30" s="8">
        <f t="shared" si="18"/>
        <v>1.8</v>
      </c>
      <c r="O30" s="8">
        <f t="shared" si="18"/>
        <v>1.8</v>
      </c>
      <c r="P30" s="8">
        <f t="shared" si="18"/>
        <v>2.9</v>
      </c>
      <c r="Q30" s="8">
        <f t="shared" si="18"/>
        <v>2.9</v>
      </c>
      <c r="R30" s="8">
        <f t="shared" si="18"/>
        <v>2.9</v>
      </c>
      <c r="S30" s="8">
        <f t="shared" si="18"/>
        <v>2.9</v>
      </c>
      <c r="T30" s="8">
        <f t="shared" si="18"/>
        <v>3</v>
      </c>
    </row>
    <row r="31" spans="1:20" ht="18" customHeight="1">
      <c r="A31" s="6" t="str">
        <f t="shared" si="14"/>
        <v>ΑΙΓΕΙΡΟΣ</v>
      </c>
      <c r="B31" s="8">
        <f t="shared" si="12"/>
        <v>1.8</v>
      </c>
      <c r="C31" s="8">
        <f t="shared" si="12"/>
        <v>1.8</v>
      </c>
      <c r="D31" s="8">
        <f aca="true" t="shared" si="19" ref="D31:T31">IF(D10&gt;0,IF(D10*$H$3&lt;$H$2,$H$2,INT(0.99+D10*$H$3*10)/10),"")</f>
        <v>1.8</v>
      </c>
      <c r="E31" s="8">
        <f t="shared" si="19"/>
        <v>1.8</v>
      </c>
      <c r="F31" s="8">
        <f t="shared" si="19"/>
        <v>1.8</v>
      </c>
      <c r="G31" s="8">
        <f t="shared" si="19"/>
      </c>
      <c r="H31" s="8">
        <f t="shared" si="19"/>
        <v>1.8</v>
      </c>
      <c r="I31" s="8">
        <f t="shared" si="19"/>
        <v>1.8</v>
      </c>
      <c r="J31" s="8">
        <f t="shared" si="19"/>
        <v>1.8</v>
      </c>
      <c r="K31" s="8">
        <f t="shared" si="19"/>
        <v>1.8</v>
      </c>
      <c r="L31" s="8">
        <f t="shared" si="19"/>
        <v>1.8</v>
      </c>
      <c r="M31" s="8">
        <f t="shared" si="19"/>
        <v>1.8</v>
      </c>
      <c r="N31" s="8">
        <f t="shared" si="19"/>
        <v>1.8</v>
      </c>
      <c r="O31" s="8">
        <f t="shared" si="19"/>
        <v>1.8</v>
      </c>
      <c r="P31" s="8">
        <f t="shared" si="19"/>
        <v>2.8</v>
      </c>
      <c r="Q31" s="8">
        <f t="shared" si="19"/>
        <v>2.8</v>
      </c>
      <c r="R31" s="8">
        <f t="shared" si="19"/>
        <v>2.8</v>
      </c>
      <c r="S31" s="8">
        <f t="shared" si="19"/>
        <v>2.8</v>
      </c>
      <c r="T31" s="8">
        <f t="shared" si="19"/>
        <v>2.9</v>
      </c>
    </row>
    <row r="32" spans="1:20" ht="18" customHeight="1">
      <c r="A32" s="6" t="str">
        <f t="shared" si="14"/>
        <v>Δ.ΑΜΒΡΟΣΙΑ</v>
      </c>
      <c r="B32" s="8">
        <f t="shared" si="12"/>
        <v>1.8</v>
      </c>
      <c r="C32" s="8">
        <f t="shared" si="12"/>
        <v>1.8</v>
      </c>
      <c r="D32" s="8">
        <f aca="true" t="shared" si="20" ref="D32:T32">IF(D11&gt;0,IF(D11*$H$3&lt;$H$2,$H$2,INT(0.99+D11*$H$3*10)/10),"")</f>
        <v>1.8</v>
      </c>
      <c r="E32" s="8">
        <f t="shared" si="20"/>
        <v>1.8</v>
      </c>
      <c r="F32" s="8">
        <f t="shared" si="20"/>
        <v>1.8</v>
      </c>
      <c r="G32" s="8">
        <f t="shared" si="20"/>
        <v>1.8</v>
      </c>
      <c r="H32" s="8">
        <f t="shared" si="20"/>
      </c>
      <c r="I32" s="8">
        <f t="shared" si="20"/>
        <v>1.8</v>
      </c>
      <c r="J32" s="8">
        <f t="shared" si="20"/>
        <v>1.8</v>
      </c>
      <c r="K32" s="8">
        <f t="shared" si="20"/>
        <v>1.8</v>
      </c>
      <c r="L32" s="8">
        <f t="shared" si="20"/>
        <v>1.8</v>
      </c>
      <c r="M32" s="8">
        <f t="shared" si="20"/>
        <v>1.8</v>
      </c>
      <c r="N32" s="8">
        <f t="shared" si="20"/>
        <v>1.8</v>
      </c>
      <c r="O32" s="8">
        <f t="shared" si="20"/>
        <v>1.8</v>
      </c>
      <c r="P32" s="8">
        <f t="shared" si="20"/>
        <v>2.4</v>
      </c>
      <c r="Q32" s="8">
        <f t="shared" si="20"/>
        <v>2.5</v>
      </c>
      <c r="R32" s="8">
        <f t="shared" si="20"/>
        <v>2.5</v>
      </c>
      <c r="S32" s="8">
        <f t="shared" si="20"/>
        <v>2.5</v>
      </c>
      <c r="T32" s="8">
        <f t="shared" si="20"/>
        <v>2.5</v>
      </c>
    </row>
    <row r="33" spans="1:20" ht="18" customHeight="1">
      <c r="A33" s="6" t="str">
        <f t="shared" si="14"/>
        <v>ΑΜΒΡΟΣΙΑ</v>
      </c>
      <c r="B33" s="8">
        <f t="shared" si="12"/>
        <v>1.8</v>
      </c>
      <c r="C33" s="8">
        <f t="shared" si="12"/>
        <v>1.8</v>
      </c>
      <c r="D33" s="8">
        <f aca="true" t="shared" si="21" ref="D33:T33">IF(D12&gt;0,IF(D12*$H$3&lt;$H$2,$H$2,INT(0.99+D12*$H$3*10)/10),"")</f>
        <v>1.8</v>
      </c>
      <c r="E33" s="8">
        <f t="shared" si="21"/>
        <v>1.8</v>
      </c>
      <c r="F33" s="8">
        <f t="shared" si="21"/>
        <v>1.8</v>
      </c>
      <c r="G33" s="8">
        <f t="shared" si="21"/>
        <v>1.8</v>
      </c>
      <c r="H33" s="8">
        <f t="shared" si="21"/>
        <v>1.8</v>
      </c>
      <c r="I33" s="8">
        <f t="shared" si="21"/>
      </c>
      <c r="J33" s="8">
        <f t="shared" si="21"/>
        <v>1.8</v>
      </c>
      <c r="K33" s="8">
        <f t="shared" si="21"/>
        <v>1.8</v>
      </c>
      <c r="L33" s="8">
        <f t="shared" si="21"/>
        <v>1.8</v>
      </c>
      <c r="M33" s="8">
        <f t="shared" si="21"/>
        <v>1.8</v>
      </c>
      <c r="N33" s="8">
        <f t="shared" si="21"/>
        <v>1.8</v>
      </c>
      <c r="O33" s="8">
        <f t="shared" si="21"/>
        <v>1.8</v>
      </c>
      <c r="P33" s="8">
        <f t="shared" si="21"/>
        <v>2.2</v>
      </c>
      <c r="Q33" s="8">
        <f t="shared" si="21"/>
        <v>2.2</v>
      </c>
      <c r="R33" s="8">
        <f t="shared" si="21"/>
        <v>2.3</v>
      </c>
      <c r="S33" s="8">
        <f t="shared" si="21"/>
        <v>2.3</v>
      </c>
      <c r="T33" s="8">
        <f t="shared" si="21"/>
        <v>2.3</v>
      </c>
    </row>
    <row r="34" spans="1:20" ht="18" customHeight="1">
      <c r="A34" s="6" t="str">
        <f t="shared" si="14"/>
        <v>ΠΑΛΛΑΔΙΟ</v>
      </c>
      <c r="B34" s="8">
        <f t="shared" si="12"/>
        <v>1.8</v>
      </c>
      <c r="C34" s="8">
        <f t="shared" si="12"/>
        <v>1.8</v>
      </c>
      <c r="D34" s="8">
        <f aca="true" t="shared" si="22" ref="D34:T34">IF(D13&gt;0,IF(D13*$H$3&lt;$H$2,$H$2,INT(0.99+D13*$H$3*10)/10),"")</f>
        <v>1.8</v>
      </c>
      <c r="E34" s="8">
        <f t="shared" si="22"/>
        <v>1.8</v>
      </c>
      <c r="F34" s="8">
        <f t="shared" si="22"/>
        <v>1.8</v>
      </c>
      <c r="G34" s="8">
        <f t="shared" si="22"/>
        <v>1.8</v>
      </c>
      <c r="H34" s="8">
        <f t="shared" si="22"/>
        <v>1.8</v>
      </c>
      <c r="I34" s="8">
        <f t="shared" si="22"/>
        <v>1.8</v>
      </c>
      <c r="J34" s="8">
        <f t="shared" si="22"/>
      </c>
      <c r="K34" s="8">
        <f t="shared" si="22"/>
        <v>1.8</v>
      </c>
      <c r="L34" s="8">
        <f t="shared" si="22"/>
        <v>1.8</v>
      </c>
      <c r="M34" s="8">
        <f t="shared" si="22"/>
        <v>1.8</v>
      </c>
      <c r="N34" s="8">
        <f t="shared" si="22"/>
        <v>1.8</v>
      </c>
      <c r="O34" s="8">
        <f t="shared" si="22"/>
        <v>1.8</v>
      </c>
      <c r="P34" s="8">
        <f t="shared" si="22"/>
        <v>2.2</v>
      </c>
      <c r="Q34" s="8">
        <f t="shared" si="22"/>
        <v>2.2</v>
      </c>
      <c r="R34" s="8">
        <f t="shared" si="22"/>
        <v>2.2</v>
      </c>
      <c r="S34" s="8">
        <f t="shared" si="22"/>
        <v>2.3</v>
      </c>
      <c r="T34" s="8">
        <f t="shared" si="22"/>
        <v>2.3</v>
      </c>
    </row>
    <row r="35" spans="1:20" ht="18" customHeight="1">
      <c r="A35" s="6" t="str">
        <f t="shared" si="14"/>
        <v>Π.ΚΑΛΙΣΤΗ</v>
      </c>
      <c r="B35" s="8">
        <f t="shared" si="12"/>
        <v>1.9</v>
      </c>
      <c r="C35" s="8">
        <f t="shared" si="12"/>
        <v>1.8</v>
      </c>
      <c r="D35" s="8">
        <f aca="true" t="shared" si="23" ref="D35:T35">IF(D14&gt;0,IF(D14*$H$3&lt;$H$2,$H$2,INT(0.99+D14*$H$3*10)/10),"")</f>
        <v>1.8</v>
      </c>
      <c r="E35" s="8">
        <f t="shared" si="23"/>
        <v>1.8</v>
      </c>
      <c r="F35" s="8">
        <f t="shared" si="23"/>
        <v>1.8</v>
      </c>
      <c r="G35" s="8">
        <f t="shared" si="23"/>
        <v>1.8</v>
      </c>
      <c r="H35" s="8">
        <f t="shared" si="23"/>
        <v>1.8</v>
      </c>
      <c r="I35" s="8">
        <f t="shared" si="23"/>
        <v>1.8</v>
      </c>
      <c r="J35" s="8">
        <f t="shared" si="23"/>
        <v>1.8</v>
      </c>
      <c r="K35" s="8">
        <f t="shared" si="23"/>
      </c>
      <c r="L35" s="8">
        <f t="shared" si="23"/>
        <v>1.8</v>
      </c>
      <c r="M35" s="8">
        <f t="shared" si="23"/>
        <v>1.8</v>
      </c>
      <c r="N35" s="8">
        <f t="shared" si="23"/>
        <v>1.8</v>
      </c>
      <c r="O35" s="8">
        <f t="shared" si="23"/>
        <v>1.8</v>
      </c>
      <c r="P35" s="8">
        <f t="shared" si="23"/>
        <v>2.1</v>
      </c>
      <c r="Q35" s="8">
        <f t="shared" si="23"/>
        <v>2.1</v>
      </c>
      <c r="R35" s="8">
        <f t="shared" si="23"/>
        <v>2.1</v>
      </c>
      <c r="S35" s="8">
        <f t="shared" si="23"/>
        <v>2.1</v>
      </c>
      <c r="T35" s="8">
        <f t="shared" si="23"/>
        <v>2.2</v>
      </c>
    </row>
    <row r="36" spans="1:20" ht="18" customHeight="1">
      <c r="A36" s="6" t="str">
        <f t="shared" si="14"/>
        <v>Ν.ΚΑΛΙΣΤΗ</v>
      </c>
      <c r="B36" s="8">
        <f t="shared" si="12"/>
        <v>2.2</v>
      </c>
      <c r="C36" s="8">
        <f t="shared" si="12"/>
        <v>1.9</v>
      </c>
      <c r="D36" s="8">
        <f aca="true" t="shared" si="24" ref="D36:T36">IF(D15&gt;0,IF(D15*$H$3&lt;$H$2,$H$2,INT(0.99+D15*$H$3*10)/10),"")</f>
        <v>1.9</v>
      </c>
      <c r="E36" s="8">
        <f t="shared" si="24"/>
        <v>1.8</v>
      </c>
      <c r="F36" s="8">
        <f t="shared" si="24"/>
        <v>1.8</v>
      </c>
      <c r="G36" s="8">
        <f t="shared" si="24"/>
        <v>1.8</v>
      </c>
      <c r="H36" s="8">
        <f t="shared" si="24"/>
        <v>1.8</v>
      </c>
      <c r="I36" s="8">
        <f t="shared" si="24"/>
        <v>1.8</v>
      </c>
      <c r="J36" s="8">
        <f t="shared" si="24"/>
        <v>1.8</v>
      </c>
      <c r="K36" s="8">
        <f t="shared" si="24"/>
        <v>1.8</v>
      </c>
      <c r="L36" s="8">
        <f t="shared" si="24"/>
      </c>
      <c r="M36" s="8">
        <f t="shared" si="24"/>
        <v>1.8</v>
      </c>
      <c r="N36" s="8">
        <f t="shared" si="24"/>
        <v>1.8</v>
      </c>
      <c r="O36" s="8">
        <f t="shared" si="24"/>
        <v>1.8</v>
      </c>
      <c r="P36" s="8">
        <f t="shared" si="24"/>
        <v>1.8</v>
      </c>
      <c r="Q36" s="8">
        <f t="shared" si="24"/>
        <v>1.8</v>
      </c>
      <c r="R36" s="8">
        <f t="shared" si="24"/>
        <v>1.8</v>
      </c>
      <c r="S36" s="8">
        <f t="shared" si="24"/>
        <v>1.8</v>
      </c>
      <c r="T36" s="8">
        <f t="shared" si="24"/>
        <v>1.9</v>
      </c>
    </row>
    <row r="37" spans="1:20" ht="18" customHeight="1">
      <c r="A37" s="6" t="str">
        <f t="shared" si="14"/>
        <v>ΣΑΛΠΗ</v>
      </c>
      <c r="B37" s="8">
        <f t="shared" si="12"/>
        <v>2.5</v>
      </c>
      <c r="C37" s="8">
        <f t="shared" si="12"/>
        <v>2.2</v>
      </c>
      <c r="D37" s="8">
        <f aca="true" t="shared" si="25" ref="D37:T37">IF(D16&gt;0,IF(D16*$H$3&lt;$H$2,$H$2,INT(0.99+D16*$H$3*10)/10),"")</f>
        <v>2.2</v>
      </c>
      <c r="E37" s="8">
        <f t="shared" si="25"/>
        <v>1.8</v>
      </c>
      <c r="F37" s="8">
        <f t="shared" si="25"/>
        <v>1.8</v>
      </c>
      <c r="G37" s="8">
        <f t="shared" si="25"/>
        <v>1.8</v>
      </c>
      <c r="H37" s="8">
        <f t="shared" si="25"/>
        <v>1.8</v>
      </c>
      <c r="I37" s="8">
        <f t="shared" si="25"/>
        <v>1.8</v>
      </c>
      <c r="J37" s="8">
        <f t="shared" si="25"/>
        <v>1.8</v>
      </c>
      <c r="K37" s="8">
        <f t="shared" si="25"/>
        <v>1.8</v>
      </c>
      <c r="L37" s="8">
        <f t="shared" si="25"/>
        <v>1.8</v>
      </c>
      <c r="M37" s="8">
        <f t="shared" si="25"/>
      </c>
      <c r="N37" s="8">
        <f t="shared" si="25"/>
        <v>1.8</v>
      </c>
      <c r="O37" s="8">
        <f t="shared" si="25"/>
        <v>1.8</v>
      </c>
      <c r="P37" s="8">
        <f t="shared" si="25"/>
        <v>1.8</v>
      </c>
      <c r="Q37" s="8">
        <f t="shared" si="25"/>
        <v>1.8</v>
      </c>
      <c r="R37" s="8">
        <f t="shared" si="25"/>
        <v>1.8</v>
      </c>
      <c r="S37" s="8">
        <f t="shared" si="25"/>
        <v>1.8</v>
      </c>
      <c r="T37" s="8">
        <f t="shared" si="25"/>
        <v>1.8</v>
      </c>
    </row>
    <row r="38" spans="1:20" ht="18" customHeight="1">
      <c r="A38" s="6" t="str">
        <f t="shared" si="14"/>
        <v>ΓΛΥΚΟΝΕΡΙ</v>
      </c>
      <c r="B38" s="8">
        <f t="shared" si="12"/>
        <v>2.5</v>
      </c>
      <c r="C38" s="8">
        <f t="shared" si="12"/>
        <v>2.2</v>
      </c>
      <c r="D38" s="8">
        <f aca="true" t="shared" si="26" ref="D38:T38">IF(D17&gt;0,IF(D17*$H$3&lt;$H$2,$H$2,INT(0.99+D17*$H$3*10)/10),"")</f>
        <v>2.2</v>
      </c>
      <c r="E38" s="8">
        <f t="shared" si="26"/>
        <v>1.8</v>
      </c>
      <c r="F38" s="8">
        <f t="shared" si="26"/>
        <v>1.8</v>
      </c>
      <c r="G38" s="8">
        <f t="shared" si="26"/>
        <v>1.8</v>
      </c>
      <c r="H38" s="8">
        <f t="shared" si="26"/>
        <v>1.8</v>
      </c>
      <c r="I38" s="8">
        <f t="shared" si="26"/>
        <v>1.8</v>
      </c>
      <c r="J38" s="8">
        <f t="shared" si="26"/>
        <v>1.8</v>
      </c>
      <c r="K38" s="8">
        <f t="shared" si="26"/>
        <v>1.8</v>
      </c>
      <c r="L38" s="8">
        <f t="shared" si="26"/>
        <v>1.8</v>
      </c>
      <c r="M38" s="8">
        <f t="shared" si="26"/>
        <v>1.8</v>
      </c>
      <c r="N38" s="8">
        <f t="shared" si="26"/>
      </c>
      <c r="O38" s="8">
        <f t="shared" si="26"/>
        <v>1.8</v>
      </c>
      <c r="P38" s="8">
        <f t="shared" si="26"/>
        <v>1.8</v>
      </c>
      <c r="Q38" s="8">
        <f t="shared" si="26"/>
        <v>1.8</v>
      </c>
      <c r="R38" s="8">
        <f t="shared" si="26"/>
        <v>1.8</v>
      </c>
      <c r="S38" s="8">
        <f t="shared" si="26"/>
        <v>1.8</v>
      </c>
      <c r="T38" s="8">
        <f t="shared" si="26"/>
        <v>1.8</v>
      </c>
    </row>
    <row r="39" spans="1:20" ht="18" customHeight="1">
      <c r="A39" s="6" t="str">
        <f t="shared" si="14"/>
        <v>Δ.ΦΑΝΑΡΙΟΥ</v>
      </c>
      <c r="B39" s="8">
        <f t="shared" si="12"/>
        <v>2.6</v>
      </c>
      <c r="C39" s="8">
        <f t="shared" si="12"/>
        <v>2.3</v>
      </c>
      <c r="D39" s="8">
        <f aca="true" t="shared" si="27" ref="D39:T39">IF(D18&gt;0,IF(D18*$H$3&lt;$H$2,$H$2,INT(0.99+D18*$H$3*10)/10),"")</f>
        <v>2.3</v>
      </c>
      <c r="E39" s="8">
        <f t="shared" si="27"/>
        <v>1.8</v>
      </c>
      <c r="F39" s="8">
        <f t="shared" si="27"/>
        <v>1.8</v>
      </c>
      <c r="G39" s="8">
        <f t="shared" si="27"/>
        <v>1.8</v>
      </c>
      <c r="H39" s="8">
        <f t="shared" si="27"/>
        <v>1.8</v>
      </c>
      <c r="I39" s="8">
        <f t="shared" si="27"/>
        <v>1.8</v>
      </c>
      <c r="J39" s="8">
        <f t="shared" si="27"/>
        <v>1.8</v>
      </c>
      <c r="K39" s="8">
        <f t="shared" si="27"/>
        <v>1.8</v>
      </c>
      <c r="L39" s="8">
        <f t="shared" si="27"/>
        <v>1.8</v>
      </c>
      <c r="M39" s="8">
        <f t="shared" si="27"/>
        <v>1.8</v>
      </c>
      <c r="N39" s="8">
        <f t="shared" si="27"/>
        <v>1.8</v>
      </c>
      <c r="O39" s="8">
        <f t="shared" si="27"/>
      </c>
      <c r="P39" s="8">
        <f t="shared" si="27"/>
        <v>1.8</v>
      </c>
      <c r="Q39" s="8">
        <f t="shared" si="27"/>
        <v>1.8</v>
      </c>
      <c r="R39" s="8">
        <f t="shared" si="27"/>
        <v>1.8</v>
      </c>
      <c r="S39" s="8">
        <f t="shared" si="27"/>
        <v>1.8</v>
      </c>
      <c r="T39" s="8">
        <f t="shared" si="27"/>
        <v>1.8</v>
      </c>
    </row>
    <row r="40" spans="1:20" ht="15.75">
      <c r="A40" s="6" t="str">
        <f t="shared" si="14"/>
        <v>ΦΑΝΑΡΙ</v>
      </c>
      <c r="B40" s="8">
        <v>4</v>
      </c>
      <c r="C40" s="8">
        <f t="shared" si="12"/>
        <v>3.6</v>
      </c>
      <c r="D40" s="8">
        <f aca="true" t="shared" si="28" ref="D40:T40">IF(D19&gt;0,IF(D19*$H$3&lt;$H$2,$H$2,INT(0.99+D19*$H$3*10)/10),"")</f>
        <v>3.6</v>
      </c>
      <c r="E40" s="8">
        <f t="shared" si="28"/>
        <v>3.1</v>
      </c>
      <c r="F40" s="8">
        <f t="shared" si="28"/>
        <v>2.9</v>
      </c>
      <c r="G40" s="8">
        <f t="shared" si="28"/>
        <v>2.8</v>
      </c>
      <c r="H40" s="8">
        <f t="shared" si="28"/>
        <v>2.4</v>
      </c>
      <c r="I40" s="8">
        <f t="shared" si="28"/>
        <v>2.2</v>
      </c>
      <c r="J40" s="8">
        <f t="shared" si="28"/>
        <v>2.2</v>
      </c>
      <c r="K40" s="8">
        <f t="shared" si="28"/>
        <v>2.1</v>
      </c>
      <c r="L40" s="8">
        <f t="shared" si="28"/>
        <v>1.8</v>
      </c>
      <c r="M40" s="8">
        <f t="shared" si="28"/>
        <v>1.8</v>
      </c>
      <c r="N40" s="8">
        <f t="shared" si="28"/>
        <v>1.8</v>
      </c>
      <c r="O40" s="8">
        <f t="shared" si="28"/>
        <v>1.8</v>
      </c>
      <c r="P40" s="8">
        <f t="shared" si="28"/>
      </c>
      <c r="Q40" s="8">
        <f t="shared" si="28"/>
        <v>1.8</v>
      </c>
      <c r="R40" s="8">
        <f t="shared" si="28"/>
        <v>1.8</v>
      </c>
      <c r="S40" s="8">
        <f t="shared" si="28"/>
        <v>1.8</v>
      </c>
      <c r="T40" s="8">
        <f t="shared" si="28"/>
        <v>1.8</v>
      </c>
    </row>
    <row r="41" spans="1:20" ht="15.75">
      <c r="A41" s="6" t="str">
        <f t="shared" si="14"/>
        <v>ΠΛΑΖ ΦΑΝΑΡΙ</v>
      </c>
      <c r="B41" s="8">
        <f t="shared" si="12"/>
        <v>4</v>
      </c>
      <c r="C41" s="8">
        <f t="shared" si="12"/>
        <v>3.6</v>
      </c>
      <c r="D41" s="8">
        <f aca="true" t="shared" si="29" ref="D41:T41">IF(D20&gt;0,IF(D20*$H$3&lt;$H$2,$H$2,INT(0.99+D20*$H$3*10)/10),"")</f>
        <v>3.6</v>
      </c>
      <c r="E41" s="8">
        <f t="shared" si="29"/>
        <v>3.1</v>
      </c>
      <c r="F41" s="8">
        <f t="shared" si="29"/>
        <v>2.9</v>
      </c>
      <c r="G41" s="8">
        <f t="shared" si="29"/>
        <v>2.8</v>
      </c>
      <c r="H41" s="8">
        <f t="shared" si="29"/>
        <v>2.5</v>
      </c>
      <c r="I41" s="8">
        <f t="shared" si="29"/>
        <v>2.2</v>
      </c>
      <c r="J41" s="8">
        <f t="shared" si="29"/>
        <v>2.2</v>
      </c>
      <c r="K41" s="8">
        <f t="shared" si="29"/>
        <v>2.1</v>
      </c>
      <c r="L41" s="8">
        <f t="shared" si="29"/>
        <v>1.8</v>
      </c>
      <c r="M41" s="8">
        <f t="shared" si="29"/>
        <v>1.8</v>
      </c>
      <c r="N41" s="8">
        <f t="shared" si="29"/>
        <v>1.8</v>
      </c>
      <c r="O41" s="8">
        <f t="shared" si="29"/>
        <v>1.8</v>
      </c>
      <c r="P41" s="8">
        <f t="shared" si="29"/>
        <v>1.8</v>
      </c>
      <c r="Q41" s="8">
        <f t="shared" si="29"/>
      </c>
      <c r="R41" s="8">
        <f t="shared" si="29"/>
        <v>1.8</v>
      </c>
      <c r="S41" s="8">
        <f t="shared" si="29"/>
        <v>1.8</v>
      </c>
      <c r="T41" s="8">
        <f t="shared" si="29"/>
        <v>1.8</v>
      </c>
    </row>
    <row r="42" spans="1:20" ht="15.75">
      <c r="A42" s="6" t="str">
        <f t="shared" si="14"/>
        <v>ΚΑΜΠΙΓΚ</v>
      </c>
      <c r="B42" s="8">
        <f t="shared" si="12"/>
        <v>4</v>
      </c>
      <c r="C42" s="8">
        <f t="shared" si="12"/>
        <v>3.6</v>
      </c>
      <c r="D42" s="8">
        <f aca="true" t="shared" si="30" ref="D42:T42">IF(D21&gt;0,IF(D21*$H$3&lt;$H$2,$H$2,INT(0.99+D21*$H$3*10)/10),"")</f>
        <v>3.6</v>
      </c>
      <c r="E42" s="8">
        <f t="shared" si="30"/>
        <v>3.2</v>
      </c>
      <c r="F42" s="8">
        <f t="shared" si="30"/>
        <v>2.9</v>
      </c>
      <c r="G42" s="8">
        <f t="shared" si="30"/>
        <v>2.8</v>
      </c>
      <c r="H42" s="8">
        <f t="shared" si="30"/>
        <v>2.5</v>
      </c>
      <c r="I42" s="8">
        <f t="shared" si="30"/>
        <v>2.3</v>
      </c>
      <c r="J42" s="8">
        <f t="shared" si="30"/>
        <v>2.2</v>
      </c>
      <c r="K42" s="8">
        <f t="shared" si="30"/>
        <v>2.1</v>
      </c>
      <c r="L42" s="8">
        <f t="shared" si="30"/>
        <v>1.8</v>
      </c>
      <c r="M42" s="8">
        <f t="shared" si="30"/>
        <v>1.8</v>
      </c>
      <c r="N42" s="8">
        <f t="shared" si="30"/>
        <v>1.8</v>
      </c>
      <c r="O42" s="8">
        <f t="shared" si="30"/>
        <v>1.8</v>
      </c>
      <c r="P42" s="8">
        <f t="shared" si="30"/>
        <v>1.8</v>
      </c>
      <c r="Q42" s="8">
        <f t="shared" si="30"/>
        <v>1.8</v>
      </c>
      <c r="R42" s="8">
        <f t="shared" si="30"/>
      </c>
      <c r="S42" s="8">
        <f t="shared" si="30"/>
        <v>1.8</v>
      </c>
      <c r="T42" s="8">
        <f t="shared" si="30"/>
        <v>1.8</v>
      </c>
    </row>
    <row r="43" spans="1:20" ht="15.75">
      <c r="A43" s="6" t="str">
        <f t="shared" si="14"/>
        <v>ΠΛΑΖ ΑΡΩΓΗ</v>
      </c>
      <c r="B43" s="8">
        <f aca="true" t="shared" si="31" ref="B43:Q43">IF(B22&gt;0,IF(B22*$H$3&lt;$H$2,$H$2,INT(0.99+B22*$H$3*10)/10),"")</f>
        <v>4</v>
      </c>
      <c r="C43" s="8">
        <f t="shared" si="31"/>
        <v>3.7</v>
      </c>
      <c r="D43" s="8">
        <f t="shared" si="31"/>
        <v>3.7</v>
      </c>
      <c r="E43" s="8">
        <f t="shared" si="31"/>
        <v>3.2</v>
      </c>
      <c r="F43" s="8">
        <f t="shared" si="31"/>
        <v>2.9</v>
      </c>
      <c r="G43" s="8">
        <f t="shared" si="31"/>
        <v>2.8</v>
      </c>
      <c r="H43" s="8">
        <f t="shared" si="31"/>
        <v>2.5</v>
      </c>
      <c r="I43" s="8">
        <f t="shared" si="31"/>
        <v>2.3</v>
      </c>
      <c r="J43" s="8">
        <f t="shared" si="31"/>
        <v>2.3</v>
      </c>
      <c r="K43" s="8">
        <f t="shared" si="31"/>
        <v>2.1</v>
      </c>
      <c r="L43" s="8">
        <f t="shared" si="31"/>
        <v>1.8</v>
      </c>
      <c r="M43" s="8">
        <f t="shared" si="31"/>
        <v>1.8</v>
      </c>
      <c r="N43" s="8">
        <f t="shared" si="31"/>
        <v>1.8</v>
      </c>
      <c r="O43" s="8">
        <f t="shared" si="31"/>
        <v>1.8</v>
      </c>
      <c r="P43" s="8">
        <f t="shared" si="31"/>
        <v>1.8</v>
      </c>
      <c r="Q43" s="8">
        <f t="shared" si="31"/>
        <v>1.8</v>
      </c>
      <c r="R43" s="8">
        <f>IF(R22&gt;0,IF(R22*$H$3&lt;$H$2,$H$2,INT(0.99+R22*$H$3*10)/10),"")</f>
        <v>1.8</v>
      </c>
      <c r="S43" s="8">
        <f>IF(S22&gt;0,IF(S22*$H$3&lt;$H$2,$H$2,INT(0.99+S22*$H$3*10)/10),"")</f>
      </c>
      <c r="T43" s="8">
        <f>IF(T22&gt;0,IF(T22*$H$3&lt;$H$2,$H$2,INT(0.99+T22*$H$3*10)/10),"")</f>
        <v>1.8</v>
      </c>
    </row>
    <row r="44" spans="1:20" ht="15.75">
      <c r="A44" s="6" t="str">
        <f t="shared" si="14"/>
        <v> ΑΡΩΓΗ</v>
      </c>
      <c r="B44" s="8">
        <f aca="true" t="shared" si="32" ref="B44:T44">IF(B23&gt;0,IF(B23*$H$3&lt;$H$2,$H$2,INT(0.99+B23*$H$3*10)/10),"")</f>
        <v>4</v>
      </c>
      <c r="C44" s="8">
        <f t="shared" si="32"/>
        <v>3.7</v>
      </c>
      <c r="D44" s="8">
        <f t="shared" si="32"/>
        <v>3.7</v>
      </c>
      <c r="E44" s="8">
        <f t="shared" si="32"/>
        <v>3.2</v>
      </c>
      <c r="F44" s="8">
        <f t="shared" si="32"/>
        <v>3</v>
      </c>
      <c r="G44" s="8">
        <f t="shared" si="32"/>
        <v>2.9</v>
      </c>
      <c r="H44" s="8">
        <f t="shared" si="32"/>
        <v>2.5</v>
      </c>
      <c r="I44" s="8">
        <f t="shared" si="32"/>
        <v>2.3</v>
      </c>
      <c r="J44" s="8">
        <f t="shared" si="32"/>
        <v>2.3</v>
      </c>
      <c r="K44" s="8">
        <f t="shared" si="32"/>
        <v>2.2</v>
      </c>
      <c r="L44" s="8">
        <f t="shared" si="32"/>
        <v>1.9</v>
      </c>
      <c r="M44" s="8">
        <f t="shared" si="32"/>
        <v>1.8</v>
      </c>
      <c r="N44" s="8">
        <f t="shared" si="32"/>
        <v>1.8</v>
      </c>
      <c r="O44" s="8">
        <f t="shared" si="32"/>
        <v>1.8</v>
      </c>
      <c r="P44" s="8">
        <f t="shared" si="32"/>
        <v>1.8</v>
      </c>
      <c r="Q44" s="8">
        <f t="shared" si="32"/>
        <v>1.8</v>
      </c>
      <c r="R44" s="8">
        <f t="shared" si="32"/>
        <v>1.8</v>
      </c>
      <c r="S44" s="8">
        <f t="shared" si="32"/>
        <v>1.8</v>
      </c>
      <c r="T44" s="8">
        <f t="shared" si="32"/>
      </c>
    </row>
  </sheetData>
  <sheetProtection/>
  <printOptions/>
  <pageMargins left="0.17" right="0.17" top="0.67" bottom="1" header="0.4" footer="0.5"/>
  <pageSetup fitToHeight="1" fitToWidth="1"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18.25390625" style="2" bestFit="1" customWidth="1"/>
    <col min="2" max="7" width="6.25390625" style="0" customWidth="1"/>
    <col min="8" max="8" width="8.25390625" style="0" bestFit="1" customWidth="1"/>
    <col min="9" max="14" width="6.25390625" style="0" customWidth="1"/>
  </cols>
  <sheetData>
    <row r="1" ht="12.75" customHeight="1">
      <c r="A1" s="2" t="s">
        <v>20</v>
      </c>
    </row>
    <row r="2" ht="16.5" customHeight="1">
      <c r="H2">
        <v>1.8</v>
      </c>
    </row>
    <row r="3" spans="1:10" s="1" customFormat="1" ht="15.75">
      <c r="A3" s="2"/>
      <c r="B3" s="1" t="s">
        <v>140</v>
      </c>
      <c r="G3" s="1" t="s">
        <v>21</v>
      </c>
      <c r="H3" s="32">
        <v>0.1</v>
      </c>
      <c r="I3" s="10"/>
      <c r="J3" s="1" t="s">
        <v>139</v>
      </c>
    </row>
    <row r="4" spans="1:13" s="4" customFormat="1" ht="82.5" hidden="1">
      <c r="A4" s="3"/>
      <c r="B4" s="5" t="s">
        <v>0</v>
      </c>
      <c r="C4" s="5" t="s">
        <v>126</v>
      </c>
      <c r="D4" s="5" t="s">
        <v>107</v>
      </c>
      <c r="E4" s="5" t="s">
        <v>110</v>
      </c>
      <c r="F4" s="5" t="s">
        <v>111</v>
      </c>
      <c r="G4" s="5" t="s">
        <v>134</v>
      </c>
      <c r="H4" s="5" t="s">
        <v>135</v>
      </c>
      <c r="I4" s="5" t="s">
        <v>114</v>
      </c>
      <c r="J4" s="5" t="s">
        <v>115</v>
      </c>
      <c r="K4" s="5" t="s">
        <v>136</v>
      </c>
      <c r="L4" s="5" t="s">
        <v>137</v>
      </c>
      <c r="M4" s="5" t="s">
        <v>138</v>
      </c>
    </row>
    <row r="5" spans="1:13" ht="15.75" hidden="1">
      <c r="A5" s="6" t="s">
        <v>0</v>
      </c>
      <c r="B5" s="12"/>
      <c r="C5" s="12">
        <v>3.2</v>
      </c>
      <c r="D5" s="12">
        <v>4.2</v>
      </c>
      <c r="E5" s="12">
        <v>9.2</v>
      </c>
      <c r="F5" s="12">
        <v>10.2</v>
      </c>
      <c r="G5" s="12">
        <v>12.4</v>
      </c>
      <c r="H5" s="12">
        <v>14.6</v>
      </c>
      <c r="I5" s="12">
        <v>17.8</v>
      </c>
      <c r="J5" s="12">
        <v>23</v>
      </c>
      <c r="K5" s="12">
        <v>26</v>
      </c>
      <c r="L5" s="12">
        <v>28.3</v>
      </c>
      <c r="M5" s="12">
        <v>29.3</v>
      </c>
    </row>
    <row r="6" spans="1:13" ht="15.75" hidden="1">
      <c r="A6" s="6" t="s">
        <v>126</v>
      </c>
      <c r="B6" s="12">
        <v>3.2</v>
      </c>
      <c r="C6" s="12"/>
      <c r="D6" s="12">
        <f>D5-$C5</f>
        <v>1</v>
      </c>
      <c r="E6" s="12">
        <f aca="true" t="shared" si="0" ref="E6:M7">E5-$C5</f>
        <v>5.999999999999999</v>
      </c>
      <c r="F6" s="12">
        <f t="shared" si="0"/>
        <v>6.999999999999999</v>
      </c>
      <c r="G6" s="12">
        <f t="shared" si="0"/>
        <v>9.2</v>
      </c>
      <c r="H6" s="12">
        <f t="shared" si="0"/>
        <v>11.399999999999999</v>
      </c>
      <c r="I6" s="12">
        <f t="shared" si="0"/>
        <v>14.600000000000001</v>
      </c>
      <c r="J6" s="12">
        <f t="shared" si="0"/>
        <v>19.8</v>
      </c>
      <c r="K6" s="12">
        <f t="shared" si="0"/>
        <v>22.8</v>
      </c>
      <c r="L6" s="12">
        <f t="shared" si="0"/>
        <v>25.1</v>
      </c>
      <c r="M6" s="12">
        <f t="shared" si="0"/>
        <v>26.1</v>
      </c>
    </row>
    <row r="7" spans="1:13" ht="15.75" hidden="1">
      <c r="A7" s="6" t="s">
        <v>107</v>
      </c>
      <c r="B7" s="12">
        <v>4.2</v>
      </c>
      <c r="C7" s="12">
        <f>B7-$C5</f>
        <v>1</v>
      </c>
      <c r="D7" s="12"/>
      <c r="E7" s="12">
        <f>E6-$C6</f>
        <v>5.999999999999999</v>
      </c>
      <c r="F7" s="12">
        <f t="shared" si="0"/>
        <v>6.999999999999999</v>
      </c>
      <c r="G7" s="12">
        <f t="shared" si="0"/>
        <v>9.2</v>
      </c>
      <c r="H7" s="12">
        <f t="shared" si="0"/>
        <v>11.399999999999999</v>
      </c>
      <c r="I7" s="12">
        <f t="shared" si="0"/>
        <v>14.600000000000001</v>
      </c>
      <c r="J7" s="12">
        <f t="shared" si="0"/>
        <v>19.8</v>
      </c>
      <c r="K7" s="12">
        <f t="shared" si="0"/>
        <v>22.8</v>
      </c>
      <c r="L7" s="12">
        <f t="shared" si="0"/>
        <v>25.1</v>
      </c>
      <c r="M7" s="12">
        <f t="shared" si="0"/>
        <v>26.1</v>
      </c>
    </row>
    <row r="8" spans="1:13" ht="15.75" hidden="1">
      <c r="A8" s="6" t="s">
        <v>110</v>
      </c>
      <c r="B8" s="12">
        <v>9.2</v>
      </c>
      <c r="C8" s="12">
        <f>B8-$C5</f>
        <v>5.999999999999999</v>
      </c>
      <c r="D8" s="12">
        <f>C8-$C6</f>
        <v>5.999999999999999</v>
      </c>
      <c r="E8" s="12"/>
      <c r="F8" s="12">
        <f>F5-$E5</f>
        <v>1</v>
      </c>
      <c r="G8" s="12">
        <f aca="true" t="shared" si="1" ref="G8:M8">G5-$E5</f>
        <v>3.200000000000001</v>
      </c>
      <c r="H8" s="12">
        <f t="shared" si="1"/>
        <v>5.4</v>
      </c>
      <c r="I8" s="12">
        <f t="shared" si="1"/>
        <v>8.600000000000001</v>
      </c>
      <c r="J8" s="12">
        <f t="shared" si="1"/>
        <v>13.8</v>
      </c>
      <c r="K8" s="12">
        <f t="shared" si="1"/>
        <v>16.8</v>
      </c>
      <c r="L8" s="12">
        <f t="shared" si="1"/>
        <v>19.1</v>
      </c>
      <c r="M8" s="12">
        <f t="shared" si="1"/>
        <v>20.1</v>
      </c>
    </row>
    <row r="9" spans="1:13" ht="15.75" hidden="1">
      <c r="A9" s="6" t="s">
        <v>111</v>
      </c>
      <c r="B9" s="12">
        <v>10.2</v>
      </c>
      <c r="C9" s="12">
        <f>B9-$C5</f>
        <v>6.999999999999999</v>
      </c>
      <c r="D9" s="12">
        <f>C9-$C6</f>
        <v>6.999999999999999</v>
      </c>
      <c r="E9" s="12">
        <f>B9-$E5</f>
        <v>1</v>
      </c>
      <c r="F9" s="12"/>
      <c r="G9" s="12">
        <f>G5-$F5</f>
        <v>2.200000000000001</v>
      </c>
      <c r="H9" s="12">
        <f aca="true" t="shared" si="2" ref="H9:M9">H5-$F5</f>
        <v>4.4</v>
      </c>
      <c r="I9" s="12">
        <f t="shared" si="2"/>
        <v>7.600000000000001</v>
      </c>
      <c r="J9" s="12">
        <f t="shared" si="2"/>
        <v>12.8</v>
      </c>
      <c r="K9" s="12">
        <f t="shared" si="2"/>
        <v>15.8</v>
      </c>
      <c r="L9" s="12">
        <f t="shared" si="2"/>
        <v>18.1</v>
      </c>
      <c r="M9" s="12">
        <f t="shared" si="2"/>
        <v>19.1</v>
      </c>
    </row>
    <row r="10" spans="1:13" ht="15.75" hidden="1">
      <c r="A10" s="6" t="s">
        <v>134</v>
      </c>
      <c r="B10" s="12">
        <v>12.4</v>
      </c>
      <c r="C10" s="12">
        <f>B10-$C5</f>
        <v>9.2</v>
      </c>
      <c r="D10" s="12">
        <f>C10-$C6</f>
        <v>9.2</v>
      </c>
      <c r="E10" s="12">
        <f>B10-$E5</f>
        <v>3.200000000000001</v>
      </c>
      <c r="F10" s="12">
        <f>B10-$F5</f>
        <v>2.200000000000001</v>
      </c>
      <c r="G10" s="12"/>
      <c r="H10" s="12">
        <f aca="true" t="shared" si="3" ref="H10:M10">H5-$G5</f>
        <v>2.1999999999999993</v>
      </c>
      <c r="I10" s="12">
        <f t="shared" si="3"/>
        <v>5.4</v>
      </c>
      <c r="J10" s="12">
        <f t="shared" si="3"/>
        <v>10.6</v>
      </c>
      <c r="K10" s="12">
        <f t="shared" si="3"/>
        <v>13.6</v>
      </c>
      <c r="L10" s="12">
        <f t="shared" si="3"/>
        <v>15.9</v>
      </c>
      <c r="M10" s="12">
        <f t="shared" si="3"/>
        <v>16.9</v>
      </c>
    </row>
    <row r="11" spans="1:13" ht="15.75" hidden="1">
      <c r="A11" s="6" t="s">
        <v>135</v>
      </c>
      <c r="B11" s="12">
        <v>14.6</v>
      </c>
      <c r="C11" s="12">
        <f>B11-$C5</f>
        <v>11.399999999999999</v>
      </c>
      <c r="D11" s="12">
        <f>C11-$C6</f>
        <v>11.399999999999999</v>
      </c>
      <c r="E11" s="12">
        <f>B11-$E5</f>
        <v>5.4</v>
      </c>
      <c r="F11" s="12">
        <f>B11-$F5</f>
        <v>4.4</v>
      </c>
      <c r="G11" s="12">
        <f>B11-$G5</f>
        <v>2.1999999999999993</v>
      </c>
      <c r="H11" s="12"/>
      <c r="I11" s="12">
        <f>I5-$H5</f>
        <v>3.200000000000001</v>
      </c>
      <c r="J11" s="12">
        <f>J5-$H5</f>
        <v>8.4</v>
      </c>
      <c r="K11" s="12">
        <f>K5-$H5</f>
        <v>11.4</v>
      </c>
      <c r="L11" s="12">
        <f>L5-$H5</f>
        <v>13.700000000000001</v>
      </c>
      <c r="M11" s="12">
        <f>M5-$H5</f>
        <v>14.700000000000001</v>
      </c>
    </row>
    <row r="12" spans="1:13" ht="15.75" hidden="1">
      <c r="A12" s="6" t="s">
        <v>114</v>
      </c>
      <c r="B12" s="12">
        <v>17.8</v>
      </c>
      <c r="C12" s="12">
        <f>B12-$C5</f>
        <v>14.600000000000001</v>
      </c>
      <c r="D12" s="12">
        <f>C12-$C6</f>
        <v>14.600000000000001</v>
      </c>
      <c r="E12" s="12">
        <f>B12-$E5</f>
        <v>8.600000000000001</v>
      </c>
      <c r="F12" s="12">
        <f>B12-$F5</f>
        <v>7.600000000000001</v>
      </c>
      <c r="G12" s="12">
        <f>B12-$G5</f>
        <v>5.4</v>
      </c>
      <c r="H12" s="12">
        <f>B12-$H5</f>
        <v>3.200000000000001</v>
      </c>
      <c r="I12" s="12"/>
      <c r="J12" s="12">
        <f>J5-$I5</f>
        <v>5.199999999999999</v>
      </c>
      <c r="K12" s="12">
        <f>K5-$I5</f>
        <v>8.2</v>
      </c>
      <c r="L12" s="12">
        <f>L5-$I5</f>
        <v>10.5</v>
      </c>
      <c r="M12" s="12">
        <f>M5-$I5</f>
        <v>11.5</v>
      </c>
    </row>
    <row r="13" spans="1:13" ht="15.75" hidden="1">
      <c r="A13" s="6" t="s">
        <v>115</v>
      </c>
      <c r="B13" s="12">
        <v>23</v>
      </c>
      <c r="C13" s="12">
        <f>B13-$C5</f>
        <v>19.8</v>
      </c>
      <c r="D13" s="12">
        <f>C13-$C6</f>
        <v>19.8</v>
      </c>
      <c r="E13" s="12">
        <f>B13-$E5</f>
        <v>13.8</v>
      </c>
      <c r="F13" s="12">
        <f>B13-$F5</f>
        <v>12.8</v>
      </c>
      <c r="G13" s="12">
        <f>B13-$G5</f>
        <v>10.6</v>
      </c>
      <c r="H13" s="12">
        <f>B13-$H5</f>
        <v>8.4</v>
      </c>
      <c r="I13" s="12">
        <f>B13-$I5</f>
        <v>5.199999999999999</v>
      </c>
      <c r="J13" s="12"/>
      <c r="K13" s="12">
        <f>K5-$J5</f>
        <v>3</v>
      </c>
      <c r="L13" s="12">
        <f>L5-$J5</f>
        <v>5.300000000000001</v>
      </c>
      <c r="M13" s="12">
        <f>M5-$J5</f>
        <v>6.300000000000001</v>
      </c>
    </row>
    <row r="14" spans="1:13" ht="15.75" hidden="1">
      <c r="A14" s="6" t="s">
        <v>136</v>
      </c>
      <c r="B14" s="12">
        <v>26</v>
      </c>
      <c r="C14" s="12">
        <f>B14-$C5</f>
        <v>22.8</v>
      </c>
      <c r="D14" s="12">
        <f>C14-$C6</f>
        <v>22.8</v>
      </c>
      <c r="E14" s="12">
        <f>B14-$E5</f>
        <v>16.8</v>
      </c>
      <c r="F14" s="12">
        <f>B14-$F5</f>
        <v>15.8</v>
      </c>
      <c r="G14" s="12">
        <f>B14-$G5</f>
        <v>13.6</v>
      </c>
      <c r="H14" s="12">
        <f>B14-$H5</f>
        <v>11.4</v>
      </c>
      <c r="I14" s="12">
        <f>B14-$I5</f>
        <v>8.2</v>
      </c>
      <c r="J14" s="12">
        <f>B14-$J5</f>
        <v>3</v>
      </c>
      <c r="K14" s="12"/>
      <c r="L14" s="12">
        <f>L5-$K5</f>
        <v>2.3000000000000007</v>
      </c>
      <c r="M14" s="12">
        <f>M5-$K5</f>
        <v>3.3000000000000007</v>
      </c>
    </row>
    <row r="15" spans="1:13" ht="15.75" hidden="1">
      <c r="A15" s="6" t="s">
        <v>137</v>
      </c>
      <c r="B15" s="12">
        <v>28.3</v>
      </c>
      <c r="C15" s="12">
        <f>B15-$C5</f>
        <v>25.1</v>
      </c>
      <c r="D15" s="12">
        <f>C15-$C6</f>
        <v>25.1</v>
      </c>
      <c r="E15" s="12">
        <f>B15-$E5</f>
        <v>19.1</v>
      </c>
      <c r="F15" s="12">
        <f>B15-$F5</f>
        <v>18.1</v>
      </c>
      <c r="G15" s="12">
        <f>B15-$G5</f>
        <v>15.9</v>
      </c>
      <c r="H15" s="12">
        <f>B15-$H5</f>
        <v>13.700000000000001</v>
      </c>
      <c r="I15" s="12">
        <f>B15-$I5</f>
        <v>10.5</v>
      </c>
      <c r="J15" s="12">
        <f>B15-$J5</f>
        <v>5.300000000000001</v>
      </c>
      <c r="K15" s="12">
        <f>B15-$K5</f>
        <v>2.3000000000000007</v>
      </c>
      <c r="L15" s="12"/>
      <c r="M15" s="12">
        <f>M5-$L5</f>
        <v>1</v>
      </c>
    </row>
    <row r="16" spans="1:13" ht="15.75" hidden="1">
      <c r="A16" s="6" t="s">
        <v>138</v>
      </c>
      <c r="B16" s="12">
        <v>29.3</v>
      </c>
      <c r="C16" s="12">
        <f>B16-$C5</f>
        <v>26.1</v>
      </c>
      <c r="D16" s="12">
        <f>C16-$C6</f>
        <v>26.1</v>
      </c>
      <c r="E16" s="12">
        <f>B16-$E5</f>
        <v>20.1</v>
      </c>
      <c r="F16" s="12">
        <f>B16-$F5</f>
        <v>19.1</v>
      </c>
      <c r="G16" s="12">
        <f>B16-$G5</f>
        <v>16.9</v>
      </c>
      <c r="H16" s="12">
        <f>B16-$H5</f>
        <v>14.700000000000001</v>
      </c>
      <c r="I16" s="12">
        <f>B16-$I5</f>
        <v>11.5</v>
      </c>
      <c r="J16" s="12">
        <f>B16-$J5</f>
        <v>6.300000000000001</v>
      </c>
      <c r="K16" s="12">
        <f>B16-$K5</f>
        <v>3.3000000000000007</v>
      </c>
      <c r="L16" s="12">
        <f>B16-$L5</f>
        <v>1</v>
      </c>
      <c r="M16" s="12"/>
    </row>
    <row r="17" ht="0.75" customHeight="1"/>
    <row r="18" spans="1:13" s="4" customFormat="1" ht="82.5">
      <c r="A18" s="3"/>
      <c r="B18" s="5" t="s">
        <v>0</v>
      </c>
      <c r="C18" s="5" t="s">
        <v>126</v>
      </c>
      <c r="D18" s="5" t="s">
        <v>107</v>
      </c>
      <c r="E18" s="5" t="s">
        <v>110</v>
      </c>
      <c r="F18" s="5" t="s">
        <v>111</v>
      </c>
      <c r="G18" s="5" t="s">
        <v>134</v>
      </c>
      <c r="H18" s="5" t="s">
        <v>135</v>
      </c>
      <c r="I18" s="5" t="s">
        <v>114</v>
      </c>
      <c r="J18" s="5" t="s">
        <v>115</v>
      </c>
      <c r="K18" s="5" t="s">
        <v>136</v>
      </c>
      <c r="L18" s="5" t="s">
        <v>137</v>
      </c>
      <c r="M18" s="5" t="s">
        <v>138</v>
      </c>
    </row>
    <row r="19" spans="1:13" ht="18" customHeight="1">
      <c r="A19" s="6" t="str">
        <f>A5</f>
        <v>ΚΟΜΟΤΗΝΗ</v>
      </c>
      <c r="B19" s="8">
        <f aca="true" t="shared" si="4" ref="B19:M19">IF(B5&gt;0,IF(B5*$H$3&lt;$H$2,$H$2,INT(0.99+B5*$H$3*10)/10),"")</f>
      </c>
      <c r="C19" s="8">
        <f t="shared" si="4"/>
        <v>1.8</v>
      </c>
      <c r="D19" s="8">
        <f t="shared" si="4"/>
        <v>1.8</v>
      </c>
      <c r="E19" s="8">
        <f t="shared" si="4"/>
        <v>1.8</v>
      </c>
      <c r="F19" s="8">
        <f t="shared" si="4"/>
        <v>1.8</v>
      </c>
      <c r="G19" s="8">
        <f t="shared" si="4"/>
        <v>1.8</v>
      </c>
      <c r="H19" s="8">
        <v>2</v>
      </c>
      <c r="I19" s="8">
        <f t="shared" si="4"/>
        <v>1.8</v>
      </c>
      <c r="J19" s="8">
        <f t="shared" si="4"/>
        <v>2.3</v>
      </c>
      <c r="K19" s="8">
        <v>2.5</v>
      </c>
      <c r="L19" s="8">
        <v>3</v>
      </c>
      <c r="M19" s="8">
        <f t="shared" si="4"/>
        <v>3</v>
      </c>
    </row>
    <row r="20" spans="1:13" ht="18" customHeight="1">
      <c r="A20" s="6" t="str">
        <f>A6</f>
        <v>ΣΤ.ΥΦΑΝΤΑΙ</v>
      </c>
      <c r="B20" s="8">
        <f aca="true" t="shared" si="5" ref="B20:M20">IF(B6&gt;0,IF(B6*$H$3&lt;$H$2,$H$2,INT(0.99+B6*$H$3*10)/10),"")</f>
        <v>1.8</v>
      </c>
      <c r="C20" s="8">
        <f t="shared" si="5"/>
      </c>
      <c r="D20" s="8">
        <f t="shared" si="5"/>
        <v>1.8</v>
      </c>
      <c r="E20" s="8">
        <f t="shared" si="5"/>
        <v>1.8</v>
      </c>
      <c r="F20" s="8">
        <f t="shared" si="5"/>
        <v>1.8</v>
      </c>
      <c r="G20" s="8">
        <f t="shared" si="5"/>
        <v>1.8</v>
      </c>
      <c r="H20" s="8">
        <f t="shared" si="5"/>
        <v>1.8</v>
      </c>
      <c r="I20" s="8">
        <f t="shared" si="5"/>
        <v>1.8</v>
      </c>
      <c r="J20" s="8">
        <f t="shared" si="5"/>
        <v>2</v>
      </c>
      <c r="K20" s="8">
        <f t="shared" si="5"/>
        <v>2.3</v>
      </c>
      <c r="L20" s="8">
        <f t="shared" si="5"/>
        <v>2.6</v>
      </c>
      <c r="M20" s="8">
        <f t="shared" si="5"/>
        <v>2.7</v>
      </c>
    </row>
    <row r="21" spans="1:13" ht="18" customHeight="1">
      <c r="A21" s="6" t="str">
        <f>A7</f>
        <v>Δ.ΙΑΣΜΟΥ</v>
      </c>
      <c r="B21" s="8">
        <f aca="true" t="shared" si="6" ref="B21:M21">IF(B7&gt;0,IF(B7*$H$3&lt;$H$2,$H$2,INT(0.99+B7*$H$3*10)/10),"")</f>
        <v>1.8</v>
      </c>
      <c r="C21" s="8">
        <f t="shared" si="6"/>
        <v>1.8</v>
      </c>
      <c r="D21" s="8">
        <f t="shared" si="6"/>
      </c>
      <c r="E21" s="8">
        <f t="shared" si="6"/>
        <v>1.8</v>
      </c>
      <c r="F21" s="8">
        <f t="shared" si="6"/>
        <v>1.8</v>
      </c>
      <c r="G21" s="8">
        <f t="shared" si="6"/>
        <v>1.8</v>
      </c>
      <c r="H21" s="8">
        <f t="shared" si="6"/>
        <v>1.8</v>
      </c>
      <c r="I21" s="8">
        <f t="shared" si="6"/>
        <v>1.8</v>
      </c>
      <c r="J21" s="8">
        <f t="shared" si="6"/>
        <v>2</v>
      </c>
      <c r="K21" s="8">
        <f t="shared" si="6"/>
        <v>2.3</v>
      </c>
      <c r="L21" s="8">
        <f t="shared" si="6"/>
        <v>2.6</v>
      </c>
      <c r="M21" s="8">
        <f t="shared" si="6"/>
        <v>2.7</v>
      </c>
    </row>
    <row r="22" spans="1:13" ht="18" customHeight="1">
      <c r="A22" s="6" t="s">
        <v>110</v>
      </c>
      <c r="B22" s="8">
        <f aca="true" t="shared" si="7" ref="B22:M22">IF(B8&gt;0,IF(B8*$H$3&lt;$H$2,$H$2,INT(0.99+B8*$H$3*10)/10),"")</f>
        <v>1.8</v>
      </c>
      <c r="C22" s="8">
        <f t="shared" si="7"/>
        <v>1.8</v>
      </c>
      <c r="D22" s="8">
        <f t="shared" si="7"/>
        <v>1.8</v>
      </c>
      <c r="E22" s="8">
        <f t="shared" si="7"/>
      </c>
      <c r="F22" s="8">
        <f t="shared" si="7"/>
        <v>1.8</v>
      </c>
      <c r="G22" s="8">
        <f t="shared" si="7"/>
        <v>1.8</v>
      </c>
      <c r="H22" s="8">
        <f t="shared" si="7"/>
        <v>1.8</v>
      </c>
      <c r="I22" s="8">
        <f t="shared" si="7"/>
        <v>1.8</v>
      </c>
      <c r="J22" s="8">
        <f t="shared" si="7"/>
        <v>1.8</v>
      </c>
      <c r="K22" s="8">
        <f t="shared" si="7"/>
        <v>1.8</v>
      </c>
      <c r="L22" s="8">
        <f t="shared" si="7"/>
        <v>2</v>
      </c>
      <c r="M22" s="8">
        <f t="shared" si="7"/>
        <v>2.1</v>
      </c>
    </row>
    <row r="23" spans="1:13" ht="18" customHeight="1">
      <c r="A23" s="6" t="s">
        <v>111</v>
      </c>
      <c r="B23" s="8">
        <f aca="true" t="shared" si="8" ref="B23:M23">IF(B9&gt;0,IF(B9*$H$3&lt;$H$2,$H$2,INT(0.99+B9*$H$3*10)/10),"")</f>
        <v>1.8</v>
      </c>
      <c r="C23" s="8">
        <f t="shared" si="8"/>
        <v>1.8</v>
      </c>
      <c r="D23" s="8">
        <f t="shared" si="8"/>
        <v>1.8</v>
      </c>
      <c r="E23" s="8">
        <f t="shared" si="8"/>
        <v>1.8</v>
      </c>
      <c r="F23" s="8">
        <f t="shared" si="8"/>
      </c>
      <c r="G23" s="8">
        <f t="shared" si="8"/>
        <v>1.8</v>
      </c>
      <c r="H23" s="8">
        <f t="shared" si="8"/>
        <v>1.8</v>
      </c>
      <c r="I23" s="8">
        <f t="shared" si="8"/>
        <v>1.8</v>
      </c>
      <c r="J23" s="8">
        <f t="shared" si="8"/>
        <v>1.8</v>
      </c>
      <c r="K23" s="8">
        <f t="shared" si="8"/>
        <v>1.8</v>
      </c>
      <c r="L23" s="8">
        <f t="shared" si="8"/>
        <v>1.9</v>
      </c>
      <c r="M23" s="8">
        <f t="shared" si="8"/>
        <v>2</v>
      </c>
    </row>
    <row r="24" spans="1:13" ht="18" customHeight="1">
      <c r="A24" s="6" t="s">
        <v>134</v>
      </c>
      <c r="B24" s="8">
        <f aca="true" t="shared" si="9" ref="B24:M24">IF(B10&gt;0,IF(B10*$H$3&lt;$H$2,$H$2,INT(0.99+B10*$H$3*10)/10),"")</f>
        <v>1.8</v>
      </c>
      <c r="C24" s="8">
        <f t="shared" si="9"/>
        <v>1.8</v>
      </c>
      <c r="D24" s="8">
        <f t="shared" si="9"/>
        <v>1.8</v>
      </c>
      <c r="E24" s="8">
        <f t="shared" si="9"/>
        <v>1.8</v>
      </c>
      <c r="F24" s="8">
        <f t="shared" si="9"/>
        <v>1.8</v>
      </c>
      <c r="G24" s="8">
        <f t="shared" si="9"/>
      </c>
      <c r="H24" s="8">
        <f t="shared" si="9"/>
        <v>1.8</v>
      </c>
      <c r="I24" s="8">
        <f t="shared" si="9"/>
        <v>1.8</v>
      </c>
      <c r="J24" s="8">
        <f t="shared" si="9"/>
        <v>1.8</v>
      </c>
      <c r="K24" s="8">
        <f t="shared" si="9"/>
        <v>1.8</v>
      </c>
      <c r="L24" s="8">
        <f t="shared" si="9"/>
        <v>1.8</v>
      </c>
      <c r="M24" s="8">
        <f t="shared" si="9"/>
        <v>1.8</v>
      </c>
    </row>
    <row r="25" spans="1:13" ht="18" customHeight="1">
      <c r="A25" s="6" t="s">
        <v>113</v>
      </c>
      <c r="B25" s="8">
        <v>2</v>
      </c>
      <c r="C25" s="8">
        <f aca="true" t="shared" si="10" ref="C25:M25">IF(C11&gt;0,IF(C11*$H$3&lt;$H$2,$H$2,INT(0.99+C11*$H$3*10)/10),"")</f>
        <v>1.8</v>
      </c>
      <c r="D25" s="8">
        <f t="shared" si="10"/>
        <v>1.8</v>
      </c>
      <c r="E25" s="8">
        <f t="shared" si="10"/>
        <v>1.8</v>
      </c>
      <c r="F25" s="8">
        <f t="shared" si="10"/>
        <v>1.8</v>
      </c>
      <c r="G25" s="8">
        <f t="shared" si="10"/>
        <v>1.8</v>
      </c>
      <c r="H25" s="8">
        <f t="shared" si="10"/>
      </c>
      <c r="I25" s="8">
        <f t="shared" si="10"/>
        <v>1.8</v>
      </c>
      <c r="J25" s="8">
        <f t="shared" si="10"/>
        <v>1.8</v>
      </c>
      <c r="K25" s="8">
        <f t="shared" si="10"/>
        <v>1.8</v>
      </c>
      <c r="L25" s="8">
        <f t="shared" si="10"/>
        <v>1.8</v>
      </c>
      <c r="M25" s="8">
        <f t="shared" si="10"/>
        <v>1.8</v>
      </c>
    </row>
    <row r="26" spans="1:13" ht="18" customHeight="1">
      <c r="A26" s="6" t="s">
        <v>114</v>
      </c>
      <c r="B26" s="8">
        <f aca="true" t="shared" si="11" ref="B26:M26">IF(B12&gt;0,IF(B12*$H$3&lt;$H$2,$H$2,INT(0.99+B12*$H$3*10)/10),"")</f>
        <v>1.8</v>
      </c>
      <c r="C26" s="8">
        <f t="shared" si="11"/>
        <v>1.8</v>
      </c>
      <c r="D26" s="8">
        <f t="shared" si="11"/>
        <v>1.8</v>
      </c>
      <c r="E26" s="8">
        <f t="shared" si="11"/>
        <v>1.8</v>
      </c>
      <c r="F26" s="8">
        <f t="shared" si="11"/>
        <v>1.8</v>
      </c>
      <c r="G26" s="8">
        <f t="shared" si="11"/>
        <v>1.8</v>
      </c>
      <c r="H26" s="8">
        <f t="shared" si="11"/>
        <v>1.8</v>
      </c>
      <c r="I26" s="8">
        <f t="shared" si="11"/>
      </c>
      <c r="J26" s="8">
        <f t="shared" si="11"/>
        <v>1.8</v>
      </c>
      <c r="K26" s="8">
        <f t="shared" si="11"/>
        <v>1.8</v>
      </c>
      <c r="L26" s="8">
        <f t="shared" si="11"/>
        <v>1.8</v>
      </c>
      <c r="M26" s="8">
        <f t="shared" si="11"/>
        <v>1.8</v>
      </c>
    </row>
    <row r="27" spans="1:13" ht="18" customHeight="1">
      <c r="A27" s="6" t="s">
        <v>115</v>
      </c>
      <c r="B27" s="8">
        <f aca="true" t="shared" si="12" ref="B27:M27">IF(B13&gt;0,IF(B13*$H$3&lt;$H$2,$H$2,INT(0.99+B13*$H$3*10)/10),"")</f>
        <v>2.3</v>
      </c>
      <c r="C27" s="8">
        <f t="shared" si="12"/>
        <v>2</v>
      </c>
      <c r="D27" s="8">
        <f t="shared" si="12"/>
        <v>2</v>
      </c>
      <c r="E27" s="8">
        <f t="shared" si="12"/>
        <v>1.8</v>
      </c>
      <c r="F27" s="8">
        <f t="shared" si="12"/>
        <v>1.8</v>
      </c>
      <c r="G27" s="8">
        <f t="shared" si="12"/>
        <v>1.8</v>
      </c>
      <c r="H27" s="8">
        <f t="shared" si="12"/>
        <v>1.8</v>
      </c>
      <c r="I27" s="8">
        <f t="shared" si="12"/>
        <v>1.8</v>
      </c>
      <c r="J27" s="8">
        <f t="shared" si="12"/>
      </c>
      <c r="K27" s="8">
        <f t="shared" si="12"/>
        <v>1.8</v>
      </c>
      <c r="L27" s="8">
        <f t="shared" si="12"/>
        <v>1.8</v>
      </c>
      <c r="M27" s="8">
        <f t="shared" si="12"/>
        <v>1.8</v>
      </c>
    </row>
    <row r="28" spans="1:13" ht="18" customHeight="1">
      <c r="A28" s="6" t="s">
        <v>136</v>
      </c>
      <c r="B28" s="8">
        <v>2.5</v>
      </c>
      <c r="C28" s="8">
        <f aca="true" t="shared" si="13" ref="C28:M28">IF(C14&gt;0,IF(C14*$H$3&lt;$H$2,$H$2,INT(0.99+C14*$H$3*10)/10),"")</f>
        <v>2.3</v>
      </c>
      <c r="D28" s="8">
        <f t="shared" si="13"/>
        <v>2.3</v>
      </c>
      <c r="E28" s="8">
        <f t="shared" si="13"/>
        <v>1.8</v>
      </c>
      <c r="F28" s="8">
        <f t="shared" si="13"/>
        <v>1.8</v>
      </c>
      <c r="G28" s="8">
        <f t="shared" si="13"/>
        <v>1.8</v>
      </c>
      <c r="H28" s="8">
        <f t="shared" si="13"/>
        <v>1.8</v>
      </c>
      <c r="I28" s="8">
        <f t="shared" si="13"/>
        <v>1.8</v>
      </c>
      <c r="J28" s="8">
        <f t="shared" si="13"/>
        <v>1.8</v>
      </c>
      <c r="K28" s="8">
        <f t="shared" si="13"/>
      </c>
      <c r="L28" s="8">
        <f t="shared" si="13"/>
        <v>1.8</v>
      </c>
      <c r="M28" s="8">
        <f t="shared" si="13"/>
        <v>1.8</v>
      </c>
    </row>
    <row r="29" spans="1:13" ht="18" customHeight="1">
      <c r="A29" s="6" t="s">
        <v>137</v>
      </c>
      <c r="B29" s="8">
        <v>3</v>
      </c>
      <c r="C29" s="8">
        <f aca="true" t="shared" si="14" ref="C29:M29">IF(C15&gt;0,IF(C15*$H$3&lt;$H$2,$H$2,INT(0.99+C15*$H$3*10)/10),"")</f>
        <v>2.6</v>
      </c>
      <c r="D29" s="8">
        <f t="shared" si="14"/>
        <v>2.6</v>
      </c>
      <c r="E29" s="8">
        <f t="shared" si="14"/>
        <v>2</v>
      </c>
      <c r="F29" s="8">
        <f t="shared" si="14"/>
        <v>1.9</v>
      </c>
      <c r="G29" s="8">
        <f t="shared" si="14"/>
        <v>1.8</v>
      </c>
      <c r="H29" s="8">
        <f t="shared" si="14"/>
        <v>1.8</v>
      </c>
      <c r="I29" s="8">
        <f t="shared" si="14"/>
        <v>1.8</v>
      </c>
      <c r="J29" s="8">
        <f t="shared" si="14"/>
        <v>1.8</v>
      </c>
      <c r="K29" s="8">
        <f t="shared" si="14"/>
        <v>1.8</v>
      </c>
      <c r="L29" s="8">
        <f t="shared" si="14"/>
      </c>
      <c r="M29" s="8">
        <f t="shared" si="14"/>
        <v>1.8</v>
      </c>
    </row>
    <row r="30" spans="1:13" ht="18" customHeight="1">
      <c r="A30" s="6" t="s">
        <v>138</v>
      </c>
      <c r="B30" s="8">
        <f aca="true" t="shared" si="15" ref="B30:M30">IF(B16&gt;0,IF(B16*$H$3&lt;$H$2,$H$2,INT(0.99+B16*$H$3*10)/10),"")</f>
        <v>3</v>
      </c>
      <c r="C30" s="8">
        <f t="shared" si="15"/>
        <v>2.7</v>
      </c>
      <c r="D30" s="8">
        <f t="shared" si="15"/>
        <v>2.7</v>
      </c>
      <c r="E30" s="8">
        <f t="shared" si="15"/>
        <v>2.1</v>
      </c>
      <c r="F30" s="8">
        <f t="shared" si="15"/>
        <v>2</v>
      </c>
      <c r="G30" s="8">
        <f t="shared" si="15"/>
        <v>1.8</v>
      </c>
      <c r="H30" s="8">
        <f t="shared" si="15"/>
        <v>1.8</v>
      </c>
      <c r="I30" s="8">
        <f t="shared" si="15"/>
        <v>1.8</v>
      </c>
      <c r="J30" s="8">
        <f t="shared" si="15"/>
        <v>1.8</v>
      </c>
      <c r="K30" s="8">
        <f t="shared" si="15"/>
        <v>1.8</v>
      </c>
      <c r="L30" s="8">
        <f t="shared" si="15"/>
        <v>1.8</v>
      </c>
      <c r="M30" s="8">
        <f t="shared" si="15"/>
      </c>
    </row>
  </sheetData>
  <sheetProtection/>
  <printOptions/>
  <pageMargins left="0.38" right="0.24" top="1" bottom="1" header="0.5" footer="0.5"/>
  <pageSetup horizontalDpi="600" verticalDpi="600" orientation="landscape" paperSize="9" scale="12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1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18.25390625" style="2" bestFit="1" customWidth="1"/>
    <col min="2" max="7" width="6.25390625" style="0" customWidth="1"/>
    <col min="8" max="8" width="8.25390625" style="0" bestFit="1" customWidth="1"/>
    <col min="9" max="14" width="6.25390625" style="0" customWidth="1"/>
    <col min="15" max="15" width="4.00390625" style="0" customWidth="1"/>
    <col min="16" max="16" width="1.625" style="0" customWidth="1"/>
    <col min="17" max="17" width="0.6171875" style="0" customWidth="1"/>
  </cols>
  <sheetData>
    <row r="1" ht="16.5" customHeight="1">
      <c r="A1" s="2" t="s">
        <v>20</v>
      </c>
    </row>
    <row r="2" ht="16.5" customHeight="1">
      <c r="H2">
        <v>1.8</v>
      </c>
    </row>
    <row r="3" spans="1:10" s="1" customFormat="1" ht="16.5" customHeight="1">
      <c r="A3" s="2"/>
      <c r="B3" s="1" t="s">
        <v>143</v>
      </c>
      <c r="G3" s="1" t="s">
        <v>21</v>
      </c>
      <c r="H3" s="32">
        <v>0.1</v>
      </c>
      <c r="I3" s="10"/>
      <c r="J3" s="1" t="s">
        <v>141</v>
      </c>
    </row>
    <row r="4" spans="1:14" s="4" customFormat="1" ht="87.75" hidden="1">
      <c r="A4" s="3"/>
      <c r="B4" s="5" t="s">
        <v>0</v>
      </c>
      <c r="C4" s="5" t="s">
        <v>126</v>
      </c>
      <c r="D4" s="5" t="s">
        <v>107</v>
      </c>
      <c r="E4" s="5" t="s">
        <v>87</v>
      </c>
      <c r="F4" s="5" t="s">
        <v>88</v>
      </c>
      <c r="G4" s="5" t="s">
        <v>89</v>
      </c>
      <c r="H4" s="5" t="s">
        <v>127</v>
      </c>
      <c r="I4" s="5" t="s">
        <v>131</v>
      </c>
      <c r="J4" s="5" t="s">
        <v>114</v>
      </c>
      <c r="K4" s="5" t="s">
        <v>115</v>
      </c>
      <c r="L4" s="5" t="s">
        <v>138</v>
      </c>
      <c r="M4" s="5" t="s">
        <v>142</v>
      </c>
      <c r="N4" s="5" t="s">
        <v>137</v>
      </c>
    </row>
    <row r="5" spans="1:14" ht="15.75" hidden="1">
      <c r="A5" s="6" t="s">
        <v>0</v>
      </c>
      <c r="B5" s="12"/>
      <c r="C5" s="12">
        <v>3.2</v>
      </c>
      <c r="D5" s="12">
        <v>4.2</v>
      </c>
      <c r="E5" s="12">
        <v>8.1</v>
      </c>
      <c r="F5" s="12">
        <v>10.5</v>
      </c>
      <c r="G5" s="12">
        <v>11.5</v>
      </c>
      <c r="H5" s="12">
        <v>15</v>
      </c>
      <c r="I5" s="12">
        <v>17.1</v>
      </c>
      <c r="J5" s="12">
        <f>17.2+4.7</f>
        <v>21.9</v>
      </c>
      <c r="K5" s="12">
        <f>J5+5.2</f>
        <v>27.099999999999998</v>
      </c>
      <c r="L5" s="12">
        <f>J5+11.5</f>
        <v>33.4</v>
      </c>
      <c r="M5" s="12">
        <f>J5+8.2</f>
        <v>30.099999999999998</v>
      </c>
      <c r="N5" s="12">
        <f>J5+10.5</f>
        <v>32.4</v>
      </c>
    </row>
    <row r="6" spans="1:14" ht="15.75" hidden="1">
      <c r="A6" s="6" t="s">
        <v>126</v>
      </c>
      <c r="B6" s="12">
        <v>3.2</v>
      </c>
      <c r="C6" s="12"/>
      <c r="D6" s="12">
        <f>D5-$C5</f>
        <v>1</v>
      </c>
      <c r="E6" s="12">
        <f aca="true" t="shared" si="0" ref="E6:N7">E5-$C5</f>
        <v>4.8999999999999995</v>
      </c>
      <c r="F6" s="12">
        <f t="shared" si="0"/>
        <v>7.3</v>
      </c>
      <c r="G6" s="12">
        <f t="shared" si="0"/>
        <v>8.3</v>
      </c>
      <c r="H6" s="12">
        <f t="shared" si="0"/>
        <v>11.8</v>
      </c>
      <c r="I6" s="12">
        <f t="shared" si="0"/>
        <v>13.900000000000002</v>
      </c>
      <c r="J6" s="12">
        <f aca="true" t="shared" si="1" ref="J6:L7">J5-$C5</f>
        <v>18.7</v>
      </c>
      <c r="K6" s="12">
        <f t="shared" si="1"/>
        <v>23.9</v>
      </c>
      <c r="L6" s="12">
        <f t="shared" si="1"/>
        <v>30.2</v>
      </c>
      <c r="M6" s="12">
        <f t="shared" si="0"/>
        <v>26.9</v>
      </c>
      <c r="N6" s="12">
        <f t="shared" si="0"/>
        <v>29.2</v>
      </c>
    </row>
    <row r="7" spans="1:14" ht="15.75" hidden="1">
      <c r="A7" s="6" t="s">
        <v>107</v>
      </c>
      <c r="B7" s="12">
        <v>4.2</v>
      </c>
      <c r="C7" s="12">
        <f>B7-$C5</f>
        <v>1</v>
      </c>
      <c r="D7" s="12"/>
      <c r="E7" s="12">
        <f>E6-$C6</f>
        <v>4.8999999999999995</v>
      </c>
      <c r="F7" s="12">
        <f t="shared" si="0"/>
        <v>7.3</v>
      </c>
      <c r="G7" s="12">
        <f t="shared" si="0"/>
        <v>8.3</v>
      </c>
      <c r="H7" s="12">
        <f t="shared" si="0"/>
        <v>11.8</v>
      </c>
      <c r="I7" s="12">
        <f t="shared" si="0"/>
        <v>13.900000000000002</v>
      </c>
      <c r="J7" s="12">
        <f t="shared" si="1"/>
        <v>18.7</v>
      </c>
      <c r="K7" s="12">
        <f t="shared" si="1"/>
        <v>23.9</v>
      </c>
      <c r="L7" s="12">
        <f t="shared" si="1"/>
        <v>30.2</v>
      </c>
      <c r="M7" s="12">
        <f t="shared" si="0"/>
        <v>26.9</v>
      </c>
      <c r="N7" s="12">
        <f t="shared" si="0"/>
        <v>29.2</v>
      </c>
    </row>
    <row r="8" spans="1:14" ht="15.75" hidden="1">
      <c r="A8" s="6" t="s">
        <v>87</v>
      </c>
      <c r="B8" s="12">
        <v>8.1</v>
      </c>
      <c r="C8" s="12">
        <f>B8-$C5</f>
        <v>4.8999999999999995</v>
      </c>
      <c r="D8" s="12">
        <f>C8-$C6</f>
        <v>4.8999999999999995</v>
      </c>
      <c r="E8" s="12"/>
      <c r="F8" s="12">
        <f>F5-$E5</f>
        <v>2.4000000000000004</v>
      </c>
      <c r="G8" s="12">
        <f aca="true" t="shared" si="2" ref="G8:N8">G5-$E5</f>
        <v>3.4000000000000004</v>
      </c>
      <c r="H8" s="12">
        <f t="shared" si="2"/>
        <v>6.9</v>
      </c>
      <c r="I8" s="12">
        <f t="shared" si="2"/>
        <v>9.000000000000002</v>
      </c>
      <c r="J8" s="12">
        <f>J5-$E5</f>
        <v>13.799999999999999</v>
      </c>
      <c r="K8" s="12">
        <f>K5-$E5</f>
        <v>19</v>
      </c>
      <c r="L8" s="12">
        <f>L5-$E5</f>
        <v>25.299999999999997</v>
      </c>
      <c r="M8" s="12">
        <f t="shared" si="2"/>
        <v>22</v>
      </c>
      <c r="N8" s="12">
        <f t="shared" si="2"/>
        <v>24.299999999999997</v>
      </c>
    </row>
    <row r="9" spans="1:14" ht="15.75" hidden="1">
      <c r="A9" s="6" t="s">
        <v>88</v>
      </c>
      <c r="B9" s="12">
        <v>10.5</v>
      </c>
      <c r="C9" s="12">
        <f>B9-$C5</f>
        <v>7.3</v>
      </c>
      <c r="D9" s="12">
        <f>C9-$C6</f>
        <v>7.3</v>
      </c>
      <c r="E9" s="12">
        <f>B9-$E5</f>
        <v>2.4000000000000004</v>
      </c>
      <c r="F9" s="12"/>
      <c r="G9" s="12">
        <f>G5-$F5</f>
        <v>1</v>
      </c>
      <c r="H9" s="12">
        <f aca="true" t="shared" si="3" ref="H9:N9">H5-$F5</f>
        <v>4.5</v>
      </c>
      <c r="I9" s="12">
        <f t="shared" si="3"/>
        <v>6.600000000000001</v>
      </c>
      <c r="J9" s="12">
        <f>J5-$F5</f>
        <v>11.399999999999999</v>
      </c>
      <c r="K9" s="12">
        <f>K5-$F5</f>
        <v>16.599999999999998</v>
      </c>
      <c r="L9" s="12">
        <f>L5-$F5</f>
        <v>22.9</v>
      </c>
      <c r="M9" s="12">
        <f t="shared" si="3"/>
        <v>19.599999999999998</v>
      </c>
      <c r="N9" s="12">
        <f t="shared" si="3"/>
        <v>21.9</v>
      </c>
    </row>
    <row r="10" spans="1:14" ht="15.75" hidden="1">
      <c r="A10" s="6" t="s">
        <v>89</v>
      </c>
      <c r="B10" s="12">
        <v>11.5</v>
      </c>
      <c r="C10" s="12">
        <f>B10-$C5</f>
        <v>8.3</v>
      </c>
      <c r="D10" s="12">
        <f>C10-$C6</f>
        <v>8.3</v>
      </c>
      <c r="E10" s="12">
        <f>B10-$E5</f>
        <v>3.4000000000000004</v>
      </c>
      <c r="F10" s="12">
        <f>B10-$F5</f>
        <v>1</v>
      </c>
      <c r="G10" s="12"/>
      <c r="H10" s="12">
        <f>H5-$G5</f>
        <v>3.5</v>
      </c>
      <c r="I10" s="12">
        <f aca="true" t="shared" si="4" ref="I10:N10">I5-$G5</f>
        <v>5.600000000000001</v>
      </c>
      <c r="J10" s="12">
        <f>J5-$G5</f>
        <v>10.399999999999999</v>
      </c>
      <c r="K10" s="12">
        <f>K5-$G5</f>
        <v>15.599999999999998</v>
      </c>
      <c r="L10" s="12">
        <f>L5-$G5</f>
        <v>21.9</v>
      </c>
      <c r="M10" s="12">
        <f t="shared" si="4"/>
        <v>18.599999999999998</v>
      </c>
      <c r="N10" s="12">
        <f t="shared" si="4"/>
        <v>20.9</v>
      </c>
    </row>
    <row r="11" spans="1:14" ht="15.75" hidden="1">
      <c r="A11" s="6" t="s">
        <v>127</v>
      </c>
      <c r="B11" s="12">
        <v>15</v>
      </c>
      <c r="C11" s="12">
        <f>B11-$C5</f>
        <v>11.8</v>
      </c>
      <c r="D11" s="12">
        <f>C11-$C6</f>
        <v>11.8</v>
      </c>
      <c r="E11" s="12">
        <f>B11-$E5</f>
        <v>6.9</v>
      </c>
      <c r="F11" s="12">
        <f>B11-$F5</f>
        <v>4.5</v>
      </c>
      <c r="G11" s="12">
        <f>B11-$G5</f>
        <v>3.5</v>
      </c>
      <c r="H11" s="12"/>
      <c r="I11" s="12">
        <f aca="true" t="shared" si="5" ref="I11:N11">I5-$H5</f>
        <v>2.1000000000000014</v>
      </c>
      <c r="J11" s="12">
        <f t="shared" si="5"/>
        <v>6.899999999999999</v>
      </c>
      <c r="K11" s="12">
        <f t="shared" si="5"/>
        <v>12.099999999999998</v>
      </c>
      <c r="L11" s="12">
        <f t="shared" si="5"/>
        <v>18.4</v>
      </c>
      <c r="M11" s="12">
        <f t="shared" si="5"/>
        <v>15.099999999999998</v>
      </c>
      <c r="N11" s="12">
        <f t="shared" si="5"/>
        <v>17.4</v>
      </c>
    </row>
    <row r="12" spans="1:14" ht="15.75" hidden="1">
      <c r="A12" s="6" t="s">
        <v>131</v>
      </c>
      <c r="B12" s="12">
        <v>17.1</v>
      </c>
      <c r="C12" s="12">
        <f>B12-$C5</f>
        <v>13.900000000000002</v>
      </c>
      <c r="D12" s="12">
        <f>C12-$C6</f>
        <v>13.900000000000002</v>
      </c>
      <c r="E12" s="12">
        <f>B12-$E5</f>
        <v>9.000000000000002</v>
      </c>
      <c r="F12" s="12">
        <f>B12-$F5</f>
        <v>6.600000000000001</v>
      </c>
      <c r="G12" s="12">
        <f>B12-$G5</f>
        <v>5.600000000000001</v>
      </c>
      <c r="H12" s="12">
        <f>B12-$H5</f>
        <v>2.1000000000000014</v>
      </c>
      <c r="I12" s="12"/>
      <c r="J12" s="12">
        <f>J5-$I5</f>
        <v>4.799999999999997</v>
      </c>
      <c r="K12" s="12">
        <f>K5-$I5</f>
        <v>9.999999999999996</v>
      </c>
      <c r="L12" s="12">
        <f>L5-$I5</f>
        <v>16.299999999999997</v>
      </c>
      <c r="M12" s="12">
        <f>M5-$I5</f>
        <v>12.999999999999996</v>
      </c>
      <c r="N12" s="12">
        <f>N5-$I5</f>
        <v>15.299999999999997</v>
      </c>
    </row>
    <row r="13" spans="1:14" ht="15.75" hidden="1">
      <c r="A13" s="6" t="s">
        <v>114</v>
      </c>
      <c r="B13" s="12">
        <f>17.2+4.7</f>
        <v>21.9</v>
      </c>
      <c r="C13" s="12">
        <f>B13-$C5</f>
        <v>18.7</v>
      </c>
      <c r="D13" s="12">
        <f>C13-$C6</f>
        <v>18.7</v>
      </c>
      <c r="E13" s="12">
        <f>B13-$E5</f>
        <v>13.799999999999999</v>
      </c>
      <c r="F13" s="12">
        <f>B13-$F5</f>
        <v>11.399999999999999</v>
      </c>
      <c r="G13" s="12">
        <f>B13-$G5</f>
        <v>10.399999999999999</v>
      </c>
      <c r="H13" s="12">
        <f>B13-$H5</f>
        <v>6.899999999999999</v>
      </c>
      <c r="I13" s="12">
        <f>B13-$I5</f>
        <v>4.799999999999997</v>
      </c>
      <c r="J13" s="12"/>
      <c r="K13" s="12">
        <f>K5-$J5</f>
        <v>5.199999999999999</v>
      </c>
      <c r="L13" s="12">
        <f>L5-$J5</f>
        <v>11.5</v>
      </c>
      <c r="M13" s="12">
        <f>M5-$J5</f>
        <v>8.2</v>
      </c>
      <c r="N13" s="12">
        <f>N5-$J5</f>
        <v>10.5</v>
      </c>
    </row>
    <row r="14" spans="1:14" ht="15.75" hidden="1">
      <c r="A14" s="6" t="s">
        <v>115</v>
      </c>
      <c r="B14" s="12">
        <f>B13+5.2</f>
        <v>27.099999999999998</v>
      </c>
      <c r="C14" s="12">
        <f>B14-$C5</f>
        <v>23.9</v>
      </c>
      <c r="D14" s="12">
        <f>C14-$C6</f>
        <v>23.9</v>
      </c>
      <c r="E14" s="12">
        <f>B14-$E5</f>
        <v>19</v>
      </c>
      <c r="F14" s="12">
        <f>B14-$F5</f>
        <v>16.599999999999998</v>
      </c>
      <c r="G14" s="12">
        <f>B14-$G5</f>
        <v>15.599999999999998</v>
      </c>
      <c r="H14" s="12">
        <f>B14-$H5</f>
        <v>12.099999999999998</v>
      </c>
      <c r="I14" s="12">
        <f>B14-$I5</f>
        <v>9.999999999999996</v>
      </c>
      <c r="J14" s="12">
        <f>B14-$J5</f>
        <v>5.199999999999999</v>
      </c>
      <c r="K14" s="12"/>
      <c r="L14" s="12">
        <f>L5-$K5</f>
        <v>6.300000000000001</v>
      </c>
      <c r="M14" s="12">
        <f>M5-$K5</f>
        <v>3</v>
      </c>
      <c r="N14" s="12">
        <f>N5-$K5</f>
        <v>5.300000000000001</v>
      </c>
    </row>
    <row r="15" spans="1:14" ht="15.75" hidden="1">
      <c r="A15" s="6" t="s">
        <v>138</v>
      </c>
      <c r="B15" s="12">
        <f>B13+11.5</f>
        <v>33.4</v>
      </c>
      <c r="C15" s="12">
        <f>B15-$C5</f>
        <v>30.2</v>
      </c>
      <c r="D15" s="12">
        <f>C15-$C6</f>
        <v>30.2</v>
      </c>
      <c r="E15" s="12">
        <f>B15-$E5</f>
        <v>25.299999999999997</v>
      </c>
      <c r="F15" s="12">
        <f>B15-$F5</f>
        <v>22.9</v>
      </c>
      <c r="G15" s="12">
        <f>B15-$G5</f>
        <v>21.9</v>
      </c>
      <c r="H15" s="12">
        <f>B15-$H5</f>
        <v>18.4</v>
      </c>
      <c r="I15" s="12">
        <f>B15-$I5</f>
        <v>16.299999999999997</v>
      </c>
      <c r="J15" s="12">
        <f>B15-$J5</f>
        <v>11.5</v>
      </c>
      <c r="K15" s="12">
        <f>B15-$K5</f>
        <v>6.300000000000001</v>
      </c>
      <c r="L15" s="12"/>
      <c r="M15" s="12">
        <v>3.3</v>
      </c>
      <c r="N15" s="12">
        <v>1</v>
      </c>
    </row>
    <row r="16" spans="1:14" ht="15.75" hidden="1">
      <c r="A16" s="6" t="s">
        <v>142</v>
      </c>
      <c r="B16" s="12">
        <f>B13+8.2</f>
        <v>30.099999999999998</v>
      </c>
      <c r="C16" s="12">
        <f>B16-$C5</f>
        <v>26.9</v>
      </c>
      <c r="D16" s="12">
        <f>C16-$C6</f>
        <v>26.9</v>
      </c>
      <c r="E16" s="12">
        <f>B16-$E5</f>
        <v>22</v>
      </c>
      <c r="F16" s="12">
        <f>B16-$F5</f>
        <v>19.599999999999998</v>
      </c>
      <c r="G16" s="12">
        <f>B16-$G5</f>
        <v>18.599999999999998</v>
      </c>
      <c r="H16" s="12">
        <f>B16-$H5</f>
        <v>15.099999999999998</v>
      </c>
      <c r="I16" s="12">
        <f>B16-$I5</f>
        <v>12.999999999999996</v>
      </c>
      <c r="J16" s="12">
        <f>B16-$J5</f>
        <v>8.2</v>
      </c>
      <c r="K16" s="12">
        <f>B16-$K5</f>
        <v>3</v>
      </c>
      <c r="L16" s="12">
        <v>3.3</v>
      </c>
      <c r="M16" s="12"/>
      <c r="N16" s="12">
        <f>N5-$M5</f>
        <v>2.3000000000000007</v>
      </c>
    </row>
    <row r="17" spans="1:14" ht="15.75" hidden="1">
      <c r="A17" s="6" t="s">
        <v>137</v>
      </c>
      <c r="B17" s="12">
        <f>B13+10.5</f>
        <v>32.4</v>
      </c>
      <c r="C17" s="12">
        <f>B17-$C5</f>
        <v>29.2</v>
      </c>
      <c r="D17" s="12">
        <f>C17-$C6</f>
        <v>29.2</v>
      </c>
      <c r="E17" s="12">
        <f>B17-$E5</f>
        <v>24.299999999999997</v>
      </c>
      <c r="F17" s="12">
        <f>B17-$F5</f>
        <v>21.9</v>
      </c>
      <c r="G17" s="12">
        <f>B17-$G5</f>
        <v>20.9</v>
      </c>
      <c r="H17" s="12">
        <f>B17-$H5</f>
        <v>17.4</v>
      </c>
      <c r="I17" s="12">
        <f>B17-$I5</f>
        <v>15.299999999999997</v>
      </c>
      <c r="J17" s="12">
        <f>B17-$J5</f>
        <v>10.5</v>
      </c>
      <c r="K17" s="12">
        <f>B17-$K5</f>
        <v>5.300000000000001</v>
      </c>
      <c r="L17" s="12">
        <v>1</v>
      </c>
      <c r="M17" s="12">
        <f>B17-$M5</f>
        <v>2.3000000000000007</v>
      </c>
      <c r="N17" s="12"/>
    </row>
    <row r="18" spans="1:14" s="4" customFormat="1" ht="87.75">
      <c r="A18" s="3"/>
      <c r="B18" s="5" t="str">
        <f>B4</f>
        <v>ΚΟΜΟΤΗΝΗ</v>
      </c>
      <c r="C18" s="5" t="str">
        <f aca="true" t="shared" si="6" ref="C18:N18">C4</f>
        <v>ΣΤ.ΥΦΑΝΤΑΙ</v>
      </c>
      <c r="D18" s="5" t="str">
        <f t="shared" si="6"/>
        <v>Δ.ΙΑΣΜΟΥ</v>
      </c>
      <c r="E18" s="5" t="str">
        <f t="shared" si="6"/>
        <v>ΑΕΡΟΔΡΟΜΙΟ</v>
      </c>
      <c r="F18" s="5" t="str">
        <f t="shared" si="6"/>
        <v>ΜΕΣΣΟΥΝΗ</v>
      </c>
      <c r="G18" s="5" t="str">
        <f t="shared" si="6"/>
        <v>ΑΙΓΕΙΡΟΣ</v>
      </c>
      <c r="H18" s="5" t="str">
        <f t="shared" si="6"/>
        <v>Δ.ΑΜΒΡΟΣΙΑ</v>
      </c>
      <c r="I18" s="5" t="str">
        <f t="shared" si="6"/>
        <v>ΑΜΒΡΟΣΙΑ</v>
      </c>
      <c r="J18" s="5" t="str">
        <f t="shared" si="6"/>
        <v>ΠΟΛΥΑΝΘΟΣ</v>
      </c>
      <c r="K18" s="5" t="str">
        <f t="shared" si="6"/>
        <v>ΙΑΣΜΟΣ</v>
      </c>
      <c r="L18" s="5" t="str">
        <f t="shared" si="6"/>
        <v>ΔΙΑΛΑΜΠΗ</v>
      </c>
      <c r="M18" s="5" t="str">
        <f t="shared" si="6"/>
        <v>ΓΑΛΗΝΗ</v>
      </c>
      <c r="N18" s="5" t="str">
        <f t="shared" si="6"/>
        <v>ΜΩΣΑΙΚΟ</v>
      </c>
    </row>
    <row r="19" spans="1:20" ht="18" customHeight="1">
      <c r="A19" s="6" t="str">
        <f aca="true" t="shared" si="7" ref="A19:A31">A5</f>
        <v>ΚΟΜΟΤΗΝΗ</v>
      </c>
      <c r="B19" s="8">
        <f aca="true" t="shared" si="8" ref="B19:I19">IF(B5&gt;0,IF(B5*$H$3&lt;$H$2,$H$2,INT(0.99+B5*$H$3*10)/10),"")</f>
      </c>
      <c r="C19" s="8">
        <f t="shared" si="8"/>
        <v>1.8</v>
      </c>
      <c r="D19" s="8">
        <f t="shared" si="8"/>
        <v>1.8</v>
      </c>
      <c r="E19" s="8">
        <f t="shared" si="8"/>
        <v>1.8</v>
      </c>
      <c r="F19" s="8">
        <f t="shared" si="8"/>
        <v>1.8</v>
      </c>
      <c r="G19" s="8">
        <f t="shared" si="8"/>
        <v>1.8</v>
      </c>
      <c r="H19" s="8">
        <f t="shared" si="8"/>
        <v>1.8</v>
      </c>
      <c r="I19" s="8">
        <f t="shared" si="8"/>
        <v>1.8</v>
      </c>
      <c r="J19" s="8">
        <v>1.8</v>
      </c>
      <c r="K19" s="8">
        <v>2.3</v>
      </c>
      <c r="L19" s="8">
        <v>3</v>
      </c>
      <c r="M19" s="8">
        <v>2.5</v>
      </c>
      <c r="N19" s="8">
        <v>3</v>
      </c>
      <c r="T19" t="s">
        <v>234</v>
      </c>
    </row>
    <row r="20" spans="1:14" ht="18" customHeight="1">
      <c r="A20" s="6" t="str">
        <f t="shared" si="7"/>
        <v>ΣΤ.ΥΦΑΝΤΑΙ</v>
      </c>
      <c r="B20" s="8">
        <f aca="true" t="shared" si="9" ref="B20:N20">IF(B6&gt;0,IF(B6*$H$3&lt;$H$2,$H$2,INT(0.99+B6*$H$3*10)/10),"")</f>
        <v>1.8</v>
      </c>
      <c r="C20" s="8">
        <f t="shared" si="9"/>
      </c>
      <c r="D20" s="8">
        <f t="shared" si="9"/>
        <v>1.8</v>
      </c>
      <c r="E20" s="8">
        <f t="shared" si="9"/>
        <v>1.8</v>
      </c>
      <c r="F20" s="8">
        <f t="shared" si="9"/>
        <v>1.8</v>
      </c>
      <c r="G20" s="8">
        <f t="shared" si="9"/>
        <v>1.8</v>
      </c>
      <c r="H20" s="8">
        <f t="shared" si="9"/>
        <v>1.8</v>
      </c>
      <c r="I20" s="8">
        <f t="shared" si="9"/>
        <v>1.8</v>
      </c>
      <c r="J20" s="8">
        <f t="shared" si="9"/>
        <v>1.9</v>
      </c>
      <c r="K20" s="8">
        <f t="shared" si="9"/>
        <v>2.4</v>
      </c>
      <c r="L20" s="8">
        <f t="shared" si="9"/>
        <v>3.1</v>
      </c>
      <c r="M20" s="8">
        <f t="shared" si="9"/>
        <v>2.7</v>
      </c>
      <c r="N20" s="8">
        <f t="shared" si="9"/>
        <v>3</v>
      </c>
    </row>
    <row r="21" spans="1:14" ht="18" customHeight="1">
      <c r="A21" s="6" t="str">
        <f t="shared" si="7"/>
        <v>Δ.ΙΑΣΜΟΥ</v>
      </c>
      <c r="B21" s="8">
        <f aca="true" t="shared" si="10" ref="B21:N21">IF(B7&gt;0,IF(B7*$H$3&lt;$H$2,$H$2,INT(0.99+B7*$H$3*10)/10),"")</f>
        <v>1.8</v>
      </c>
      <c r="C21" s="8">
        <f t="shared" si="10"/>
        <v>1.8</v>
      </c>
      <c r="D21" s="8">
        <f t="shared" si="10"/>
      </c>
      <c r="E21" s="8">
        <f t="shared" si="10"/>
        <v>1.8</v>
      </c>
      <c r="F21" s="8">
        <f t="shared" si="10"/>
        <v>1.8</v>
      </c>
      <c r="G21" s="8">
        <f t="shared" si="10"/>
        <v>1.8</v>
      </c>
      <c r="H21" s="8">
        <f t="shared" si="10"/>
        <v>1.8</v>
      </c>
      <c r="I21" s="8">
        <f t="shared" si="10"/>
        <v>1.8</v>
      </c>
      <c r="J21" s="8">
        <f t="shared" si="10"/>
        <v>1.9</v>
      </c>
      <c r="K21" s="8">
        <f t="shared" si="10"/>
        <v>2.4</v>
      </c>
      <c r="L21" s="8">
        <f t="shared" si="10"/>
        <v>3.1</v>
      </c>
      <c r="M21" s="8">
        <f t="shared" si="10"/>
        <v>2.7</v>
      </c>
      <c r="N21" s="8">
        <f t="shared" si="10"/>
        <v>3</v>
      </c>
    </row>
    <row r="22" spans="1:14" ht="18" customHeight="1">
      <c r="A22" s="6" t="str">
        <f t="shared" si="7"/>
        <v>ΑΕΡΟΔΡΟΜΙΟ</v>
      </c>
      <c r="B22" s="8">
        <f aca="true" t="shared" si="11" ref="B22:N22">IF(B8&gt;0,IF(B8*$H$3&lt;$H$2,$H$2,INT(0.99+B8*$H$3*10)/10),"")</f>
        <v>1.8</v>
      </c>
      <c r="C22" s="8">
        <f t="shared" si="11"/>
        <v>1.8</v>
      </c>
      <c r="D22" s="8">
        <f t="shared" si="11"/>
        <v>1.8</v>
      </c>
      <c r="E22" s="8">
        <f t="shared" si="11"/>
      </c>
      <c r="F22" s="8">
        <f t="shared" si="11"/>
        <v>1.8</v>
      </c>
      <c r="G22" s="8">
        <f t="shared" si="11"/>
        <v>1.8</v>
      </c>
      <c r="H22" s="8">
        <f t="shared" si="11"/>
        <v>1.8</v>
      </c>
      <c r="I22" s="8">
        <f t="shared" si="11"/>
        <v>1.8</v>
      </c>
      <c r="J22" s="8">
        <f t="shared" si="11"/>
        <v>1.8</v>
      </c>
      <c r="K22" s="8">
        <f t="shared" si="11"/>
        <v>1.9</v>
      </c>
      <c r="L22" s="8">
        <f t="shared" si="11"/>
        <v>2.6</v>
      </c>
      <c r="M22" s="8">
        <f t="shared" si="11"/>
        <v>2.2</v>
      </c>
      <c r="N22" s="8">
        <f t="shared" si="11"/>
        <v>2.5</v>
      </c>
    </row>
    <row r="23" spans="1:14" ht="18" customHeight="1">
      <c r="A23" s="6" t="str">
        <f t="shared" si="7"/>
        <v>ΜΕΣΣΟΥΝΗ</v>
      </c>
      <c r="B23" s="8">
        <f aca="true" t="shared" si="12" ref="B23:N23">IF(B9&gt;0,IF(B9*$H$3&lt;$H$2,$H$2,INT(0.99+B9*$H$3*10)/10),"")</f>
        <v>1.8</v>
      </c>
      <c r="C23" s="8">
        <f t="shared" si="12"/>
        <v>1.8</v>
      </c>
      <c r="D23" s="8">
        <f t="shared" si="12"/>
        <v>1.8</v>
      </c>
      <c r="E23" s="8">
        <f t="shared" si="12"/>
        <v>1.8</v>
      </c>
      <c r="F23" s="8">
        <f t="shared" si="12"/>
      </c>
      <c r="G23" s="8">
        <f t="shared" si="12"/>
        <v>1.8</v>
      </c>
      <c r="H23" s="8">
        <f t="shared" si="12"/>
        <v>1.8</v>
      </c>
      <c r="I23" s="8">
        <f t="shared" si="12"/>
        <v>1.8</v>
      </c>
      <c r="J23" s="8">
        <f t="shared" si="12"/>
        <v>1.8</v>
      </c>
      <c r="K23" s="8">
        <f t="shared" si="12"/>
        <v>1.8</v>
      </c>
      <c r="L23" s="8">
        <f t="shared" si="12"/>
        <v>2.3</v>
      </c>
      <c r="M23" s="8">
        <f t="shared" si="12"/>
        <v>2</v>
      </c>
      <c r="N23" s="8">
        <f t="shared" si="12"/>
        <v>2.2</v>
      </c>
    </row>
    <row r="24" spans="1:14" ht="18" customHeight="1">
      <c r="A24" s="6" t="str">
        <f t="shared" si="7"/>
        <v>ΑΙΓΕΙΡΟΣ</v>
      </c>
      <c r="B24" s="8">
        <f aca="true" t="shared" si="13" ref="B24:N24">IF(B10&gt;0,IF(B10*$H$3&lt;$H$2,$H$2,INT(0.99+B10*$H$3*10)/10),"")</f>
        <v>1.8</v>
      </c>
      <c r="C24" s="8">
        <f t="shared" si="13"/>
        <v>1.8</v>
      </c>
      <c r="D24" s="8">
        <f t="shared" si="13"/>
        <v>1.8</v>
      </c>
      <c r="E24" s="8">
        <f t="shared" si="13"/>
        <v>1.8</v>
      </c>
      <c r="F24" s="8">
        <f t="shared" si="13"/>
        <v>1.8</v>
      </c>
      <c r="G24" s="8">
        <f t="shared" si="13"/>
      </c>
      <c r="H24" s="8">
        <f t="shared" si="13"/>
        <v>1.8</v>
      </c>
      <c r="I24" s="8">
        <f t="shared" si="13"/>
        <v>1.8</v>
      </c>
      <c r="J24" s="8">
        <f t="shared" si="13"/>
        <v>1.8</v>
      </c>
      <c r="K24" s="8">
        <f t="shared" si="13"/>
        <v>1.8</v>
      </c>
      <c r="L24" s="8">
        <f t="shared" si="13"/>
        <v>2.2</v>
      </c>
      <c r="M24" s="8">
        <f t="shared" si="13"/>
        <v>1.9</v>
      </c>
      <c r="N24" s="8">
        <f t="shared" si="13"/>
        <v>2.1</v>
      </c>
    </row>
    <row r="25" spans="1:14" ht="18" customHeight="1">
      <c r="A25" s="6" t="str">
        <f t="shared" si="7"/>
        <v>Δ.ΑΜΒΡΟΣΙΑ</v>
      </c>
      <c r="B25" s="8">
        <f aca="true" t="shared" si="14" ref="B25:N25">IF(B11&gt;0,IF(B11*$H$3&lt;$H$2,$H$2,INT(0.99+B11*$H$3*10)/10),"")</f>
        <v>1.8</v>
      </c>
      <c r="C25" s="8">
        <f t="shared" si="14"/>
        <v>1.8</v>
      </c>
      <c r="D25" s="8">
        <f t="shared" si="14"/>
        <v>1.8</v>
      </c>
      <c r="E25" s="8">
        <f t="shared" si="14"/>
        <v>1.8</v>
      </c>
      <c r="F25" s="8">
        <f t="shared" si="14"/>
        <v>1.8</v>
      </c>
      <c r="G25" s="8">
        <f t="shared" si="14"/>
        <v>1.8</v>
      </c>
      <c r="H25" s="8">
        <f t="shared" si="14"/>
      </c>
      <c r="I25" s="8">
        <f t="shared" si="14"/>
        <v>1.8</v>
      </c>
      <c r="J25" s="8">
        <f t="shared" si="14"/>
        <v>1.8</v>
      </c>
      <c r="K25" s="8">
        <f t="shared" si="14"/>
        <v>1.8</v>
      </c>
      <c r="L25" s="8">
        <f t="shared" si="14"/>
        <v>1.9</v>
      </c>
      <c r="M25" s="8">
        <f t="shared" si="14"/>
        <v>1.8</v>
      </c>
      <c r="N25" s="8">
        <f t="shared" si="14"/>
        <v>1.8</v>
      </c>
    </row>
    <row r="26" spans="1:14" ht="18" customHeight="1">
      <c r="A26" s="6" t="str">
        <f t="shared" si="7"/>
        <v>ΑΜΒΡΟΣΙΑ</v>
      </c>
      <c r="B26" s="8">
        <v>2</v>
      </c>
      <c r="C26" s="8">
        <f aca="true" t="shared" si="15" ref="C26:N26">IF(C12&gt;0,IF(C12*$H$3&lt;$H$2,$H$2,INT(0.99+C12*$H$3*10)/10),"")</f>
        <v>1.8</v>
      </c>
      <c r="D26" s="8">
        <f t="shared" si="15"/>
        <v>1.8</v>
      </c>
      <c r="E26" s="8">
        <f t="shared" si="15"/>
        <v>1.8</v>
      </c>
      <c r="F26" s="8">
        <f t="shared" si="15"/>
        <v>1.8</v>
      </c>
      <c r="G26" s="8">
        <f t="shared" si="15"/>
        <v>1.8</v>
      </c>
      <c r="H26" s="8">
        <f t="shared" si="15"/>
        <v>1.8</v>
      </c>
      <c r="I26" s="8">
        <f t="shared" si="15"/>
      </c>
      <c r="J26" s="8">
        <f t="shared" si="15"/>
        <v>1.8</v>
      </c>
      <c r="K26" s="8">
        <f t="shared" si="15"/>
        <v>1.8</v>
      </c>
      <c r="L26" s="8">
        <f t="shared" si="15"/>
        <v>1.8</v>
      </c>
      <c r="M26" s="8">
        <f t="shared" si="15"/>
        <v>1.8</v>
      </c>
      <c r="N26" s="8">
        <f t="shared" si="15"/>
        <v>1.8</v>
      </c>
    </row>
    <row r="27" spans="1:14" ht="18" customHeight="1">
      <c r="A27" s="6" t="str">
        <f t="shared" si="7"/>
        <v>ΠΟΛΥΑΝΘΟΣ</v>
      </c>
      <c r="B27" s="8">
        <v>1.8</v>
      </c>
      <c r="C27" s="8">
        <f aca="true" t="shared" si="16" ref="C27:N27">IF(C13&gt;0,IF(C13*$H$3&lt;$H$2,$H$2,INT(0.99+C13*$H$3*10)/10),"")</f>
        <v>1.9</v>
      </c>
      <c r="D27" s="8">
        <f t="shared" si="16"/>
        <v>1.9</v>
      </c>
      <c r="E27" s="8">
        <f t="shared" si="16"/>
        <v>1.8</v>
      </c>
      <c r="F27" s="8">
        <f t="shared" si="16"/>
        <v>1.8</v>
      </c>
      <c r="G27" s="8">
        <f t="shared" si="16"/>
        <v>1.8</v>
      </c>
      <c r="H27" s="8">
        <f t="shared" si="16"/>
        <v>1.8</v>
      </c>
      <c r="I27" s="8">
        <f t="shared" si="16"/>
        <v>1.8</v>
      </c>
      <c r="J27" s="8">
        <f t="shared" si="16"/>
      </c>
      <c r="K27" s="8">
        <f t="shared" si="16"/>
        <v>1.8</v>
      </c>
      <c r="L27" s="8">
        <f t="shared" si="16"/>
        <v>1.8</v>
      </c>
      <c r="M27" s="8">
        <f t="shared" si="16"/>
        <v>1.8</v>
      </c>
      <c r="N27" s="8">
        <f t="shared" si="16"/>
        <v>1.8</v>
      </c>
    </row>
    <row r="28" spans="1:14" ht="18" customHeight="1">
      <c r="A28" s="6" t="str">
        <f t="shared" si="7"/>
        <v>ΙΑΣΜΟΣ</v>
      </c>
      <c r="B28" s="8">
        <v>2.3</v>
      </c>
      <c r="C28" s="8">
        <f aca="true" t="shared" si="17" ref="C28:N28">IF(C14&gt;0,IF(C14*$H$3&lt;$H$2,$H$2,INT(0.99+C14*$H$3*10)/10),"")</f>
        <v>2.4</v>
      </c>
      <c r="D28" s="8">
        <f t="shared" si="17"/>
        <v>2.4</v>
      </c>
      <c r="E28" s="8">
        <f t="shared" si="17"/>
        <v>1.9</v>
      </c>
      <c r="F28" s="8">
        <f t="shared" si="17"/>
        <v>1.8</v>
      </c>
      <c r="G28" s="8">
        <f t="shared" si="17"/>
        <v>1.8</v>
      </c>
      <c r="H28" s="8">
        <f t="shared" si="17"/>
        <v>1.8</v>
      </c>
      <c r="I28" s="8">
        <f t="shared" si="17"/>
        <v>1.8</v>
      </c>
      <c r="J28" s="8">
        <f t="shared" si="17"/>
        <v>1.8</v>
      </c>
      <c r="K28" s="8">
        <f t="shared" si="17"/>
      </c>
      <c r="L28" s="8">
        <f t="shared" si="17"/>
        <v>1.8</v>
      </c>
      <c r="M28" s="8">
        <f t="shared" si="17"/>
        <v>1.8</v>
      </c>
      <c r="N28" s="8">
        <f t="shared" si="17"/>
        <v>1.8</v>
      </c>
    </row>
    <row r="29" spans="1:14" ht="18" customHeight="1">
      <c r="A29" s="6" t="str">
        <f t="shared" si="7"/>
        <v>ΔΙΑΛΑΜΠΗ</v>
      </c>
      <c r="B29" s="8">
        <v>3</v>
      </c>
      <c r="C29" s="8">
        <f aca="true" t="shared" si="18" ref="C29:L29">IF(C15&gt;0,IF(C15*$H$3&lt;$H$2,$H$2,INT(0.99+C15*$H$3*10)/10),"")</f>
        <v>3.1</v>
      </c>
      <c r="D29" s="8">
        <f t="shared" si="18"/>
        <v>3.1</v>
      </c>
      <c r="E29" s="8">
        <f t="shared" si="18"/>
        <v>2.6</v>
      </c>
      <c r="F29" s="8">
        <f t="shared" si="18"/>
        <v>2.3</v>
      </c>
      <c r="G29" s="8">
        <f t="shared" si="18"/>
        <v>2.2</v>
      </c>
      <c r="H29" s="8">
        <f t="shared" si="18"/>
        <v>1.9</v>
      </c>
      <c r="I29" s="8">
        <f t="shared" si="18"/>
        <v>1.8</v>
      </c>
      <c r="J29" s="8">
        <f t="shared" si="18"/>
        <v>1.8</v>
      </c>
      <c r="K29" s="8">
        <f t="shared" si="18"/>
        <v>1.8</v>
      </c>
      <c r="L29" s="8">
        <f t="shared" si="18"/>
      </c>
      <c r="M29" s="8">
        <f aca="true" t="shared" si="19" ref="M29:N31">IF(M15&gt;0,IF(M15*$H$3&lt;$H$2,$H$2,INT(0.99+M15*$H$3*10)/10),"")</f>
        <v>1.8</v>
      </c>
      <c r="N29" s="8">
        <f t="shared" si="19"/>
        <v>1.8</v>
      </c>
    </row>
    <row r="30" spans="1:14" ht="18" customHeight="1">
      <c r="A30" s="6" t="str">
        <f t="shared" si="7"/>
        <v>ΓΑΛΗΝΗ</v>
      </c>
      <c r="B30" s="8">
        <v>3.5</v>
      </c>
      <c r="C30" s="8">
        <f aca="true" t="shared" si="20" ref="C30:L30">IF(C16&gt;0,IF(C16*$H$3&lt;$H$2,$H$2,INT(0.99+C16*$H$3*10)/10),"")</f>
        <v>2.7</v>
      </c>
      <c r="D30" s="8">
        <f t="shared" si="20"/>
        <v>2.7</v>
      </c>
      <c r="E30" s="8">
        <f t="shared" si="20"/>
        <v>2.2</v>
      </c>
      <c r="F30" s="8">
        <f t="shared" si="20"/>
        <v>2</v>
      </c>
      <c r="G30" s="8">
        <f t="shared" si="20"/>
        <v>1.9</v>
      </c>
      <c r="H30" s="8">
        <f t="shared" si="20"/>
        <v>1.8</v>
      </c>
      <c r="I30" s="8">
        <f t="shared" si="20"/>
        <v>1.8</v>
      </c>
      <c r="J30" s="8">
        <f t="shared" si="20"/>
        <v>1.8</v>
      </c>
      <c r="K30" s="8">
        <f t="shared" si="20"/>
        <v>1.8</v>
      </c>
      <c r="L30" s="8">
        <f t="shared" si="20"/>
        <v>1.8</v>
      </c>
      <c r="M30" s="8">
        <f t="shared" si="19"/>
      </c>
      <c r="N30" s="8">
        <f t="shared" si="19"/>
        <v>1.8</v>
      </c>
    </row>
    <row r="31" spans="1:14" ht="18" customHeight="1">
      <c r="A31" s="6" t="str">
        <f t="shared" si="7"/>
        <v>ΜΩΣΑΙΚΟ</v>
      </c>
      <c r="B31" s="8">
        <v>3</v>
      </c>
      <c r="C31" s="8">
        <f aca="true" t="shared" si="21" ref="C31:K31">IF(C17&gt;0,IF(C17*$H$3&lt;$H$2,$H$2,INT(0.99+C17*$H$3*10)/10),"")</f>
        <v>3</v>
      </c>
      <c r="D31" s="8">
        <f t="shared" si="21"/>
        <v>3</v>
      </c>
      <c r="E31" s="8">
        <f t="shared" si="21"/>
        <v>2.5</v>
      </c>
      <c r="F31" s="8">
        <f t="shared" si="21"/>
        <v>2.2</v>
      </c>
      <c r="G31" s="8">
        <f t="shared" si="21"/>
        <v>2.1</v>
      </c>
      <c r="H31" s="8">
        <f t="shared" si="21"/>
        <v>1.8</v>
      </c>
      <c r="I31" s="8">
        <f t="shared" si="21"/>
        <v>1.8</v>
      </c>
      <c r="J31" s="8">
        <f t="shared" si="21"/>
        <v>1.8</v>
      </c>
      <c r="K31" s="8">
        <f t="shared" si="21"/>
        <v>1.8</v>
      </c>
      <c r="L31" s="8">
        <f>IF(L17&gt;0,IF(L17*$H$3&lt;$H$2,$H$2,INT(0.99+L17*$H$3*10)/10),"")</f>
        <v>1.8</v>
      </c>
      <c r="M31" s="8">
        <f t="shared" si="19"/>
        <v>1.8</v>
      </c>
      <c r="N31" s="8">
        <f t="shared" si="19"/>
      </c>
    </row>
  </sheetData>
  <sheetProtection/>
  <printOptions/>
  <pageMargins left="0.19" right="0.17" top="1" bottom="1" header="0.5" footer="0.5"/>
  <pageSetup horizontalDpi="600" verticalDpi="600" orientation="landscape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8.25390625" style="2" bestFit="1" customWidth="1"/>
    <col min="2" max="6" width="6.25390625" style="0" customWidth="1"/>
    <col min="7" max="7" width="8.625" style="0" customWidth="1"/>
    <col min="8" max="8" width="2.625" style="0" customWidth="1"/>
    <col min="9" max="9" width="13.00390625" style="0" bestFit="1" customWidth="1"/>
    <col min="10" max="17" width="6.625" style="0" customWidth="1"/>
  </cols>
  <sheetData>
    <row r="1" ht="13.5" customHeight="1">
      <c r="A1" s="2" t="s">
        <v>20</v>
      </c>
    </row>
    <row r="2" ht="16.5" customHeight="1">
      <c r="G2">
        <v>1.8</v>
      </c>
    </row>
    <row r="3" spans="1:11" s="1" customFormat="1" ht="15.75">
      <c r="A3" s="2"/>
      <c r="B3" s="1" t="s">
        <v>144</v>
      </c>
      <c r="F3" s="1" t="s">
        <v>21</v>
      </c>
      <c r="G3" s="32">
        <v>0.1</v>
      </c>
      <c r="K3" s="1" t="s">
        <v>153</v>
      </c>
    </row>
    <row r="4" spans="1:17" s="4" customFormat="1" ht="68.25" hidden="1">
      <c r="A4" s="3"/>
      <c r="B4" s="5" t="s">
        <v>145</v>
      </c>
      <c r="C4" s="5" t="s">
        <v>7</v>
      </c>
      <c r="D4" s="5" t="s">
        <v>9</v>
      </c>
      <c r="E4" s="5" t="s">
        <v>146</v>
      </c>
      <c r="F4" s="5" t="s">
        <v>147</v>
      </c>
      <c r="G4" s="5" t="s">
        <v>56</v>
      </c>
      <c r="I4" s="3"/>
      <c r="J4" s="5" t="s">
        <v>145</v>
      </c>
      <c r="K4" s="5" t="s">
        <v>24</v>
      </c>
      <c r="L4" s="5" t="s">
        <v>26</v>
      </c>
      <c r="M4" s="5" t="s">
        <v>148</v>
      </c>
      <c r="N4" s="5" t="s">
        <v>149</v>
      </c>
      <c r="O4" s="5" t="s">
        <v>150</v>
      </c>
      <c r="P4" s="5" t="s">
        <v>151</v>
      </c>
      <c r="Q4" s="5" t="s">
        <v>152</v>
      </c>
    </row>
    <row r="5" spans="1:17" ht="15.75" hidden="1">
      <c r="A5" s="6" t="s">
        <v>145</v>
      </c>
      <c r="B5" s="12"/>
      <c r="C5" s="12">
        <v>1</v>
      </c>
      <c r="D5" s="12">
        <v>6.4</v>
      </c>
      <c r="E5" s="12">
        <v>9.3</v>
      </c>
      <c r="F5" s="12">
        <v>17.5</v>
      </c>
      <c r="G5" s="12">
        <v>20.5</v>
      </c>
      <c r="I5" s="6" t="s">
        <v>145</v>
      </c>
      <c r="J5" s="12"/>
      <c r="K5" s="12">
        <v>5.2</v>
      </c>
      <c r="L5" s="12">
        <v>8.4</v>
      </c>
      <c r="M5" s="12">
        <v>17</v>
      </c>
      <c r="N5" s="12">
        <v>18</v>
      </c>
      <c r="O5" s="12">
        <v>20</v>
      </c>
      <c r="P5" s="15">
        <v>13</v>
      </c>
      <c r="Q5" s="15">
        <v>18</v>
      </c>
    </row>
    <row r="6" spans="1:17" ht="15.75" hidden="1">
      <c r="A6" s="6" t="s">
        <v>7</v>
      </c>
      <c r="B6" s="12">
        <v>1</v>
      </c>
      <c r="C6" s="12"/>
      <c r="D6" s="12">
        <f>D5-$C5</f>
        <v>5.4</v>
      </c>
      <c r="E6" s="12">
        <f aca="true" t="shared" si="0" ref="E6:G7">E5-$C5</f>
        <v>8.3</v>
      </c>
      <c r="F6" s="12">
        <f t="shared" si="0"/>
        <v>16.5</v>
      </c>
      <c r="G6" s="12">
        <f t="shared" si="0"/>
        <v>19.5</v>
      </c>
      <c r="I6" s="6" t="s">
        <v>24</v>
      </c>
      <c r="J6" s="12">
        <v>5.2</v>
      </c>
      <c r="K6" s="12"/>
      <c r="L6" s="12">
        <f>L5-$C5</f>
        <v>7.4</v>
      </c>
      <c r="M6" s="12">
        <f aca="true" t="shared" si="1" ref="M6:Q7">M5-$C5</f>
        <v>16</v>
      </c>
      <c r="N6" s="12">
        <f t="shared" si="1"/>
        <v>17</v>
      </c>
      <c r="O6" s="12">
        <f t="shared" si="1"/>
        <v>19</v>
      </c>
      <c r="P6" s="12">
        <f t="shared" si="1"/>
        <v>12</v>
      </c>
      <c r="Q6" s="12">
        <f t="shared" si="1"/>
        <v>17</v>
      </c>
    </row>
    <row r="7" spans="1:17" ht="15.75" hidden="1">
      <c r="A7" s="6" t="s">
        <v>9</v>
      </c>
      <c r="B7" s="12">
        <v>6.4</v>
      </c>
      <c r="C7" s="12">
        <f>B7-$C5</f>
        <v>5.4</v>
      </c>
      <c r="D7" s="12"/>
      <c r="E7" s="12">
        <f>E6-$C6</f>
        <v>8.3</v>
      </c>
      <c r="F7" s="12">
        <f t="shared" si="0"/>
        <v>16.5</v>
      </c>
      <c r="G7" s="12">
        <f t="shared" si="0"/>
        <v>19.5</v>
      </c>
      <c r="I7" s="6" t="s">
        <v>26</v>
      </c>
      <c r="J7" s="12">
        <v>8.4</v>
      </c>
      <c r="K7" s="12">
        <f>J7-$C5</f>
        <v>7.4</v>
      </c>
      <c r="L7" s="12"/>
      <c r="M7" s="12">
        <f>M6-$C6</f>
        <v>16</v>
      </c>
      <c r="N7" s="12">
        <f t="shared" si="1"/>
        <v>17</v>
      </c>
      <c r="O7" s="12">
        <f t="shared" si="1"/>
        <v>19</v>
      </c>
      <c r="P7" s="12">
        <f t="shared" si="1"/>
        <v>12</v>
      </c>
      <c r="Q7" s="12">
        <f t="shared" si="1"/>
        <v>17</v>
      </c>
    </row>
    <row r="8" spans="1:17" ht="15.75" hidden="1">
      <c r="A8" s="6" t="s">
        <v>146</v>
      </c>
      <c r="B8" s="12">
        <v>9.3</v>
      </c>
      <c r="C8" s="12">
        <f>B8-$C5</f>
        <v>8.3</v>
      </c>
      <c r="D8" s="12">
        <f>C8-$C6</f>
        <v>8.3</v>
      </c>
      <c r="E8" s="12"/>
      <c r="F8" s="12">
        <f>F5-$E5</f>
        <v>8.2</v>
      </c>
      <c r="G8" s="12">
        <f>G5-$E5</f>
        <v>11.2</v>
      </c>
      <c r="I8" s="6" t="s">
        <v>148</v>
      </c>
      <c r="J8" s="12">
        <v>17</v>
      </c>
      <c r="K8" s="12">
        <f>J8-$C5</f>
        <v>16</v>
      </c>
      <c r="L8" s="12">
        <f>K8-$C6</f>
        <v>16</v>
      </c>
      <c r="M8" s="12"/>
      <c r="N8" s="12">
        <f>N5-$E5</f>
        <v>8.7</v>
      </c>
      <c r="O8" s="12">
        <f>O5-$E5</f>
        <v>10.7</v>
      </c>
      <c r="P8" s="12">
        <f>P5-$E5</f>
        <v>3.6999999999999993</v>
      </c>
      <c r="Q8" s="12">
        <f>Q5-$E5</f>
        <v>8.7</v>
      </c>
    </row>
    <row r="9" spans="1:17" ht="15.75" hidden="1">
      <c r="A9" s="6" t="s">
        <v>147</v>
      </c>
      <c r="B9" s="12">
        <v>17.5</v>
      </c>
      <c r="C9" s="12">
        <f>B9-$C5</f>
        <v>16.5</v>
      </c>
      <c r="D9" s="12">
        <f>C9-$C6</f>
        <v>16.5</v>
      </c>
      <c r="E9" s="12">
        <f>B9-$E5</f>
        <v>8.2</v>
      </c>
      <c r="F9" s="12"/>
      <c r="G9" s="12">
        <f>G5-$F5</f>
        <v>3</v>
      </c>
      <c r="I9" s="6" t="s">
        <v>149</v>
      </c>
      <c r="J9" s="12">
        <v>18</v>
      </c>
      <c r="K9" s="12">
        <f>J9-$C5</f>
        <v>17</v>
      </c>
      <c r="L9" s="12">
        <f>K9-$C6</f>
        <v>17</v>
      </c>
      <c r="M9" s="12">
        <f>J9-$E5</f>
        <v>8.7</v>
      </c>
      <c r="N9" s="12"/>
      <c r="O9" s="12">
        <f>O5-$F5</f>
        <v>2.5</v>
      </c>
      <c r="P9" s="12">
        <v>4.5</v>
      </c>
      <c r="Q9" s="12">
        <f>Q5-$F5</f>
        <v>0.5</v>
      </c>
    </row>
    <row r="10" spans="1:17" ht="15.75" hidden="1">
      <c r="A10" s="6" t="s">
        <v>56</v>
      </c>
      <c r="B10" s="12">
        <v>20.5</v>
      </c>
      <c r="C10" s="12">
        <f>B10-$C5</f>
        <v>19.5</v>
      </c>
      <c r="D10" s="12">
        <f>C10-$C6</f>
        <v>19.5</v>
      </c>
      <c r="E10" s="12">
        <f>B10-$E5</f>
        <v>11.2</v>
      </c>
      <c r="F10" s="12">
        <f>B10-$F5</f>
        <v>3</v>
      </c>
      <c r="G10" s="12"/>
      <c r="I10" s="6" t="s">
        <v>150</v>
      </c>
      <c r="J10" s="12">
        <v>20</v>
      </c>
      <c r="K10" s="12">
        <f>J10-$C5</f>
        <v>19</v>
      </c>
      <c r="L10" s="12">
        <f>K10-$C6</f>
        <v>19</v>
      </c>
      <c r="M10" s="12">
        <f>J10-$E5</f>
        <v>10.7</v>
      </c>
      <c r="N10" s="12">
        <f>J10-$F5</f>
        <v>2.5</v>
      </c>
      <c r="O10" s="12"/>
      <c r="P10" s="12">
        <f>P5-O9</f>
        <v>10.5</v>
      </c>
      <c r="Q10" s="12">
        <v>2</v>
      </c>
    </row>
    <row r="11" spans="1:17" ht="15.75" hidden="1">
      <c r="A11" s="14"/>
      <c r="B11" s="12"/>
      <c r="C11" s="12"/>
      <c r="D11" s="12"/>
      <c r="E11" s="12"/>
      <c r="F11" s="12"/>
      <c r="G11" s="12"/>
      <c r="I11" s="6" t="s">
        <v>151</v>
      </c>
      <c r="J11" s="15">
        <v>13</v>
      </c>
      <c r="K11" s="12">
        <f>J11-$C5</f>
        <v>12</v>
      </c>
      <c r="L11" s="12">
        <f>K11-$C6</f>
        <v>12</v>
      </c>
      <c r="M11" s="12">
        <f>J11-$E5</f>
        <v>3.6999999999999993</v>
      </c>
      <c r="N11" s="12">
        <v>4.5</v>
      </c>
      <c r="O11" s="12">
        <v>10.5</v>
      </c>
      <c r="P11" s="15"/>
      <c r="Q11" s="15">
        <f>Q5-P5</f>
        <v>5</v>
      </c>
    </row>
    <row r="12" spans="1:17" ht="15.75" hidden="1">
      <c r="A12" s="14"/>
      <c r="B12" s="12"/>
      <c r="C12" s="12"/>
      <c r="D12" s="12"/>
      <c r="E12" s="12"/>
      <c r="F12" s="12"/>
      <c r="G12" s="12"/>
      <c r="I12" s="6" t="s">
        <v>152</v>
      </c>
      <c r="J12" s="15">
        <v>18</v>
      </c>
      <c r="K12" s="12">
        <f>J12-$C5</f>
        <v>17</v>
      </c>
      <c r="L12" s="12">
        <f>K12-$C6</f>
        <v>17</v>
      </c>
      <c r="M12" s="12">
        <f>J12-$E5</f>
        <v>8.7</v>
      </c>
      <c r="N12" s="12">
        <f>J12-$F5</f>
        <v>0.5</v>
      </c>
      <c r="O12" s="12">
        <v>5</v>
      </c>
      <c r="P12" s="15">
        <v>5</v>
      </c>
      <c r="Q12" s="15"/>
    </row>
    <row r="13" spans="1:17" s="4" customFormat="1" ht="68.25">
      <c r="A13" s="3"/>
      <c r="B13" s="5" t="str">
        <f aca="true" t="shared" si="2" ref="B13:G13">B4</f>
        <v>ΣΑΠΕΣ</v>
      </c>
      <c r="C13" s="5" t="str">
        <f t="shared" si="2"/>
        <v>ΑΡΣΑΚΕΙΟ</v>
      </c>
      <c r="D13" s="5" t="str">
        <f t="shared" si="2"/>
        <v>ΣΤ.ΜΕΣΤΗ</v>
      </c>
      <c r="E13" s="5" t="str">
        <f t="shared" si="2"/>
        <v>ΜΕΣΤΗ</v>
      </c>
      <c r="F13" s="5" t="str">
        <f t="shared" si="2"/>
        <v>ΚΡΩΒΥΛΗ</v>
      </c>
      <c r="G13" s="5" t="str">
        <f t="shared" si="2"/>
        <v>ΑΣΚΗΤΑΙ</v>
      </c>
      <c r="I13" s="3"/>
      <c r="J13" s="5" t="str">
        <f>J4</f>
        <v>ΣΑΠΕΣ</v>
      </c>
      <c r="K13" s="5" t="str">
        <f aca="true" t="shared" si="3" ref="K13:Q13">K4</f>
        <v>ΛΥΚΕΙΟ</v>
      </c>
      <c r="L13" s="5" t="str">
        <f t="shared" si="3"/>
        <v>ΑΡΙΑΝΝΑ</v>
      </c>
      <c r="M13" s="5" t="str">
        <f t="shared" si="3"/>
        <v>ΑΓΙΟΧΩΡΙ</v>
      </c>
      <c r="N13" s="5" t="str">
        <f t="shared" si="3"/>
        <v>ΣΤΡΟΦΗ</v>
      </c>
      <c r="O13" s="5" t="str">
        <f t="shared" si="3"/>
        <v>ΝΕΔΑ</v>
      </c>
      <c r="P13" s="5" t="str">
        <f t="shared" si="3"/>
        <v>ΚΙΝΥΡΑ</v>
      </c>
      <c r="Q13" s="5" t="str">
        <f t="shared" si="3"/>
        <v>ΠΛΑΓΙΑ</v>
      </c>
    </row>
    <row r="14" spans="1:17" ht="18" customHeight="1">
      <c r="A14" s="6" t="s">
        <v>145</v>
      </c>
      <c r="B14" s="8">
        <f aca="true" t="shared" si="4" ref="B14:G19">IF(B5&gt;0,IF(B5*$G$3&lt;$G$2,$G$2,INT(0.99+B5*$G$3*10)/10),"")</f>
      </c>
      <c r="C14" s="8">
        <f t="shared" si="4"/>
        <v>1.8</v>
      </c>
      <c r="D14" s="8">
        <v>2</v>
      </c>
      <c r="E14" s="8">
        <v>2</v>
      </c>
      <c r="F14" s="8">
        <v>2</v>
      </c>
      <c r="G14" s="8">
        <v>2</v>
      </c>
      <c r="I14" s="6" t="s">
        <v>145</v>
      </c>
      <c r="J14" s="8">
        <f aca="true" t="shared" si="5" ref="J14:Q19">IF(J5&gt;0,IF(J5*$G$3&lt;$G$2,$G$2,INT(0.99+J5*$G$3*10)/10),"")</f>
      </c>
      <c r="K14" s="8">
        <f t="shared" si="5"/>
        <v>1.8</v>
      </c>
      <c r="L14" s="8">
        <f t="shared" si="5"/>
        <v>1.8</v>
      </c>
      <c r="M14" s="8">
        <v>2</v>
      </c>
      <c r="N14" s="8">
        <v>2</v>
      </c>
      <c r="O14" s="8">
        <v>2</v>
      </c>
      <c r="P14" s="8">
        <v>2</v>
      </c>
      <c r="Q14" s="8">
        <v>2</v>
      </c>
    </row>
    <row r="15" spans="1:17" ht="18" customHeight="1">
      <c r="A15" s="6" t="s">
        <v>7</v>
      </c>
      <c r="B15" s="8">
        <f t="shared" si="4"/>
        <v>1.8</v>
      </c>
      <c r="C15" s="8">
        <f t="shared" si="4"/>
      </c>
      <c r="D15" s="8">
        <f t="shared" si="4"/>
        <v>1.8</v>
      </c>
      <c r="E15" s="8">
        <f t="shared" si="4"/>
        <v>1.8</v>
      </c>
      <c r="F15" s="8">
        <f t="shared" si="4"/>
        <v>1.8</v>
      </c>
      <c r="G15" s="8">
        <f t="shared" si="4"/>
        <v>2</v>
      </c>
      <c r="I15" s="6" t="s">
        <v>24</v>
      </c>
      <c r="J15" s="8">
        <f t="shared" si="5"/>
        <v>1.8</v>
      </c>
      <c r="K15" s="8">
        <f t="shared" si="5"/>
      </c>
      <c r="L15" s="8">
        <f t="shared" si="5"/>
        <v>1.8</v>
      </c>
      <c r="M15" s="8">
        <f t="shared" si="5"/>
        <v>1.8</v>
      </c>
      <c r="N15" s="8">
        <f t="shared" si="5"/>
        <v>1.8</v>
      </c>
      <c r="O15" s="8">
        <f t="shared" si="5"/>
        <v>1.9</v>
      </c>
      <c r="P15" s="8">
        <f t="shared" si="5"/>
        <v>1.8</v>
      </c>
      <c r="Q15" s="8">
        <f t="shared" si="5"/>
        <v>1.8</v>
      </c>
    </row>
    <row r="16" spans="1:17" ht="18" customHeight="1">
      <c r="A16" s="6" t="s">
        <v>9</v>
      </c>
      <c r="B16" s="8">
        <v>2</v>
      </c>
      <c r="C16" s="8">
        <f t="shared" si="4"/>
        <v>1.8</v>
      </c>
      <c r="D16" s="8">
        <f t="shared" si="4"/>
      </c>
      <c r="E16" s="8">
        <f t="shared" si="4"/>
        <v>1.8</v>
      </c>
      <c r="F16" s="8">
        <f t="shared" si="4"/>
        <v>1.8</v>
      </c>
      <c r="G16" s="8">
        <f t="shared" si="4"/>
        <v>2</v>
      </c>
      <c r="I16" s="6" t="s">
        <v>26</v>
      </c>
      <c r="J16" s="8">
        <f t="shared" si="5"/>
        <v>1.8</v>
      </c>
      <c r="K16" s="8">
        <f t="shared" si="5"/>
        <v>1.8</v>
      </c>
      <c r="L16" s="8">
        <f t="shared" si="5"/>
      </c>
      <c r="M16" s="8">
        <f t="shared" si="5"/>
        <v>1.8</v>
      </c>
      <c r="N16" s="8">
        <f t="shared" si="5"/>
        <v>1.8</v>
      </c>
      <c r="O16" s="8">
        <f t="shared" si="5"/>
        <v>1.9</v>
      </c>
      <c r="P16" s="8">
        <f t="shared" si="5"/>
        <v>1.8</v>
      </c>
      <c r="Q16" s="8">
        <f t="shared" si="5"/>
        <v>1.8</v>
      </c>
    </row>
    <row r="17" spans="1:17" ht="18" customHeight="1">
      <c r="A17" s="6" t="s">
        <v>146</v>
      </c>
      <c r="B17" s="8">
        <v>2</v>
      </c>
      <c r="C17" s="8">
        <f t="shared" si="4"/>
        <v>1.8</v>
      </c>
      <c r="D17" s="8">
        <f t="shared" si="4"/>
        <v>1.8</v>
      </c>
      <c r="E17" s="8">
        <f t="shared" si="4"/>
      </c>
      <c r="F17" s="8">
        <f t="shared" si="4"/>
        <v>1.8</v>
      </c>
      <c r="G17" s="8">
        <f t="shared" si="4"/>
        <v>1.8</v>
      </c>
      <c r="I17" s="6" t="s">
        <v>148</v>
      </c>
      <c r="J17" s="8">
        <v>2</v>
      </c>
      <c r="K17" s="8">
        <f t="shared" si="5"/>
        <v>1.8</v>
      </c>
      <c r="L17" s="8">
        <f t="shared" si="5"/>
        <v>1.8</v>
      </c>
      <c r="M17" s="8">
        <f t="shared" si="5"/>
      </c>
      <c r="N17" s="8">
        <f t="shared" si="5"/>
        <v>1.8</v>
      </c>
      <c r="O17" s="8">
        <f t="shared" si="5"/>
        <v>1.8</v>
      </c>
      <c r="P17" s="8">
        <f t="shared" si="5"/>
        <v>1.8</v>
      </c>
      <c r="Q17" s="8">
        <f t="shared" si="5"/>
        <v>1.8</v>
      </c>
    </row>
    <row r="18" spans="1:17" ht="18" customHeight="1">
      <c r="A18" s="6" t="s">
        <v>147</v>
      </c>
      <c r="B18" s="8">
        <v>2</v>
      </c>
      <c r="C18" s="8">
        <f t="shared" si="4"/>
        <v>1.8</v>
      </c>
      <c r="D18" s="8">
        <f t="shared" si="4"/>
        <v>1.8</v>
      </c>
      <c r="E18" s="8">
        <f t="shared" si="4"/>
        <v>1.8</v>
      </c>
      <c r="F18" s="8">
        <f t="shared" si="4"/>
      </c>
      <c r="G18" s="8">
        <f t="shared" si="4"/>
        <v>1.8</v>
      </c>
      <c r="I18" s="6" t="s">
        <v>149</v>
      </c>
      <c r="J18" s="8">
        <v>2</v>
      </c>
      <c r="K18" s="8">
        <f aca="true" t="shared" si="6" ref="J18:M21">IF(K9&gt;0,IF(K9*$G$3&lt;$G$2,$G$2,INT(0.99+K9*$G$3*10)/10),"")</f>
        <v>1.8</v>
      </c>
      <c r="L18" s="8">
        <f t="shared" si="6"/>
        <v>1.8</v>
      </c>
      <c r="M18" s="8">
        <f t="shared" si="6"/>
        <v>1.8</v>
      </c>
      <c r="N18" s="8">
        <f t="shared" si="5"/>
      </c>
      <c r="O18" s="8">
        <f t="shared" si="5"/>
        <v>1.8</v>
      </c>
      <c r="P18" s="8">
        <f t="shared" si="5"/>
        <v>1.8</v>
      </c>
      <c r="Q18" s="8">
        <f t="shared" si="5"/>
        <v>1.8</v>
      </c>
    </row>
    <row r="19" spans="1:17" ht="18" customHeight="1">
      <c r="A19" s="6" t="s">
        <v>56</v>
      </c>
      <c r="B19" s="8">
        <v>2</v>
      </c>
      <c r="C19" s="8">
        <f t="shared" si="4"/>
        <v>2</v>
      </c>
      <c r="D19" s="8">
        <f t="shared" si="4"/>
        <v>2</v>
      </c>
      <c r="E19" s="8">
        <f t="shared" si="4"/>
        <v>1.8</v>
      </c>
      <c r="F19" s="8">
        <f t="shared" si="4"/>
        <v>1.8</v>
      </c>
      <c r="G19" s="8">
        <f t="shared" si="4"/>
      </c>
      <c r="I19" s="6" t="s">
        <v>150</v>
      </c>
      <c r="J19" s="8">
        <f t="shared" si="6"/>
        <v>2</v>
      </c>
      <c r="K19" s="8">
        <f t="shared" si="6"/>
        <v>1.9</v>
      </c>
      <c r="L19" s="8">
        <f t="shared" si="6"/>
        <v>1.9</v>
      </c>
      <c r="M19" s="8">
        <f>IF(M10&gt;0,IF(M10*$G$3&lt;$G$2,$G$2,INT(0.99+M10*$G$3*10)/10),"")</f>
        <v>1.8</v>
      </c>
      <c r="N19" s="8">
        <f t="shared" si="5"/>
        <v>1.8</v>
      </c>
      <c r="O19" s="8">
        <f t="shared" si="5"/>
      </c>
      <c r="P19" s="8">
        <f t="shared" si="5"/>
        <v>1.8</v>
      </c>
      <c r="Q19" s="8">
        <f t="shared" si="5"/>
        <v>1.8</v>
      </c>
    </row>
    <row r="20" spans="9:17" ht="15.75">
      <c r="I20" s="6" t="s">
        <v>151</v>
      </c>
      <c r="J20" s="8">
        <v>2</v>
      </c>
      <c r="K20" s="8">
        <f t="shared" si="6"/>
        <v>1.8</v>
      </c>
      <c r="L20" s="8">
        <f t="shared" si="6"/>
        <v>1.8</v>
      </c>
      <c r="M20" s="8">
        <f>IF(M11&gt;0,IF(M11*$G$3&lt;$G$2,$G$2,INT(0.99+M11*$G$3*10)/10),"")</f>
        <v>1.8</v>
      </c>
      <c r="N20" s="8">
        <f aca="true" t="shared" si="7" ref="N20:Q21">IF(N11&gt;0,IF(N11*$G$3&lt;$G$2,$G$2,INT(0.99+N11*$G$3*10)/10),"")</f>
        <v>1.8</v>
      </c>
      <c r="O20" s="8">
        <f t="shared" si="7"/>
        <v>1.8</v>
      </c>
      <c r="P20" s="8">
        <f t="shared" si="7"/>
      </c>
      <c r="Q20" s="8">
        <f t="shared" si="7"/>
        <v>1.8</v>
      </c>
    </row>
    <row r="21" spans="9:17" ht="15.75">
      <c r="I21" s="6" t="s">
        <v>152</v>
      </c>
      <c r="J21" s="8">
        <v>2</v>
      </c>
      <c r="K21" s="8">
        <f t="shared" si="6"/>
        <v>1.8</v>
      </c>
      <c r="L21" s="8">
        <f t="shared" si="6"/>
        <v>1.8</v>
      </c>
      <c r="M21" s="8">
        <f>IF(M12&gt;0,IF(M12*$G$3&lt;$G$2,$G$2,INT(0.99+M12*$G$3*10)/10),"")</f>
        <v>1.8</v>
      </c>
      <c r="N21" s="8">
        <f t="shared" si="7"/>
        <v>1.8</v>
      </c>
      <c r="O21" s="8">
        <f t="shared" si="7"/>
        <v>1.8</v>
      </c>
      <c r="P21" s="8">
        <f t="shared" si="7"/>
        <v>1.8</v>
      </c>
      <c r="Q21" s="8">
        <f t="shared" si="7"/>
      </c>
    </row>
  </sheetData>
  <sheetProtection/>
  <printOptions/>
  <pageMargins left="0.33" right="0.75" top="0.41" bottom="1" header="0.19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="75" zoomScaleNormal="75" zoomScalePageLayoutView="0" workbookViewId="0" topLeftCell="A19">
      <selection activeCell="E20" sqref="E20"/>
    </sheetView>
  </sheetViews>
  <sheetFormatPr defaultColWidth="9.00390625" defaultRowHeight="12.75"/>
  <cols>
    <col min="1" max="1" width="18.25390625" style="2" bestFit="1" customWidth="1"/>
    <col min="2" max="6" width="6.375" style="0" customWidth="1"/>
    <col min="7" max="7" width="7.625" style="0" customWidth="1"/>
    <col min="8" max="14" width="6.375" style="0" customWidth="1"/>
    <col min="15" max="15" width="4.125" style="0" customWidth="1"/>
  </cols>
  <sheetData>
    <row r="1" ht="15" customHeight="1">
      <c r="A1" s="2" t="s">
        <v>20</v>
      </c>
    </row>
    <row r="2" ht="21" customHeight="1">
      <c r="G2">
        <v>1.8</v>
      </c>
    </row>
    <row r="3" spans="1:9" s="1" customFormat="1" ht="15.75">
      <c r="A3" s="2"/>
      <c r="B3" s="1" t="s">
        <v>159</v>
      </c>
      <c r="F3" s="1" t="s">
        <v>21</v>
      </c>
      <c r="G3" s="32">
        <v>0.1</v>
      </c>
      <c r="I3" s="1" t="s">
        <v>160</v>
      </c>
    </row>
    <row r="4" spans="1:14" s="4" customFormat="1" ht="93" hidden="1">
      <c r="A4" s="3"/>
      <c r="B4" s="5" t="s">
        <v>0</v>
      </c>
      <c r="C4" s="5" t="s">
        <v>18</v>
      </c>
      <c r="D4" s="5" t="s">
        <v>1</v>
      </c>
      <c r="E4" s="5" t="s">
        <v>17</v>
      </c>
      <c r="F4" s="5" t="s">
        <v>2</v>
      </c>
      <c r="G4" s="5" t="s">
        <v>3</v>
      </c>
      <c r="H4" s="5" t="s">
        <v>4</v>
      </c>
      <c r="I4" s="5" t="s">
        <v>155</v>
      </c>
      <c r="J4" s="5" t="s">
        <v>156</v>
      </c>
      <c r="K4" s="5" t="s">
        <v>157</v>
      </c>
      <c r="L4" s="5" t="s">
        <v>26</v>
      </c>
      <c r="M4" s="5" t="s">
        <v>24</v>
      </c>
      <c r="N4" s="5" t="s">
        <v>158</v>
      </c>
    </row>
    <row r="5" spans="1:14" ht="15.75" hidden="1">
      <c r="A5" s="6" t="s">
        <v>0</v>
      </c>
      <c r="B5" s="7"/>
      <c r="C5" s="7">
        <v>6</v>
      </c>
      <c r="D5" s="7">
        <v>8.8</v>
      </c>
      <c r="E5" s="7">
        <v>13.7</v>
      </c>
      <c r="F5" s="7">
        <v>15</v>
      </c>
      <c r="G5" s="7">
        <v>18.6</v>
      </c>
      <c r="H5" s="7">
        <v>21.3</v>
      </c>
      <c r="I5" s="7">
        <v>27</v>
      </c>
      <c r="J5" s="7">
        <v>30</v>
      </c>
      <c r="K5" s="7">
        <v>33</v>
      </c>
      <c r="L5" s="7">
        <v>40</v>
      </c>
      <c r="M5" s="7">
        <v>36</v>
      </c>
      <c r="N5" s="7">
        <v>38</v>
      </c>
    </row>
    <row r="6" spans="1:14" ht="15.75" hidden="1">
      <c r="A6" s="6" t="s">
        <v>18</v>
      </c>
      <c r="B6" s="7">
        <v>6</v>
      </c>
      <c r="C6" s="7"/>
      <c r="D6" s="7">
        <v>3.8</v>
      </c>
      <c r="E6" s="7">
        <v>8.6</v>
      </c>
      <c r="F6" s="7">
        <v>10</v>
      </c>
      <c r="G6" s="7">
        <v>13.6</v>
      </c>
      <c r="H6" s="7">
        <v>16.3</v>
      </c>
      <c r="I6" s="7">
        <v>17</v>
      </c>
      <c r="J6" s="7">
        <v>24.2</v>
      </c>
      <c r="K6" s="7">
        <v>25.2</v>
      </c>
      <c r="L6" s="7">
        <v>30.6</v>
      </c>
      <c r="M6" s="7">
        <v>32</v>
      </c>
      <c r="N6" s="7">
        <v>37.2</v>
      </c>
    </row>
    <row r="7" spans="1:14" ht="15.75" hidden="1">
      <c r="A7" s="6" t="s">
        <v>1</v>
      </c>
      <c r="B7" s="7">
        <v>8.8</v>
      </c>
      <c r="C7" s="7">
        <v>3.8</v>
      </c>
      <c r="D7" s="7"/>
      <c r="E7" s="7">
        <v>5.8</v>
      </c>
      <c r="F7" s="7">
        <f>F5-$D$5</f>
        <v>6.199999999999999</v>
      </c>
      <c r="G7" s="7">
        <f>G5-$D$5</f>
        <v>9.8</v>
      </c>
      <c r="H7" s="7">
        <v>12.8</v>
      </c>
      <c r="I7" s="7">
        <f aca="true" t="shared" si="0" ref="I7:N7">I5-$D$5</f>
        <v>18.2</v>
      </c>
      <c r="J7" s="7">
        <f t="shared" si="0"/>
        <v>21.2</v>
      </c>
      <c r="K7" s="7">
        <f t="shared" si="0"/>
        <v>24.2</v>
      </c>
      <c r="L7" s="7">
        <f t="shared" si="0"/>
        <v>31.2</v>
      </c>
      <c r="M7" s="7">
        <f t="shared" si="0"/>
        <v>27.2</v>
      </c>
      <c r="N7" s="7">
        <f t="shared" si="0"/>
        <v>29.2</v>
      </c>
    </row>
    <row r="8" spans="1:14" ht="15.75" hidden="1">
      <c r="A8" s="6" t="s">
        <v>17</v>
      </c>
      <c r="B8" s="7">
        <v>13.7</v>
      </c>
      <c r="C8" s="7">
        <v>8.6</v>
      </c>
      <c r="D8" s="7">
        <v>5.8</v>
      </c>
      <c r="E8" s="7"/>
      <c r="F8" s="7">
        <v>1.4</v>
      </c>
      <c r="G8" s="7">
        <v>5</v>
      </c>
      <c r="H8" s="7">
        <v>7.7</v>
      </c>
      <c r="I8" s="7">
        <v>8.4</v>
      </c>
      <c r="J8" s="7">
        <v>15.6</v>
      </c>
      <c r="K8" s="7">
        <v>16.6</v>
      </c>
      <c r="L8" s="7">
        <v>22</v>
      </c>
      <c r="M8" s="7">
        <v>23.4</v>
      </c>
      <c r="N8" s="7">
        <v>28.6</v>
      </c>
    </row>
    <row r="9" spans="1:14" ht="15.75" hidden="1">
      <c r="A9" s="6" t="s">
        <v>2</v>
      </c>
      <c r="B9" s="7">
        <v>15</v>
      </c>
      <c r="C9" s="7">
        <v>10</v>
      </c>
      <c r="D9" s="7">
        <f>B9-$D$5</f>
        <v>6.199999999999999</v>
      </c>
      <c r="E9" s="7">
        <v>1.4</v>
      </c>
      <c r="F9" s="7"/>
      <c r="G9" s="7">
        <f>G5-$F$5</f>
        <v>3.6000000000000014</v>
      </c>
      <c r="H9" s="7">
        <f aca="true" t="shared" si="1" ref="H9:N9">H5-$F$5</f>
        <v>6.300000000000001</v>
      </c>
      <c r="I9" s="7">
        <f t="shared" si="1"/>
        <v>12</v>
      </c>
      <c r="J9" s="7">
        <f t="shared" si="1"/>
        <v>15</v>
      </c>
      <c r="K9" s="7">
        <f t="shared" si="1"/>
        <v>18</v>
      </c>
      <c r="L9" s="7">
        <f t="shared" si="1"/>
        <v>25</v>
      </c>
      <c r="M9" s="7">
        <f t="shared" si="1"/>
        <v>21</v>
      </c>
      <c r="N9" s="7">
        <f t="shared" si="1"/>
        <v>23</v>
      </c>
    </row>
    <row r="10" spans="1:14" ht="15.75" hidden="1">
      <c r="A10" s="6" t="s">
        <v>3</v>
      </c>
      <c r="B10" s="7">
        <v>18.6</v>
      </c>
      <c r="C10" s="7">
        <v>13.6</v>
      </c>
      <c r="D10" s="7">
        <f>B10-$D$5</f>
        <v>9.8</v>
      </c>
      <c r="E10" s="7">
        <v>5</v>
      </c>
      <c r="F10" s="7">
        <f aca="true" t="shared" si="2" ref="F10:F17">B10-$F$5</f>
        <v>3.6000000000000014</v>
      </c>
      <c r="G10" s="7"/>
      <c r="H10" s="7">
        <f>H5-$G5</f>
        <v>2.6999999999999993</v>
      </c>
      <c r="I10" s="7">
        <f aca="true" t="shared" si="3" ref="I10:N10">I5-$G5</f>
        <v>8.399999999999999</v>
      </c>
      <c r="J10" s="7">
        <f t="shared" si="3"/>
        <v>11.399999999999999</v>
      </c>
      <c r="K10" s="7">
        <f t="shared" si="3"/>
        <v>14.399999999999999</v>
      </c>
      <c r="L10" s="7">
        <f t="shared" si="3"/>
        <v>21.4</v>
      </c>
      <c r="M10" s="7">
        <f t="shared" si="3"/>
        <v>17.4</v>
      </c>
      <c r="N10" s="7">
        <f t="shared" si="3"/>
        <v>19.4</v>
      </c>
    </row>
    <row r="11" spans="1:14" ht="15.75" hidden="1">
      <c r="A11" s="6" t="s">
        <v>4</v>
      </c>
      <c r="B11" s="7">
        <v>21.3</v>
      </c>
      <c r="C11" s="7">
        <v>16.3</v>
      </c>
      <c r="D11" s="7">
        <v>12.8</v>
      </c>
      <c r="E11" s="7">
        <v>7.7</v>
      </c>
      <c r="F11" s="7">
        <f t="shared" si="2"/>
        <v>6.300000000000001</v>
      </c>
      <c r="G11" s="7">
        <f>B11-$G5</f>
        <v>2.6999999999999993</v>
      </c>
      <c r="H11" s="7"/>
      <c r="I11" s="7">
        <v>0.7</v>
      </c>
      <c r="J11" s="7">
        <v>7.9</v>
      </c>
      <c r="K11" s="7">
        <v>8.9</v>
      </c>
      <c r="L11" s="7">
        <v>14.3</v>
      </c>
      <c r="M11" s="7">
        <v>15.7</v>
      </c>
      <c r="N11" s="7">
        <v>20.9</v>
      </c>
    </row>
    <row r="12" spans="1:14" ht="15.75" hidden="1">
      <c r="A12" s="6" t="s">
        <v>155</v>
      </c>
      <c r="B12" s="7">
        <v>27</v>
      </c>
      <c r="C12" s="7">
        <v>17</v>
      </c>
      <c r="D12" s="7">
        <f aca="true" t="shared" si="4" ref="D12:D17">B12-$D$5</f>
        <v>18.2</v>
      </c>
      <c r="E12" s="7">
        <v>8.4</v>
      </c>
      <c r="F12" s="7">
        <f t="shared" si="2"/>
        <v>12</v>
      </c>
      <c r="G12" s="7">
        <f>B12-$G5</f>
        <v>8.399999999999999</v>
      </c>
      <c r="H12" s="7">
        <v>0.7</v>
      </c>
      <c r="I12" s="7"/>
      <c r="J12" s="7">
        <f>J5-$I5</f>
        <v>3</v>
      </c>
      <c r="K12" s="7">
        <f>K5-$I5</f>
        <v>6</v>
      </c>
      <c r="L12" s="7">
        <f>L5-$I5</f>
        <v>13</v>
      </c>
      <c r="M12" s="7">
        <f>M5-$I5</f>
        <v>9</v>
      </c>
      <c r="N12" s="7">
        <f>N5-$I5</f>
        <v>11</v>
      </c>
    </row>
    <row r="13" spans="1:14" ht="15.75" hidden="1">
      <c r="A13" s="6" t="s">
        <v>156</v>
      </c>
      <c r="B13" s="7">
        <v>30</v>
      </c>
      <c r="C13" s="7">
        <v>24.2</v>
      </c>
      <c r="D13" s="7">
        <f t="shared" si="4"/>
        <v>21.2</v>
      </c>
      <c r="E13" s="7">
        <v>15.6</v>
      </c>
      <c r="F13" s="7">
        <f t="shared" si="2"/>
        <v>15</v>
      </c>
      <c r="G13" s="7">
        <f>B13-$G5</f>
        <v>11.399999999999999</v>
      </c>
      <c r="H13" s="7">
        <v>7.9</v>
      </c>
      <c r="I13" s="7">
        <f>B13-$I5</f>
        <v>3</v>
      </c>
      <c r="J13" s="7"/>
      <c r="K13" s="7">
        <f>K5-$J5</f>
        <v>3</v>
      </c>
      <c r="L13" s="7">
        <f>L5-$J5</f>
        <v>10</v>
      </c>
      <c r="M13" s="7">
        <v>7.6</v>
      </c>
      <c r="N13" s="7">
        <f>N5-$J5</f>
        <v>8</v>
      </c>
    </row>
    <row r="14" spans="1:14" ht="15.75" hidden="1">
      <c r="A14" s="6" t="s">
        <v>157</v>
      </c>
      <c r="B14" s="7">
        <v>33</v>
      </c>
      <c r="C14" s="7">
        <v>25.2</v>
      </c>
      <c r="D14" s="7">
        <f t="shared" si="4"/>
        <v>24.2</v>
      </c>
      <c r="E14" s="7">
        <v>16.6</v>
      </c>
      <c r="F14" s="7">
        <f t="shared" si="2"/>
        <v>18</v>
      </c>
      <c r="G14" s="7">
        <f>B14-$G5</f>
        <v>14.399999999999999</v>
      </c>
      <c r="H14" s="7">
        <v>8.9</v>
      </c>
      <c r="I14" s="7">
        <f>B14-$I5</f>
        <v>6</v>
      </c>
      <c r="J14" s="7">
        <f>B14-$J5</f>
        <v>3</v>
      </c>
      <c r="K14" s="7"/>
      <c r="L14" s="7">
        <f>L5-$K5</f>
        <v>7</v>
      </c>
      <c r="M14" s="7">
        <f>M5-$K5</f>
        <v>3</v>
      </c>
      <c r="N14" s="7">
        <f>N5-$K5</f>
        <v>5</v>
      </c>
    </row>
    <row r="15" spans="1:14" ht="15.75" hidden="1">
      <c r="A15" s="6" t="s">
        <v>26</v>
      </c>
      <c r="B15" s="7">
        <v>40</v>
      </c>
      <c r="C15" s="7">
        <v>30.6</v>
      </c>
      <c r="D15" s="7">
        <f t="shared" si="4"/>
        <v>31.2</v>
      </c>
      <c r="E15" s="7">
        <v>22</v>
      </c>
      <c r="F15" s="7">
        <f t="shared" si="2"/>
        <v>25</v>
      </c>
      <c r="G15" s="7">
        <f>B15-$G5</f>
        <v>21.4</v>
      </c>
      <c r="H15" s="7">
        <v>14.3</v>
      </c>
      <c r="I15" s="7">
        <f>B15-$I5</f>
        <v>13</v>
      </c>
      <c r="J15" s="7">
        <f>B15-$J5</f>
        <v>10</v>
      </c>
      <c r="K15" s="7">
        <f>B15-$K5</f>
        <v>7</v>
      </c>
      <c r="L15" s="7"/>
      <c r="M15" s="7">
        <v>4</v>
      </c>
      <c r="N15" s="7">
        <v>2</v>
      </c>
    </row>
    <row r="16" spans="1:14" ht="15.75" hidden="1">
      <c r="A16" s="6" t="s">
        <v>24</v>
      </c>
      <c r="B16" s="7">
        <v>36</v>
      </c>
      <c r="C16" s="7">
        <v>32</v>
      </c>
      <c r="D16" s="7">
        <f t="shared" si="4"/>
        <v>27.2</v>
      </c>
      <c r="E16" s="7">
        <v>23.4</v>
      </c>
      <c r="F16" s="7">
        <f t="shared" si="2"/>
        <v>21</v>
      </c>
      <c r="G16" s="7">
        <f>B16-$G5</f>
        <v>17.4</v>
      </c>
      <c r="H16" s="7">
        <v>15.7</v>
      </c>
      <c r="I16" s="7">
        <f>B16-$I5</f>
        <v>9</v>
      </c>
      <c r="J16" s="7">
        <v>7.6</v>
      </c>
      <c r="K16" s="7">
        <f>B16-$K5</f>
        <v>3</v>
      </c>
      <c r="L16" s="7">
        <v>4</v>
      </c>
      <c r="M16" s="7"/>
      <c r="N16" s="7">
        <f>N5-$M5</f>
        <v>2</v>
      </c>
    </row>
    <row r="17" spans="1:14" ht="15.75" hidden="1">
      <c r="A17" s="6" t="s">
        <v>158</v>
      </c>
      <c r="B17" s="7">
        <v>38</v>
      </c>
      <c r="C17" s="7">
        <v>37.2</v>
      </c>
      <c r="D17" s="7">
        <f t="shared" si="4"/>
        <v>29.2</v>
      </c>
      <c r="E17" s="7">
        <v>28.6</v>
      </c>
      <c r="F17" s="7">
        <f t="shared" si="2"/>
        <v>23</v>
      </c>
      <c r="G17" s="7">
        <f>B17-$G5</f>
        <v>19.4</v>
      </c>
      <c r="H17" s="7">
        <v>20.9</v>
      </c>
      <c r="I17" s="7">
        <f>B17-$I5</f>
        <v>11</v>
      </c>
      <c r="J17" s="7">
        <f>B17-$J5</f>
        <v>8</v>
      </c>
      <c r="K17" s="7">
        <f>B17-$K5</f>
        <v>5</v>
      </c>
      <c r="L17" s="7">
        <v>2</v>
      </c>
      <c r="M17" s="7">
        <f>B17-$M5</f>
        <v>2</v>
      </c>
      <c r="N17" s="7"/>
    </row>
    <row r="18" ht="17.25" customHeight="1" hidden="1"/>
    <row r="19" spans="1:14" s="4" customFormat="1" ht="93">
      <c r="A19" s="3"/>
      <c r="B19" s="5" t="s">
        <v>0</v>
      </c>
      <c r="C19" s="5" t="s">
        <v>18</v>
      </c>
      <c r="D19" s="5" t="s">
        <v>1</v>
      </c>
      <c r="E19" s="5" t="s">
        <v>17</v>
      </c>
      <c r="F19" s="5" t="s">
        <v>2</v>
      </c>
      <c r="G19" s="5" t="s">
        <v>3</v>
      </c>
      <c r="H19" s="5" t="s">
        <v>4</v>
      </c>
      <c r="I19" s="5" t="s">
        <v>155</v>
      </c>
      <c r="J19" s="5" t="s">
        <v>156</v>
      </c>
      <c r="K19" s="5" t="s">
        <v>157</v>
      </c>
      <c r="L19" s="5" t="s">
        <v>26</v>
      </c>
      <c r="M19" s="5" t="s">
        <v>24</v>
      </c>
      <c r="N19" s="5" t="s">
        <v>158</v>
      </c>
    </row>
    <row r="20" spans="1:14" ht="18" customHeight="1">
      <c r="A20" s="6" t="s">
        <v>0</v>
      </c>
      <c r="B20" s="8">
        <f>IF(B5&gt;0,IF(B5*$G$3&lt;$G$2,$G$2,INT(0.99+B5*$G$3*10)/10),"")</f>
      </c>
      <c r="C20" s="8">
        <f>IF(C5&gt;0,IF(C5*$G$3&lt;$G$2,$G$2,INT(0.99+C5*$G$3*10)/10),"")</f>
        <v>1.8</v>
      </c>
      <c r="D20" s="8">
        <f>IF(D5&gt;0,IF(D5*$G$3&lt;$G$2,$G$2,INT(0.99+D5*$G$3*10)/10),"")</f>
        <v>1.8</v>
      </c>
      <c r="E20" s="8">
        <f>IF(E5&gt;0,IF(E5*$G$3&lt;$G$2,$G$2,INT(0.99+E5*$G$3*10)/10),"")</f>
        <v>1.8</v>
      </c>
      <c r="F20" s="8">
        <v>2</v>
      </c>
      <c r="G20" s="8">
        <v>2</v>
      </c>
      <c r="H20" s="8">
        <v>2</v>
      </c>
      <c r="I20" s="8">
        <v>3</v>
      </c>
      <c r="J20" s="8">
        <v>3</v>
      </c>
      <c r="K20" s="8">
        <v>4</v>
      </c>
      <c r="L20" s="8">
        <v>4</v>
      </c>
      <c r="M20" s="8">
        <v>4</v>
      </c>
      <c r="N20" s="8">
        <v>3</v>
      </c>
    </row>
    <row r="21" spans="1:14" ht="18" customHeight="1">
      <c r="A21" s="6" t="str">
        <f>C19</f>
        <v>ΡΟΔΙΤΗΣ</v>
      </c>
      <c r="B21" s="8">
        <f aca="true" t="shared" si="5" ref="B21:N21">IF(B6&gt;0,IF(B6*$G$3&lt;$G$2,$G$2,INT(0.99+B6*$G$3*10)/10),"")</f>
        <v>1.8</v>
      </c>
      <c r="C21" s="8">
        <f t="shared" si="5"/>
      </c>
      <c r="D21" s="8">
        <f t="shared" si="5"/>
        <v>1.8</v>
      </c>
      <c r="E21" s="8">
        <f t="shared" si="5"/>
        <v>1.8</v>
      </c>
      <c r="F21" s="8">
        <f t="shared" si="5"/>
        <v>1.8</v>
      </c>
      <c r="G21" s="8">
        <f t="shared" si="5"/>
        <v>1.8</v>
      </c>
      <c r="H21" s="8">
        <f t="shared" si="5"/>
        <v>1.8</v>
      </c>
      <c r="I21" s="8">
        <f t="shared" si="5"/>
        <v>1.8</v>
      </c>
      <c r="J21" s="8">
        <f t="shared" si="5"/>
        <v>2.5</v>
      </c>
      <c r="K21" s="8">
        <f t="shared" si="5"/>
        <v>2.6</v>
      </c>
      <c r="L21" s="8">
        <f t="shared" si="5"/>
        <v>3.1</v>
      </c>
      <c r="M21" s="8">
        <f t="shared" si="5"/>
        <v>3.2</v>
      </c>
      <c r="N21" s="8">
        <f t="shared" si="5"/>
        <v>3.8</v>
      </c>
    </row>
    <row r="22" spans="1:14" ht="18" customHeight="1">
      <c r="A22" s="6" t="s">
        <v>1</v>
      </c>
      <c r="B22" s="8">
        <f aca="true" t="shared" si="6" ref="B22:N22">IF(B7&gt;0,IF(B7*$G$3&lt;$G$2,$G$2,INT(0.99+B7*$G$3*10)/10),"")</f>
        <v>1.8</v>
      </c>
      <c r="C22" s="8">
        <f t="shared" si="6"/>
        <v>1.8</v>
      </c>
      <c r="D22" s="8">
        <f t="shared" si="6"/>
      </c>
      <c r="E22" s="8">
        <f t="shared" si="6"/>
        <v>1.8</v>
      </c>
      <c r="F22" s="8">
        <f t="shared" si="6"/>
        <v>1.8</v>
      </c>
      <c r="G22" s="8">
        <f t="shared" si="6"/>
        <v>1.8</v>
      </c>
      <c r="H22" s="8">
        <f t="shared" si="6"/>
        <v>1.8</v>
      </c>
      <c r="I22" s="8">
        <f t="shared" si="6"/>
        <v>1.9</v>
      </c>
      <c r="J22" s="8">
        <f t="shared" si="6"/>
        <v>2.2</v>
      </c>
      <c r="K22" s="8">
        <f t="shared" si="6"/>
        <v>2.5</v>
      </c>
      <c r="L22" s="8">
        <f t="shared" si="6"/>
        <v>3.2</v>
      </c>
      <c r="M22" s="8">
        <f t="shared" si="6"/>
        <v>2.8</v>
      </c>
      <c r="N22" s="8">
        <f t="shared" si="6"/>
        <v>3</v>
      </c>
    </row>
    <row r="23" spans="1:14" ht="18" customHeight="1">
      <c r="A23" s="6" t="s">
        <v>17</v>
      </c>
      <c r="B23" s="8">
        <f aca="true" t="shared" si="7" ref="B23:N23">IF(B8&gt;0,IF(B8*$G$3&lt;$G$2,$G$2,INT(0.99+B8*$G$3*10)/10),"")</f>
        <v>1.8</v>
      </c>
      <c r="C23" s="8">
        <f t="shared" si="7"/>
        <v>1.8</v>
      </c>
      <c r="D23" s="8">
        <f t="shared" si="7"/>
        <v>1.8</v>
      </c>
      <c r="E23" s="8">
        <f t="shared" si="7"/>
      </c>
      <c r="F23" s="8">
        <f t="shared" si="7"/>
        <v>1.8</v>
      </c>
      <c r="G23" s="8">
        <f t="shared" si="7"/>
        <v>1.8</v>
      </c>
      <c r="H23" s="8">
        <f t="shared" si="7"/>
        <v>1.8</v>
      </c>
      <c r="I23" s="8">
        <f t="shared" si="7"/>
        <v>1.8</v>
      </c>
      <c r="J23" s="8">
        <f t="shared" si="7"/>
        <v>1.8</v>
      </c>
      <c r="K23" s="8">
        <f t="shared" si="7"/>
        <v>1.8</v>
      </c>
      <c r="L23" s="8">
        <f t="shared" si="7"/>
        <v>2.2</v>
      </c>
      <c r="M23" s="8">
        <f t="shared" si="7"/>
        <v>2.4</v>
      </c>
      <c r="N23" s="8">
        <f t="shared" si="7"/>
        <v>2.9</v>
      </c>
    </row>
    <row r="24" spans="1:14" ht="18" customHeight="1">
      <c r="A24" s="6" t="s">
        <v>2</v>
      </c>
      <c r="B24" s="8">
        <v>2</v>
      </c>
      <c r="C24" s="8">
        <f aca="true" t="shared" si="8" ref="C24:N24">IF(C9&gt;0,IF(C9*$G$3&lt;$G$2,$G$2,INT(0.99+C9*$G$3*10)/10),"")</f>
        <v>1.8</v>
      </c>
      <c r="D24" s="8">
        <f t="shared" si="8"/>
        <v>1.8</v>
      </c>
      <c r="E24" s="8">
        <f t="shared" si="8"/>
        <v>1.8</v>
      </c>
      <c r="F24" s="8">
        <f t="shared" si="8"/>
      </c>
      <c r="G24" s="8">
        <f t="shared" si="8"/>
        <v>1.8</v>
      </c>
      <c r="H24" s="8">
        <f t="shared" si="8"/>
        <v>1.8</v>
      </c>
      <c r="I24" s="8">
        <f t="shared" si="8"/>
        <v>1.8</v>
      </c>
      <c r="J24" s="8">
        <f t="shared" si="8"/>
        <v>1.8</v>
      </c>
      <c r="K24" s="8">
        <f t="shared" si="8"/>
        <v>1.8</v>
      </c>
      <c r="L24" s="8">
        <f t="shared" si="8"/>
        <v>2.5</v>
      </c>
      <c r="M24" s="8">
        <f t="shared" si="8"/>
        <v>2.1</v>
      </c>
      <c r="N24" s="8">
        <f t="shared" si="8"/>
        <v>2.3</v>
      </c>
    </row>
    <row r="25" spans="1:14" ht="18" customHeight="1">
      <c r="A25" s="6" t="s">
        <v>3</v>
      </c>
      <c r="B25" s="8">
        <v>2</v>
      </c>
      <c r="C25" s="8">
        <f aca="true" t="shared" si="9" ref="C25:N25">IF(C10&gt;0,IF(C10*$G$3&lt;$G$2,$G$2,INT(0.99+C10*$G$3*10)/10),"")</f>
        <v>1.8</v>
      </c>
      <c r="D25" s="8">
        <f t="shared" si="9"/>
        <v>1.8</v>
      </c>
      <c r="E25" s="8">
        <f t="shared" si="9"/>
        <v>1.8</v>
      </c>
      <c r="F25" s="8">
        <f t="shared" si="9"/>
        <v>1.8</v>
      </c>
      <c r="G25" s="8">
        <f t="shared" si="9"/>
      </c>
      <c r="H25" s="8">
        <f t="shared" si="9"/>
        <v>1.8</v>
      </c>
      <c r="I25" s="8">
        <f t="shared" si="9"/>
        <v>1.8</v>
      </c>
      <c r="J25" s="8">
        <f t="shared" si="9"/>
        <v>1.8</v>
      </c>
      <c r="K25" s="8">
        <f t="shared" si="9"/>
        <v>1.8</v>
      </c>
      <c r="L25" s="8">
        <f t="shared" si="9"/>
        <v>2.2</v>
      </c>
      <c r="M25" s="8">
        <f t="shared" si="9"/>
        <v>1.8</v>
      </c>
      <c r="N25" s="8">
        <f t="shared" si="9"/>
        <v>2</v>
      </c>
    </row>
    <row r="26" spans="1:14" ht="18" customHeight="1">
      <c r="A26" s="6" t="s">
        <v>4</v>
      </c>
      <c r="B26" s="8">
        <v>2</v>
      </c>
      <c r="C26" s="8">
        <f aca="true" t="shared" si="10" ref="C26:N26">IF(C11&gt;0,IF(C11*$G$3&lt;$G$2,$G$2,INT(0.99+C11*$G$3*10)/10),"")</f>
        <v>1.8</v>
      </c>
      <c r="D26" s="8">
        <f t="shared" si="10"/>
        <v>1.8</v>
      </c>
      <c r="E26" s="8">
        <f t="shared" si="10"/>
        <v>1.8</v>
      </c>
      <c r="F26" s="8">
        <f t="shared" si="10"/>
        <v>1.8</v>
      </c>
      <c r="G26" s="8">
        <f t="shared" si="10"/>
        <v>1.8</v>
      </c>
      <c r="H26" s="8">
        <f t="shared" si="10"/>
      </c>
      <c r="I26" s="8">
        <f t="shared" si="10"/>
        <v>1.8</v>
      </c>
      <c r="J26" s="8">
        <f t="shared" si="10"/>
        <v>1.8</v>
      </c>
      <c r="K26" s="8">
        <f t="shared" si="10"/>
        <v>1.8</v>
      </c>
      <c r="L26" s="8">
        <f t="shared" si="10"/>
        <v>1.8</v>
      </c>
      <c r="M26" s="8">
        <f t="shared" si="10"/>
        <v>1.8</v>
      </c>
      <c r="N26" s="8">
        <f t="shared" si="10"/>
        <v>2.1</v>
      </c>
    </row>
    <row r="27" spans="1:14" ht="18" customHeight="1">
      <c r="A27" s="6" t="s">
        <v>155</v>
      </c>
      <c r="B27" s="8">
        <v>3</v>
      </c>
      <c r="C27" s="8">
        <f aca="true" t="shared" si="11" ref="C27:N27">IF(C12&gt;0,IF(C12*$G$3&lt;$G$2,$G$2,INT(0.99+C12*$G$3*10)/10),"")</f>
        <v>1.8</v>
      </c>
      <c r="D27" s="8">
        <f t="shared" si="11"/>
        <v>1.9</v>
      </c>
      <c r="E27" s="8">
        <f t="shared" si="11"/>
        <v>1.8</v>
      </c>
      <c r="F27" s="8">
        <f t="shared" si="11"/>
        <v>1.8</v>
      </c>
      <c r="G27" s="8">
        <f t="shared" si="11"/>
        <v>1.8</v>
      </c>
      <c r="H27" s="8">
        <f t="shared" si="11"/>
        <v>1.8</v>
      </c>
      <c r="I27" s="8">
        <f t="shared" si="11"/>
      </c>
      <c r="J27" s="8">
        <f t="shared" si="11"/>
        <v>1.8</v>
      </c>
      <c r="K27" s="8">
        <f t="shared" si="11"/>
        <v>1.8</v>
      </c>
      <c r="L27" s="8">
        <f t="shared" si="11"/>
        <v>1.8</v>
      </c>
      <c r="M27" s="8">
        <f t="shared" si="11"/>
        <v>1.8</v>
      </c>
      <c r="N27" s="8">
        <f t="shared" si="11"/>
        <v>1.8</v>
      </c>
    </row>
    <row r="28" spans="1:14" ht="18" customHeight="1">
      <c r="A28" s="6" t="s">
        <v>156</v>
      </c>
      <c r="B28" s="8">
        <f aca="true" t="shared" si="12" ref="B28:N28">IF(B13&gt;0,IF(B13*$G$3&lt;$G$2,$G$2,INT(0.99+B13*$G$3*10)/10),"")</f>
        <v>3</v>
      </c>
      <c r="C28" s="8">
        <f t="shared" si="12"/>
        <v>2.5</v>
      </c>
      <c r="D28" s="8">
        <f t="shared" si="12"/>
        <v>2.2</v>
      </c>
      <c r="E28" s="8">
        <f t="shared" si="12"/>
        <v>1.8</v>
      </c>
      <c r="F28" s="8">
        <f t="shared" si="12"/>
        <v>1.8</v>
      </c>
      <c r="G28" s="8">
        <f t="shared" si="12"/>
        <v>1.8</v>
      </c>
      <c r="H28" s="8">
        <f t="shared" si="12"/>
        <v>1.8</v>
      </c>
      <c r="I28" s="8">
        <f t="shared" si="12"/>
        <v>1.8</v>
      </c>
      <c r="J28" s="8">
        <f t="shared" si="12"/>
      </c>
      <c r="K28" s="8">
        <f t="shared" si="12"/>
        <v>1.8</v>
      </c>
      <c r="L28" s="8">
        <f t="shared" si="12"/>
        <v>1.8</v>
      </c>
      <c r="M28" s="8">
        <f t="shared" si="12"/>
        <v>1.8</v>
      </c>
      <c r="N28" s="8">
        <f t="shared" si="12"/>
        <v>1.8</v>
      </c>
    </row>
    <row r="29" spans="1:14" ht="18" customHeight="1">
      <c r="A29" s="6" t="s">
        <v>157</v>
      </c>
      <c r="B29" s="8">
        <v>4</v>
      </c>
      <c r="C29" s="8">
        <f aca="true" t="shared" si="13" ref="C29:N29">IF(C14&gt;0,IF(C14*$G$3&lt;$G$2,$G$2,INT(0.99+C14*$G$3*10)/10),"")</f>
        <v>2.6</v>
      </c>
      <c r="D29" s="8">
        <f t="shared" si="13"/>
        <v>2.5</v>
      </c>
      <c r="E29" s="8">
        <f t="shared" si="13"/>
        <v>1.8</v>
      </c>
      <c r="F29" s="8">
        <f t="shared" si="13"/>
        <v>1.8</v>
      </c>
      <c r="G29" s="8">
        <f t="shared" si="13"/>
        <v>1.8</v>
      </c>
      <c r="H29" s="8">
        <f t="shared" si="13"/>
        <v>1.8</v>
      </c>
      <c r="I29" s="8">
        <f t="shared" si="13"/>
        <v>1.8</v>
      </c>
      <c r="J29" s="8">
        <f t="shared" si="13"/>
        <v>1.8</v>
      </c>
      <c r="K29" s="8">
        <f t="shared" si="13"/>
      </c>
      <c r="L29" s="8">
        <f t="shared" si="13"/>
        <v>1.8</v>
      </c>
      <c r="M29" s="8">
        <f t="shared" si="13"/>
        <v>1.8</v>
      </c>
      <c r="N29" s="8">
        <f t="shared" si="13"/>
        <v>1.8</v>
      </c>
    </row>
    <row r="30" spans="1:14" ht="18" customHeight="1">
      <c r="A30" s="6" t="s">
        <v>26</v>
      </c>
      <c r="B30" s="8">
        <f aca="true" t="shared" si="14" ref="B30:M30">IF(B15&gt;0,IF(B15*$G$3&lt;$G$2,$G$2,INT(0.99+B15*$G$3*10)/10),"")</f>
        <v>4</v>
      </c>
      <c r="C30" s="8">
        <f t="shared" si="14"/>
        <v>3.1</v>
      </c>
      <c r="D30" s="8">
        <f t="shared" si="14"/>
        <v>3.2</v>
      </c>
      <c r="E30" s="8">
        <f t="shared" si="14"/>
        <v>2.2</v>
      </c>
      <c r="F30" s="8">
        <f t="shared" si="14"/>
        <v>2.5</v>
      </c>
      <c r="G30" s="8">
        <f t="shared" si="14"/>
        <v>2.2</v>
      </c>
      <c r="H30" s="8">
        <f t="shared" si="14"/>
        <v>1.8</v>
      </c>
      <c r="I30" s="8">
        <f t="shared" si="14"/>
        <v>1.8</v>
      </c>
      <c r="J30" s="8">
        <f t="shared" si="14"/>
        <v>1.8</v>
      </c>
      <c r="K30" s="8">
        <f t="shared" si="14"/>
        <v>1.8</v>
      </c>
      <c r="L30" s="8">
        <f t="shared" si="14"/>
      </c>
      <c r="M30" s="8">
        <f t="shared" si="14"/>
        <v>1.8</v>
      </c>
      <c r="N30" s="8">
        <f>IF(N15&gt;0,IF(N15*$G$3&lt;$G$2,$G$2,INT(0.99+N15*$G$3*10)/10),"")</f>
        <v>1.8</v>
      </c>
    </row>
    <row r="31" spans="1:14" ht="18" customHeight="1">
      <c r="A31" s="6" t="s">
        <v>24</v>
      </c>
      <c r="B31" s="8">
        <v>4</v>
      </c>
      <c r="C31" s="8">
        <f aca="true" t="shared" si="15" ref="C31:N31">IF(C16&gt;0,IF(C16*$G$3&lt;$G$2,$G$2,INT(0.99+C16*$G$3*10)/10),"")</f>
        <v>3.2</v>
      </c>
      <c r="D31" s="8">
        <f t="shared" si="15"/>
        <v>2.8</v>
      </c>
      <c r="E31" s="8">
        <f t="shared" si="15"/>
        <v>2.4</v>
      </c>
      <c r="F31" s="8">
        <f t="shared" si="15"/>
        <v>2.1</v>
      </c>
      <c r="G31" s="8">
        <f t="shared" si="15"/>
        <v>1.8</v>
      </c>
      <c r="H31" s="8">
        <f t="shared" si="15"/>
        <v>1.8</v>
      </c>
      <c r="I31" s="8">
        <f t="shared" si="15"/>
        <v>1.8</v>
      </c>
      <c r="J31" s="8">
        <f t="shared" si="15"/>
        <v>1.8</v>
      </c>
      <c r="K31" s="8">
        <f t="shared" si="15"/>
        <v>1.8</v>
      </c>
      <c r="L31" s="8">
        <f t="shared" si="15"/>
        <v>1.8</v>
      </c>
      <c r="M31" s="8">
        <f t="shared" si="15"/>
      </c>
      <c r="N31" s="8">
        <f t="shared" si="15"/>
        <v>1.8</v>
      </c>
    </row>
    <row r="32" spans="1:14" ht="18" customHeight="1">
      <c r="A32" s="6" t="s">
        <v>158</v>
      </c>
      <c r="B32" s="8">
        <v>3</v>
      </c>
      <c r="C32" s="8">
        <f aca="true" t="shared" si="16" ref="C32:N32">IF(C17&gt;0,IF(C17*$G$3&lt;$G$2,$G$2,INT(0.99+C17*$G$3*10)/10),"")</f>
        <v>3.8</v>
      </c>
      <c r="D32" s="8">
        <f t="shared" si="16"/>
        <v>3</v>
      </c>
      <c r="E32" s="8">
        <f t="shared" si="16"/>
        <v>2.9</v>
      </c>
      <c r="F32" s="8">
        <f t="shared" si="16"/>
        <v>2.3</v>
      </c>
      <c r="G32" s="8">
        <f t="shared" si="16"/>
        <v>2</v>
      </c>
      <c r="H32" s="8">
        <f t="shared" si="16"/>
        <v>2.1</v>
      </c>
      <c r="I32" s="8">
        <f t="shared" si="16"/>
        <v>1.8</v>
      </c>
      <c r="J32" s="8">
        <f t="shared" si="16"/>
        <v>1.8</v>
      </c>
      <c r="K32" s="8">
        <f t="shared" si="16"/>
        <v>1.8</v>
      </c>
      <c r="L32" s="8">
        <f t="shared" si="16"/>
        <v>1.8</v>
      </c>
      <c r="M32" s="8">
        <f t="shared" si="16"/>
        <v>1.8</v>
      </c>
      <c r="N32" s="8">
        <f t="shared" si="16"/>
      </c>
    </row>
  </sheetData>
  <sheetProtection/>
  <printOptions/>
  <pageMargins left="0.17" right="0.17" top="1" bottom="1" header="0.5" footer="0.5"/>
  <pageSetup horizontalDpi="600" verticalDpi="600" orientation="landscape" paperSize="9" scale="11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8.25390625" style="2" bestFit="1" customWidth="1"/>
    <col min="2" max="6" width="6.375" style="0" customWidth="1"/>
    <col min="7" max="7" width="8.25390625" style="0" bestFit="1" customWidth="1"/>
    <col min="8" max="10" width="6.375" style="0" customWidth="1"/>
  </cols>
  <sheetData>
    <row r="1" ht="15" customHeight="1">
      <c r="A1" s="2" t="s">
        <v>20</v>
      </c>
    </row>
    <row r="2" ht="15.75" customHeight="1">
      <c r="G2">
        <v>1.8</v>
      </c>
    </row>
    <row r="3" spans="1:9" s="1" customFormat="1" ht="15.75">
      <c r="A3" s="2"/>
      <c r="B3" s="1" t="s">
        <v>161</v>
      </c>
      <c r="F3" s="1" t="s">
        <v>21</v>
      </c>
      <c r="G3" s="32">
        <v>0.1</v>
      </c>
      <c r="I3" s="1" t="s">
        <v>162</v>
      </c>
    </row>
    <row r="4" spans="1:10" s="4" customFormat="1" ht="88.5" hidden="1">
      <c r="A4" s="3"/>
      <c r="B4" s="5" t="s">
        <v>0</v>
      </c>
      <c r="C4" s="5" t="s">
        <v>18</v>
      </c>
      <c r="D4" s="5" t="s">
        <v>163</v>
      </c>
      <c r="E4" s="5" t="s">
        <v>164</v>
      </c>
      <c r="F4" s="5" t="s">
        <v>165</v>
      </c>
      <c r="G4" s="5" t="s">
        <v>166</v>
      </c>
      <c r="H4" s="5" t="s">
        <v>167</v>
      </c>
      <c r="I4" s="5" t="s">
        <v>168</v>
      </c>
      <c r="J4" s="5" t="s">
        <v>169</v>
      </c>
    </row>
    <row r="5" spans="1:10" ht="15.75" hidden="1">
      <c r="A5" s="6" t="s">
        <v>0</v>
      </c>
      <c r="B5" s="7"/>
      <c r="C5" s="7">
        <v>6</v>
      </c>
      <c r="D5" s="7">
        <v>10.7</v>
      </c>
      <c r="E5" s="7">
        <v>13.7</v>
      </c>
      <c r="F5" s="7">
        <v>14.9</v>
      </c>
      <c r="G5" s="7">
        <v>18.9</v>
      </c>
      <c r="H5" s="7">
        <v>21.3</v>
      </c>
      <c r="I5" s="7">
        <v>22</v>
      </c>
      <c r="J5" s="7">
        <v>27</v>
      </c>
    </row>
    <row r="6" spans="1:10" ht="15.75" hidden="1">
      <c r="A6" s="6" t="s">
        <v>18</v>
      </c>
      <c r="B6" s="7">
        <v>6</v>
      </c>
      <c r="C6" s="7"/>
      <c r="D6" s="7">
        <v>3.8</v>
      </c>
      <c r="E6" s="7">
        <v>8.6</v>
      </c>
      <c r="F6" s="7">
        <v>10</v>
      </c>
      <c r="G6" s="7">
        <v>13.6</v>
      </c>
      <c r="H6" s="7">
        <v>16.3</v>
      </c>
      <c r="I6" s="7">
        <v>17</v>
      </c>
      <c r="J6" s="7">
        <v>24.2</v>
      </c>
    </row>
    <row r="7" spans="1:10" ht="15.75" hidden="1">
      <c r="A7" s="6" t="s">
        <v>163</v>
      </c>
      <c r="B7" s="7">
        <v>10.7</v>
      </c>
      <c r="C7" s="7">
        <v>3.8</v>
      </c>
      <c r="D7" s="7"/>
      <c r="E7" s="7">
        <v>5.8</v>
      </c>
      <c r="F7" s="7">
        <f>F5-$D$5</f>
        <v>4.200000000000001</v>
      </c>
      <c r="G7" s="7">
        <f>G5-$D$5</f>
        <v>8.2</v>
      </c>
      <c r="H7" s="7">
        <v>12.8</v>
      </c>
      <c r="I7" s="7">
        <f>I5-$D$5</f>
        <v>11.3</v>
      </c>
      <c r="J7" s="7">
        <f>J5-$D$5</f>
        <v>16.3</v>
      </c>
    </row>
    <row r="8" spans="1:10" ht="15.75" hidden="1">
      <c r="A8" s="6" t="s">
        <v>164</v>
      </c>
      <c r="B8" s="7">
        <v>13.7</v>
      </c>
      <c r="C8" s="7">
        <v>8.6</v>
      </c>
      <c r="D8" s="7">
        <v>5.8</v>
      </c>
      <c r="E8" s="7"/>
      <c r="F8" s="7">
        <v>1.4</v>
      </c>
      <c r="G8" s="7">
        <v>5</v>
      </c>
      <c r="H8" s="7">
        <v>7.7</v>
      </c>
      <c r="I8" s="7">
        <v>8.4</v>
      </c>
      <c r="J8" s="7">
        <v>15.6</v>
      </c>
    </row>
    <row r="9" spans="1:10" ht="15.75" hidden="1">
      <c r="A9" s="6" t="s">
        <v>165</v>
      </c>
      <c r="B9" s="7">
        <v>14.9</v>
      </c>
      <c r="C9" s="7">
        <v>10</v>
      </c>
      <c r="D9" s="7">
        <f>B9-$D$5</f>
        <v>4.200000000000001</v>
      </c>
      <c r="E9" s="7">
        <v>1.4</v>
      </c>
      <c r="F9" s="7"/>
      <c r="G9" s="7">
        <f>G5-$F$5</f>
        <v>3.9999999999999982</v>
      </c>
      <c r="H9" s="7">
        <f>H5-$F$5</f>
        <v>6.4</v>
      </c>
      <c r="I9" s="7">
        <f>I5-$F$5</f>
        <v>7.1</v>
      </c>
      <c r="J9" s="7">
        <f>J5-$F$5</f>
        <v>12.1</v>
      </c>
    </row>
    <row r="10" spans="1:10" ht="15.75" hidden="1">
      <c r="A10" s="6" t="s">
        <v>166</v>
      </c>
      <c r="B10" s="7">
        <v>18.9</v>
      </c>
      <c r="C10" s="7">
        <v>13.6</v>
      </c>
      <c r="D10" s="7">
        <f>B10-$D$5</f>
        <v>8.2</v>
      </c>
      <c r="E10" s="7">
        <v>5</v>
      </c>
      <c r="F10" s="7">
        <f>B10-$F$5</f>
        <v>3.9999999999999982</v>
      </c>
      <c r="G10" s="7"/>
      <c r="H10" s="7">
        <f>H5-$G5</f>
        <v>2.400000000000002</v>
      </c>
      <c r="I10" s="7">
        <f>I5-$G5</f>
        <v>3.1000000000000014</v>
      </c>
      <c r="J10" s="7">
        <f>J5-$G5</f>
        <v>8.100000000000001</v>
      </c>
    </row>
    <row r="11" spans="1:10" ht="15.75" hidden="1">
      <c r="A11" s="6" t="s">
        <v>167</v>
      </c>
      <c r="B11" s="7">
        <v>21.3</v>
      </c>
      <c r="C11" s="7">
        <v>16.3</v>
      </c>
      <c r="D11" s="7">
        <v>12.8</v>
      </c>
      <c r="E11" s="7">
        <v>7.7</v>
      </c>
      <c r="F11" s="7">
        <f>B11-$F$5</f>
        <v>6.4</v>
      </c>
      <c r="G11" s="7">
        <f>B11-$G5</f>
        <v>2.400000000000002</v>
      </c>
      <c r="H11" s="7"/>
      <c r="I11" s="7">
        <v>0.7</v>
      </c>
      <c r="J11" s="7">
        <v>7.9</v>
      </c>
    </row>
    <row r="12" spans="1:10" ht="15.75" hidden="1">
      <c r="A12" s="6" t="s">
        <v>168</v>
      </c>
      <c r="B12" s="7">
        <v>22</v>
      </c>
      <c r="C12" s="7">
        <v>17</v>
      </c>
      <c r="D12" s="7">
        <f>B12-$D$5</f>
        <v>11.3</v>
      </c>
      <c r="E12" s="7">
        <v>8.4</v>
      </c>
      <c r="F12" s="7">
        <f>B12-$F$5</f>
        <v>7.1</v>
      </c>
      <c r="G12" s="7">
        <f>B12-$G5</f>
        <v>3.1000000000000014</v>
      </c>
      <c r="H12" s="7">
        <v>0.7</v>
      </c>
      <c r="I12" s="7"/>
      <c r="J12" s="7">
        <f>J5-$I5</f>
        <v>5</v>
      </c>
    </row>
    <row r="13" spans="1:10" ht="15.75" hidden="1">
      <c r="A13" s="6" t="s">
        <v>169</v>
      </c>
      <c r="B13" s="7">
        <v>27</v>
      </c>
      <c r="C13" s="7">
        <v>24.2</v>
      </c>
      <c r="D13" s="7">
        <f>B13-$D$5</f>
        <v>16.3</v>
      </c>
      <c r="E13" s="7">
        <v>15.6</v>
      </c>
      <c r="F13" s="7">
        <f>B13-$F$5</f>
        <v>12.1</v>
      </c>
      <c r="G13" s="7">
        <f>B13-$G5</f>
        <v>8.100000000000001</v>
      </c>
      <c r="H13" s="7">
        <v>7.9</v>
      </c>
      <c r="I13" s="7">
        <f>B13-$I5</f>
        <v>5</v>
      </c>
      <c r="J13" s="7"/>
    </row>
    <row r="14" ht="17.25" customHeight="1" hidden="1"/>
    <row r="15" spans="1:10" s="4" customFormat="1" ht="88.5">
      <c r="A15" s="3"/>
      <c r="B15" s="5" t="str">
        <f>B4</f>
        <v>ΚΟΜΟΤΗΝΗ</v>
      </c>
      <c r="C15" s="5" t="str">
        <f aca="true" t="shared" si="0" ref="C15:J15">C4</f>
        <v>ΡΟΔΙΤΗΣ</v>
      </c>
      <c r="D15" s="5" t="str">
        <f t="shared" si="0"/>
        <v>ΚΑΛΧΑΣ</v>
      </c>
      <c r="E15" s="5" t="str">
        <f t="shared" si="0"/>
        <v>ΣΙΔΕΡΑΔΕΣ</v>
      </c>
      <c r="F15" s="5" t="str">
        <f t="shared" si="0"/>
        <v>ΣΤΥΛΑΡΙΟ</v>
      </c>
      <c r="G15" s="5" t="str">
        <f t="shared" si="0"/>
        <v>ΓΡΑΤΙΝΗ</v>
      </c>
      <c r="H15" s="5" t="str">
        <f t="shared" si="0"/>
        <v>ΛΑΜΠΡΟ</v>
      </c>
      <c r="I15" s="5" t="str">
        <f t="shared" si="0"/>
        <v>ΟΜΗΡΙΚΟ</v>
      </c>
      <c r="J15" s="5" t="str">
        <f t="shared" si="0"/>
        <v>ΚΑΛΛΙΝΤΗΡΙΟ</v>
      </c>
    </row>
    <row r="16" spans="1:10" ht="18" customHeight="1">
      <c r="A16" s="6" t="str">
        <f>A5</f>
        <v>ΚΟΜΟΤΗΝΗ</v>
      </c>
      <c r="B16" s="8">
        <f>IF(B5&gt;0,IF(B5*$G$3&lt;$G$2,$G$2,INT(0.99+B5*$G$3*10)/10),"")</f>
      </c>
      <c r="C16" s="8">
        <f>IF(C5&gt;0,IF(C5*$G$3&lt;$G$2,$G$2,INT(0.99+C5*$G$3*10)/10),"")</f>
        <v>1.8</v>
      </c>
      <c r="D16" s="8">
        <f>IF(D5&gt;0,IF(D5*$G$3&lt;$G$2,$G$2,INT(0.99+D5*$G$3*10)/10),"")</f>
        <v>1.8</v>
      </c>
      <c r="E16" s="8">
        <v>2</v>
      </c>
      <c r="F16" s="8">
        <v>2</v>
      </c>
      <c r="G16" s="8">
        <v>2</v>
      </c>
      <c r="H16" s="8">
        <v>2.5</v>
      </c>
      <c r="I16" s="8">
        <v>2.5</v>
      </c>
      <c r="J16" s="8">
        <v>2.5</v>
      </c>
    </row>
    <row r="17" spans="1:10" ht="18" customHeight="1">
      <c r="A17" s="6" t="str">
        <f aca="true" t="shared" si="1" ref="A17:A24">A6</f>
        <v>ΡΟΔΙΤΗΣ</v>
      </c>
      <c r="B17" s="8">
        <f aca="true" t="shared" si="2" ref="B17:J17">IF(B6&gt;0,IF(B6*$G$3&lt;$G$2,$G$2,INT(0.99+B6*$G$3*10)/10),"")</f>
        <v>1.8</v>
      </c>
      <c r="C17" s="8">
        <f t="shared" si="2"/>
      </c>
      <c r="D17" s="8">
        <f t="shared" si="2"/>
        <v>1.8</v>
      </c>
      <c r="E17" s="8">
        <f t="shared" si="2"/>
        <v>1.8</v>
      </c>
      <c r="F17" s="8">
        <f t="shared" si="2"/>
        <v>1.8</v>
      </c>
      <c r="G17" s="8">
        <f t="shared" si="2"/>
        <v>1.8</v>
      </c>
      <c r="H17" s="8">
        <f t="shared" si="2"/>
        <v>1.8</v>
      </c>
      <c r="I17" s="8">
        <f t="shared" si="2"/>
        <v>1.8</v>
      </c>
      <c r="J17" s="8">
        <f t="shared" si="2"/>
        <v>2.5</v>
      </c>
    </row>
    <row r="18" spans="1:10" ht="18" customHeight="1">
      <c r="A18" s="6" t="str">
        <f t="shared" si="1"/>
        <v>ΚΑΛΧΑΣ</v>
      </c>
      <c r="B18" s="8">
        <f aca="true" t="shared" si="3" ref="B18:J18">IF(B7&gt;0,IF(B7*$G$3&lt;$G$2,$G$2,INT(0.99+B7*$G$3*10)/10),"")</f>
        <v>1.8</v>
      </c>
      <c r="C18" s="8">
        <f t="shared" si="3"/>
        <v>1.8</v>
      </c>
      <c r="D18" s="8">
        <f t="shared" si="3"/>
      </c>
      <c r="E18" s="8">
        <f t="shared" si="3"/>
        <v>1.8</v>
      </c>
      <c r="F18" s="8">
        <f t="shared" si="3"/>
        <v>1.8</v>
      </c>
      <c r="G18" s="8">
        <f t="shared" si="3"/>
        <v>1.8</v>
      </c>
      <c r="H18" s="8">
        <f t="shared" si="3"/>
        <v>1.8</v>
      </c>
      <c r="I18" s="8">
        <f t="shared" si="3"/>
        <v>1.8</v>
      </c>
      <c r="J18" s="8">
        <f t="shared" si="3"/>
        <v>1.8</v>
      </c>
    </row>
    <row r="19" spans="1:10" ht="18" customHeight="1">
      <c r="A19" s="6" t="str">
        <f t="shared" si="1"/>
        <v>ΣΙΔΕΡΑΔΕΣ</v>
      </c>
      <c r="B19" s="8">
        <v>2</v>
      </c>
      <c r="C19" s="8">
        <f aca="true" t="shared" si="4" ref="C19:J19">IF(C8&gt;0,IF(C8*$G$3&lt;$G$2,$G$2,INT(0.99+C8*$G$3*10)/10),"")</f>
        <v>1.8</v>
      </c>
      <c r="D19" s="8">
        <f t="shared" si="4"/>
        <v>1.8</v>
      </c>
      <c r="E19" s="8">
        <f t="shared" si="4"/>
      </c>
      <c r="F19" s="8">
        <f t="shared" si="4"/>
        <v>1.8</v>
      </c>
      <c r="G19" s="8">
        <f t="shared" si="4"/>
        <v>1.8</v>
      </c>
      <c r="H19" s="8">
        <f t="shared" si="4"/>
        <v>1.8</v>
      </c>
      <c r="I19" s="8">
        <f t="shared" si="4"/>
        <v>1.8</v>
      </c>
      <c r="J19" s="8">
        <f t="shared" si="4"/>
        <v>1.8</v>
      </c>
    </row>
    <row r="20" spans="1:10" ht="18" customHeight="1">
      <c r="A20" s="6" t="str">
        <f t="shared" si="1"/>
        <v>ΣΤΥΛΑΡΙΟ</v>
      </c>
      <c r="B20" s="8">
        <v>2</v>
      </c>
      <c r="C20" s="8">
        <f aca="true" t="shared" si="5" ref="C20:J20">IF(C9&gt;0,IF(C9*$G$3&lt;$G$2,$G$2,INT(0.99+C9*$G$3*10)/10),"")</f>
        <v>1.8</v>
      </c>
      <c r="D20" s="8">
        <f t="shared" si="5"/>
        <v>1.8</v>
      </c>
      <c r="E20" s="8">
        <f t="shared" si="5"/>
        <v>1.8</v>
      </c>
      <c r="F20" s="8">
        <f t="shared" si="5"/>
      </c>
      <c r="G20" s="8">
        <f t="shared" si="5"/>
        <v>1.8</v>
      </c>
      <c r="H20" s="8">
        <f t="shared" si="5"/>
        <v>1.8</v>
      </c>
      <c r="I20" s="8">
        <f t="shared" si="5"/>
        <v>1.8</v>
      </c>
      <c r="J20" s="8">
        <f t="shared" si="5"/>
        <v>1.8</v>
      </c>
    </row>
    <row r="21" spans="1:10" ht="18" customHeight="1">
      <c r="A21" s="6" t="str">
        <f t="shared" si="1"/>
        <v>ΓΡΑΤΙΝΗ</v>
      </c>
      <c r="B21" s="8">
        <v>2</v>
      </c>
      <c r="C21" s="8">
        <f aca="true" t="shared" si="6" ref="C21:J21">IF(C10&gt;0,IF(C10*$G$3&lt;$G$2,$G$2,INT(0.99+C10*$G$3*10)/10),"")</f>
        <v>1.8</v>
      </c>
      <c r="D21" s="8">
        <f t="shared" si="6"/>
        <v>1.8</v>
      </c>
      <c r="E21" s="8">
        <f t="shared" si="6"/>
        <v>1.8</v>
      </c>
      <c r="F21" s="8">
        <f t="shared" si="6"/>
        <v>1.8</v>
      </c>
      <c r="G21" s="8">
        <f t="shared" si="6"/>
      </c>
      <c r="H21" s="8">
        <f t="shared" si="6"/>
        <v>1.8</v>
      </c>
      <c r="I21" s="8">
        <f t="shared" si="6"/>
        <v>1.8</v>
      </c>
      <c r="J21" s="8">
        <f t="shared" si="6"/>
        <v>1.8</v>
      </c>
    </row>
    <row r="22" spans="1:10" ht="18" customHeight="1">
      <c r="A22" s="6" t="str">
        <f t="shared" si="1"/>
        <v>ΛΑΜΠΡΟ</v>
      </c>
      <c r="B22" s="8">
        <v>2.5</v>
      </c>
      <c r="C22" s="8">
        <f aca="true" t="shared" si="7" ref="C22:J22">IF(C11&gt;0,IF(C11*$G$3&lt;$G$2,$G$2,INT(0.99+C11*$G$3*10)/10),"")</f>
        <v>1.8</v>
      </c>
      <c r="D22" s="8">
        <f t="shared" si="7"/>
        <v>1.8</v>
      </c>
      <c r="E22" s="8">
        <f t="shared" si="7"/>
        <v>1.8</v>
      </c>
      <c r="F22" s="8">
        <f t="shared" si="7"/>
        <v>1.8</v>
      </c>
      <c r="G22" s="8">
        <f t="shared" si="7"/>
        <v>1.8</v>
      </c>
      <c r="H22" s="8">
        <f t="shared" si="7"/>
      </c>
      <c r="I22" s="8">
        <f t="shared" si="7"/>
        <v>1.8</v>
      </c>
      <c r="J22" s="8">
        <f t="shared" si="7"/>
        <v>1.8</v>
      </c>
    </row>
    <row r="23" spans="1:10" ht="18" customHeight="1">
      <c r="A23" s="6" t="str">
        <f t="shared" si="1"/>
        <v>ΟΜΗΡΙΚΟ</v>
      </c>
      <c r="B23" s="8">
        <v>2.5</v>
      </c>
      <c r="C23" s="8">
        <f aca="true" t="shared" si="8" ref="C23:J23">IF(C12&gt;0,IF(C12*$G$3&lt;$G$2,$G$2,INT(0.99+C12*$G$3*10)/10),"")</f>
        <v>1.8</v>
      </c>
      <c r="D23" s="8">
        <f t="shared" si="8"/>
        <v>1.8</v>
      </c>
      <c r="E23" s="8">
        <f t="shared" si="8"/>
        <v>1.8</v>
      </c>
      <c r="F23" s="8">
        <f t="shared" si="8"/>
        <v>1.8</v>
      </c>
      <c r="G23" s="8">
        <f t="shared" si="8"/>
        <v>1.8</v>
      </c>
      <c r="H23" s="8">
        <f t="shared" si="8"/>
        <v>1.8</v>
      </c>
      <c r="I23" s="8">
        <f t="shared" si="8"/>
      </c>
      <c r="J23" s="8">
        <f t="shared" si="8"/>
        <v>1.8</v>
      </c>
    </row>
    <row r="24" spans="1:10" ht="18" customHeight="1">
      <c r="A24" s="6" t="str">
        <f t="shared" si="1"/>
        <v>ΚΑΛΛΙΝΤΗΡΙΟ</v>
      </c>
      <c r="B24" s="8">
        <v>2.5</v>
      </c>
      <c r="C24" s="8">
        <f aca="true" t="shared" si="9" ref="C24:J24">IF(C13&gt;0,IF(C13*$G$3&lt;$G$2,$G$2,INT(0.99+C13*$G$3*10)/10),"")</f>
        <v>2.5</v>
      </c>
      <c r="D24" s="8">
        <f t="shared" si="9"/>
        <v>1.8</v>
      </c>
      <c r="E24" s="8">
        <f t="shared" si="9"/>
        <v>1.8</v>
      </c>
      <c r="F24" s="8">
        <f t="shared" si="9"/>
        <v>1.8</v>
      </c>
      <c r="G24" s="8">
        <f t="shared" si="9"/>
        <v>1.8</v>
      </c>
      <c r="H24" s="8">
        <f t="shared" si="9"/>
        <v>1.8</v>
      </c>
      <c r="I24" s="8">
        <f t="shared" si="9"/>
        <v>1.8</v>
      </c>
      <c r="J24" s="8">
        <f t="shared" si="9"/>
      </c>
    </row>
  </sheetData>
  <sheetProtection/>
  <printOptions/>
  <pageMargins left="0.09" right="0.23" top="1" bottom="1" header="0.5" footer="0.5"/>
  <pageSetup horizontalDpi="600" verticalDpi="600" orientation="landscape" paperSize="9" scale="12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16.00390625" style="2" customWidth="1"/>
    <col min="2" max="7" width="6.25390625" style="0" customWidth="1"/>
    <col min="8" max="8" width="8.25390625" style="0" bestFit="1" customWidth="1"/>
    <col min="9" max="15" width="6.25390625" style="0" customWidth="1"/>
    <col min="16" max="16" width="1.75390625" style="0" customWidth="1"/>
    <col min="17" max="17" width="6.25390625" style="0" customWidth="1"/>
  </cols>
  <sheetData>
    <row r="1" ht="15" customHeight="1">
      <c r="A1" s="2" t="s">
        <v>20</v>
      </c>
    </row>
    <row r="2" ht="17.25" customHeight="1">
      <c r="H2">
        <v>1.8</v>
      </c>
    </row>
    <row r="3" spans="1:13" s="1" customFormat="1" ht="15.75">
      <c r="A3" s="2"/>
      <c r="B3" s="1" t="s">
        <v>170</v>
      </c>
      <c r="G3" s="1" t="s">
        <v>21</v>
      </c>
      <c r="H3" s="32">
        <v>0.1</v>
      </c>
      <c r="I3" s="10"/>
      <c r="J3" s="10"/>
      <c r="K3" s="10"/>
      <c r="M3" s="1" t="s">
        <v>171</v>
      </c>
    </row>
    <row r="4" spans="1:15" s="4" customFormat="1" ht="87.75" hidden="1">
      <c r="A4" s="3"/>
      <c r="B4" s="5" t="s">
        <v>0</v>
      </c>
      <c r="C4" s="5" t="s">
        <v>126</v>
      </c>
      <c r="D4" s="5" t="s">
        <v>107</v>
      </c>
      <c r="E4" s="5" t="s">
        <v>87</v>
      </c>
      <c r="F4" s="5" t="s">
        <v>88</v>
      </c>
      <c r="G4" s="5" t="s">
        <v>89</v>
      </c>
      <c r="H4" s="5" t="s">
        <v>127</v>
      </c>
      <c r="I4" s="5" t="s">
        <v>131</v>
      </c>
      <c r="J4" s="5" t="s">
        <v>128</v>
      </c>
      <c r="K4" s="5" t="s">
        <v>92</v>
      </c>
      <c r="L4" s="5" t="s">
        <v>80</v>
      </c>
      <c r="M4" s="5" t="s">
        <v>172</v>
      </c>
      <c r="N4" s="5" t="s">
        <v>173</v>
      </c>
      <c r="O4" s="5" t="s">
        <v>174</v>
      </c>
    </row>
    <row r="5" spans="1:15" ht="15.75" hidden="1">
      <c r="A5" s="6" t="s">
        <v>0</v>
      </c>
      <c r="B5" s="12"/>
      <c r="C5" s="12">
        <v>3.2</v>
      </c>
      <c r="D5" s="12">
        <v>4.2</v>
      </c>
      <c r="E5" s="12">
        <v>8.1</v>
      </c>
      <c r="F5" s="12">
        <v>10.5</v>
      </c>
      <c r="G5" s="12">
        <v>11.5</v>
      </c>
      <c r="H5" s="12">
        <v>15</v>
      </c>
      <c r="I5" s="12">
        <v>17.1</v>
      </c>
      <c r="J5" s="12">
        <v>17.2</v>
      </c>
      <c r="K5" s="12">
        <v>18.7</v>
      </c>
      <c r="L5" s="12">
        <v>21.5</v>
      </c>
      <c r="M5" s="12">
        <v>25</v>
      </c>
      <c r="N5" s="12">
        <v>29</v>
      </c>
      <c r="O5" s="12">
        <v>30</v>
      </c>
    </row>
    <row r="6" spans="1:15" ht="15.75" hidden="1">
      <c r="A6" s="6" t="s">
        <v>126</v>
      </c>
      <c r="B6" s="12">
        <v>3.2</v>
      </c>
      <c r="C6" s="12"/>
      <c r="D6" s="12">
        <f>D5-$C5</f>
        <v>1</v>
      </c>
      <c r="E6" s="12">
        <f aca="true" t="shared" si="0" ref="E6:O7">E5-$C5</f>
        <v>4.8999999999999995</v>
      </c>
      <c r="F6" s="12">
        <f t="shared" si="0"/>
        <v>7.3</v>
      </c>
      <c r="G6" s="12">
        <f t="shared" si="0"/>
        <v>8.3</v>
      </c>
      <c r="H6" s="12">
        <f t="shared" si="0"/>
        <v>11.8</v>
      </c>
      <c r="I6" s="12">
        <f t="shared" si="0"/>
        <v>13.900000000000002</v>
      </c>
      <c r="J6" s="12">
        <f t="shared" si="0"/>
        <v>14</v>
      </c>
      <c r="K6" s="12">
        <f t="shared" si="0"/>
        <v>15.5</v>
      </c>
      <c r="L6" s="12">
        <f t="shared" si="0"/>
        <v>18.3</v>
      </c>
      <c r="M6" s="12">
        <f t="shared" si="0"/>
        <v>21.8</v>
      </c>
      <c r="N6" s="12">
        <f t="shared" si="0"/>
        <v>25.8</v>
      </c>
      <c r="O6" s="12">
        <f t="shared" si="0"/>
        <v>26.8</v>
      </c>
    </row>
    <row r="7" spans="1:15" ht="15.75" hidden="1">
      <c r="A7" s="6" t="s">
        <v>107</v>
      </c>
      <c r="B7" s="12">
        <v>4.2</v>
      </c>
      <c r="C7" s="12">
        <f>B7-$C5</f>
        <v>1</v>
      </c>
      <c r="D7" s="12"/>
      <c r="E7" s="12">
        <f>E6-$C6</f>
        <v>4.8999999999999995</v>
      </c>
      <c r="F7" s="12">
        <f t="shared" si="0"/>
        <v>7.3</v>
      </c>
      <c r="G7" s="12">
        <f t="shared" si="0"/>
        <v>8.3</v>
      </c>
      <c r="H7" s="12">
        <f t="shared" si="0"/>
        <v>11.8</v>
      </c>
      <c r="I7" s="12">
        <f t="shared" si="0"/>
        <v>13.900000000000002</v>
      </c>
      <c r="J7" s="12">
        <f t="shared" si="0"/>
        <v>14</v>
      </c>
      <c r="K7" s="12">
        <f t="shared" si="0"/>
        <v>15.5</v>
      </c>
      <c r="L7" s="12">
        <f t="shared" si="0"/>
        <v>18.3</v>
      </c>
      <c r="M7" s="12">
        <f t="shared" si="0"/>
        <v>21.8</v>
      </c>
      <c r="N7" s="12">
        <f t="shared" si="0"/>
        <v>25.8</v>
      </c>
      <c r="O7" s="12">
        <f t="shared" si="0"/>
        <v>26.8</v>
      </c>
    </row>
    <row r="8" spans="1:15" ht="15.75" hidden="1">
      <c r="A8" s="6" t="s">
        <v>87</v>
      </c>
      <c r="B8" s="12">
        <v>8.1</v>
      </c>
      <c r="C8" s="12">
        <f>B8-$C5</f>
        <v>4.8999999999999995</v>
      </c>
      <c r="D8" s="12">
        <f>C8-$C6</f>
        <v>4.8999999999999995</v>
      </c>
      <c r="E8" s="12"/>
      <c r="F8" s="12">
        <f>F5-$E5</f>
        <v>2.4000000000000004</v>
      </c>
      <c r="G8" s="12">
        <f aca="true" t="shared" si="1" ref="G8:O8">G5-$E5</f>
        <v>3.4000000000000004</v>
      </c>
      <c r="H8" s="12">
        <f t="shared" si="1"/>
        <v>6.9</v>
      </c>
      <c r="I8" s="12">
        <f t="shared" si="1"/>
        <v>9.000000000000002</v>
      </c>
      <c r="J8" s="12">
        <f t="shared" si="1"/>
        <v>9.1</v>
      </c>
      <c r="K8" s="12">
        <f t="shared" si="1"/>
        <v>10.6</v>
      </c>
      <c r="L8" s="12">
        <f t="shared" si="1"/>
        <v>13.4</v>
      </c>
      <c r="M8" s="12">
        <f t="shared" si="1"/>
        <v>16.9</v>
      </c>
      <c r="N8" s="12">
        <f t="shared" si="1"/>
        <v>20.9</v>
      </c>
      <c r="O8" s="12">
        <f t="shared" si="1"/>
        <v>21.9</v>
      </c>
    </row>
    <row r="9" spans="1:15" ht="15.75" hidden="1">
      <c r="A9" s="6" t="s">
        <v>88</v>
      </c>
      <c r="B9" s="12">
        <v>10.5</v>
      </c>
      <c r="C9" s="12">
        <f>B9-$C5</f>
        <v>7.3</v>
      </c>
      <c r="D9" s="12">
        <f>C9-$C6</f>
        <v>7.3</v>
      </c>
      <c r="E9" s="12">
        <f>B9-$E5</f>
        <v>2.4000000000000004</v>
      </c>
      <c r="F9" s="12"/>
      <c r="G9" s="12">
        <f>G5-$F5</f>
        <v>1</v>
      </c>
      <c r="H9" s="12">
        <f aca="true" t="shared" si="2" ref="H9:O9">H5-$F5</f>
        <v>4.5</v>
      </c>
      <c r="I9" s="12">
        <f t="shared" si="2"/>
        <v>6.600000000000001</v>
      </c>
      <c r="J9" s="12">
        <f t="shared" si="2"/>
        <v>6.699999999999999</v>
      </c>
      <c r="K9" s="12">
        <f t="shared" si="2"/>
        <v>8.2</v>
      </c>
      <c r="L9" s="12">
        <f t="shared" si="2"/>
        <v>11</v>
      </c>
      <c r="M9" s="12">
        <f t="shared" si="2"/>
        <v>14.5</v>
      </c>
      <c r="N9" s="12">
        <f t="shared" si="2"/>
        <v>18.5</v>
      </c>
      <c r="O9" s="12">
        <f t="shared" si="2"/>
        <v>19.5</v>
      </c>
    </row>
    <row r="10" spans="1:15" ht="15.75" hidden="1">
      <c r="A10" s="6" t="s">
        <v>89</v>
      </c>
      <c r="B10" s="12">
        <v>11.5</v>
      </c>
      <c r="C10" s="12">
        <f>B10-$C5</f>
        <v>8.3</v>
      </c>
      <c r="D10" s="12">
        <f>C10-$C6</f>
        <v>8.3</v>
      </c>
      <c r="E10" s="12">
        <f>B10-$E5</f>
        <v>3.4000000000000004</v>
      </c>
      <c r="F10" s="12">
        <f>B10-$F5</f>
        <v>1</v>
      </c>
      <c r="G10" s="12"/>
      <c r="H10" s="12">
        <f>H5-$G5</f>
        <v>3.5</v>
      </c>
      <c r="I10" s="12">
        <f aca="true" t="shared" si="3" ref="I10:O10">I5-$G5</f>
        <v>5.600000000000001</v>
      </c>
      <c r="J10" s="12">
        <f t="shared" si="3"/>
        <v>5.699999999999999</v>
      </c>
      <c r="K10" s="12">
        <f t="shared" si="3"/>
        <v>7.199999999999999</v>
      </c>
      <c r="L10" s="12">
        <f t="shared" si="3"/>
        <v>10</v>
      </c>
      <c r="M10" s="12">
        <f t="shared" si="3"/>
        <v>13.5</v>
      </c>
      <c r="N10" s="12">
        <f t="shared" si="3"/>
        <v>17.5</v>
      </c>
      <c r="O10" s="12">
        <f t="shared" si="3"/>
        <v>18.5</v>
      </c>
    </row>
    <row r="11" spans="1:15" ht="15.75" hidden="1">
      <c r="A11" s="6" t="s">
        <v>127</v>
      </c>
      <c r="B11" s="12">
        <v>15</v>
      </c>
      <c r="C11" s="12">
        <f>B11-$C5</f>
        <v>11.8</v>
      </c>
      <c r="D11" s="12">
        <f>C11-$C6</f>
        <v>11.8</v>
      </c>
      <c r="E11" s="12">
        <f>B11-$E5</f>
        <v>6.9</v>
      </c>
      <c r="F11" s="12">
        <f>B11-$F5</f>
        <v>4.5</v>
      </c>
      <c r="G11" s="12">
        <f>B11-$G5</f>
        <v>3.5</v>
      </c>
      <c r="H11" s="12"/>
      <c r="I11" s="12">
        <f>I5-$H5</f>
        <v>2.1000000000000014</v>
      </c>
      <c r="J11" s="12">
        <f aca="true" t="shared" si="4" ref="J11:O11">J5-$H5</f>
        <v>2.1999999999999993</v>
      </c>
      <c r="K11" s="12">
        <f t="shared" si="4"/>
        <v>3.6999999999999993</v>
      </c>
      <c r="L11" s="12">
        <f t="shared" si="4"/>
        <v>6.5</v>
      </c>
      <c r="M11" s="12">
        <f t="shared" si="4"/>
        <v>10</v>
      </c>
      <c r="N11" s="12">
        <f t="shared" si="4"/>
        <v>14</v>
      </c>
      <c r="O11" s="12">
        <f t="shared" si="4"/>
        <v>15</v>
      </c>
    </row>
    <row r="12" spans="1:15" ht="15.75" hidden="1">
      <c r="A12" s="6" t="s">
        <v>131</v>
      </c>
      <c r="B12" s="12">
        <v>17.1</v>
      </c>
      <c r="C12" s="12">
        <f>B12-$C5</f>
        <v>13.900000000000002</v>
      </c>
      <c r="D12" s="12">
        <f>C12-$C6</f>
        <v>13.900000000000002</v>
      </c>
      <c r="E12" s="12">
        <f>B12-$E5</f>
        <v>9.000000000000002</v>
      </c>
      <c r="F12" s="12">
        <f>B12-$F5</f>
        <v>6.600000000000001</v>
      </c>
      <c r="G12" s="12">
        <f>B12-$G5</f>
        <v>5.600000000000001</v>
      </c>
      <c r="H12" s="12">
        <f>B12-$H5</f>
        <v>2.1000000000000014</v>
      </c>
      <c r="I12" s="12"/>
      <c r="J12" s="12">
        <f aca="true" t="shared" si="5" ref="J12:O12">J5-$I5</f>
        <v>0.09999999999999787</v>
      </c>
      <c r="K12" s="12">
        <f t="shared" si="5"/>
        <v>1.5999999999999979</v>
      </c>
      <c r="L12" s="12">
        <f t="shared" si="5"/>
        <v>4.399999999999999</v>
      </c>
      <c r="M12" s="12">
        <f t="shared" si="5"/>
        <v>7.899999999999999</v>
      </c>
      <c r="N12" s="12">
        <f t="shared" si="5"/>
        <v>11.899999999999999</v>
      </c>
      <c r="O12" s="12">
        <f t="shared" si="5"/>
        <v>12.899999999999999</v>
      </c>
    </row>
    <row r="13" spans="1:15" ht="15.75" hidden="1">
      <c r="A13" s="6" t="s">
        <v>128</v>
      </c>
      <c r="B13" s="12">
        <v>17.2</v>
      </c>
      <c r="C13" s="12">
        <f>B13-$C5</f>
        <v>14</v>
      </c>
      <c r="D13" s="12">
        <f>C13-$C6</f>
        <v>14</v>
      </c>
      <c r="E13" s="12">
        <f>B13-$E5</f>
        <v>9.1</v>
      </c>
      <c r="F13" s="12">
        <f>B13-$F5</f>
        <v>6.699999999999999</v>
      </c>
      <c r="G13" s="12">
        <f>B13-$G5</f>
        <v>5.699999999999999</v>
      </c>
      <c r="H13" s="12">
        <f>B13-$H5</f>
        <v>2.1999999999999993</v>
      </c>
      <c r="I13" s="12">
        <f>B13-$I5</f>
        <v>0.09999999999999787</v>
      </c>
      <c r="J13" s="12"/>
      <c r="K13" s="12">
        <f>K5-$J5</f>
        <v>1.5</v>
      </c>
      <c r="L13" s="12">
        <f>L5-$J5</f>
        <v>4.300000000000001</v>
      </c>
      <c r="M13" s="12">
        <f>M5-$J5</f>
        <v>7.800000000000001</v>
      </c>
      <c r="N13" s="12">
        <f>N5-$J5</f>
        <v>11.8</v>
      </c>
      <c r="O13" s="12">
        <f>O5-$J5</f>
        <v>12.8</v>
      </c>
    </row>
    <row r="14" spans="1:15" ht="15.75" hidden="1">
      <c r="A14" s="6" t="s">
        <v>92</v>
      </c>
      <c r="B14" s="12">
        <v>18.7</v>
      </c>
      <c r="C14" s="12">
        <f>B14-$C5</f>
        <v>15.5</v>
      </c>
      <c r="D14" s="12">
        <f>C14-$C6</f>
        <v>15.5</v>
      </c>
      <c r="E14" s="12">
        <f>B14-$E5</f>
        <v>10.6</v>
      </c>
      <c r="F14" s="12">
        <f>B14-$F5</f>
        <v>8.2</v>
      </c>
      <c r="G14" s="12">
        <f>B14-$G5</f>
        <v>7.199999999999999</v>
      </c>
      <c r="H14" s="12">
        <f>B14-$H5</f>
        <v>3.6999999999999993</v>
      </c>
      <c r="I14" s="12">
        <f>B14-$I5</f>
        <v>1.5999999999999979</v>
      </c>
      <c r="J14" s="12">
        <f>B14-$J5</f>
        <v>1.5</v>
      </c>
      <c r="K14" s="12"/>
      <c r="L14" s="12">
        <f>L5-$K5</f>
        <v>2.8000000000000007</v>
      </c>
      <c r="M14" s="12">
        <f>M5-$K5</f>
        <v>6.300000000000001</v>
      </c>
      <c r="N14" s="12">
        <f>N5-$K5</f>
        <v>10.3</v>
      </c>
      <c r="O14" s="12">
        <f>O5-$K5</f>
        <v>11.3</v>
      </c>
    </row>
    <row r="15" spans="1:15" ht="15.75" hidden="1">
      <c r="A15" s="6" t="s">
        <v>80</v>
      </c>
      <c r="B15" s="12">
        <v>21.5</v>
      </c>
      <c r="C15" s="12">
        <f>B15-$C5</f>
        <v>18.3</v>
      </c>
      <c r="D15" s="12">
        <f>C15-$C6</f>
        <v>18.3</v>
      </c>
      <c r="E15" s="12">
        <f>B15-$E5</f>
        <v>13.4</v>
      </c>
      <c r="F15" s="12">
        <f>B15-$F5</f>
        <v>11</v>
      </c>
      <c r="G15" s="12">
        <f>B15-$G5</f>
        <v>10</v>
      </c>
      <c r="H15" s="12">
        <f>B15-$H5</f>
        <v>6.5</v>
      </c>
      <c r="I15" s="12">
        <f>B15-$I5</f>
        <v>4.399999999999999</v>
      </c>
      <c r="J15" s="12">
        <f>B15-$J5</f>
        <v>4.300000000000001</v>
      </c>
      <c r="K15" s="12">
        <f>B15-$K5</f>
        <v>2.8000000000000007</v>
      </c>
      <c r="L15" s="12"/>
      <c r="M15" s="12">
        <f>M5-$L5</f>
        <v>3.5</v>
      </c>
      <c r="N15" s="12">
        <f>N5-$L5</f>
        <v>7.5</v>
      </c>
      <c r="O15" s="12">
        <f>O5-$L5</f>
        <v>8.5</v>
      </c>
    </row>
    <row r="16" spans="1:15" ht="15.75" hidden="1">
      <c r="A16" s="6" t="s">
        <v>172</v>
      </c>
      <c r="B16" s="12">
        <v>25</v>
      </c>
      <c r="C16" s="12">
        <f>B16-$C5</f>
        <v>21.8</v>
      </c>
      <c r="D16" s="12">
        <f>C16-$C6</f>
        <v>21.8</v>
      </c>
      <c r="E16" s="12">
        <f>B16-$E5</f>
        <v>16.9</v>
      </c>
      <c r="F16" s="12">
        <f>B16-$F5</f>
        <v>14.5</v>
      </c>
      <c r="G16" s="12">
        <f>B16-$G5</f>
        <v>13.5</v>
      </c>
      <c r="H16" s="12">
        <f>B16-$H5</f>
        <v>10</v>
      </c>
      <c r="I16" s="12">
        <f>B16-$I5</f>
        <v>7.899999999999999</v>
      </c>
      <c r="J16" s="12">
        <f>B16-$J5</f>
        <v>7.800000000000001</v>
      </c>
      <c r="K16" s="12">
        <f>B16-$K5</f>
        <v>6.300000000000001</v>
      </c>
      <c r="L16" s="12">
        <f>B16-$L5</f>
        <v>3.5</v>
      </c>
      <c r="M16" s="12"/>
      <c r="N16" s="12">
        <f>N5-$M5</f>
        <v>4</v>
      </c>
      <c r="O16" s="12">
        <f>O5-$M5</f>
        <v>5</v>
      </c>
    </row>
    <row r="17" spans="1:15" ht="15.75" hidden="1">
      <c r="A17" s="6" t="s">
        <v>173</v>
      </c>
      <c r="B17" s="12">
        <v>29</v>
      </c>
      <c r="C17" s="12">
        <f>B17-$C5</f>
        <v>25.8</v>
      </c>
      <c r="D17" s="12">
        <f>C17-$C6</f>
        <v>25.8</v>
      </c>
      <c r="E17" s="12">
        <f>B17-$E5</f>
        <v>20.9</v>
      </c>
      <c r="F17" s="12">
        <f>B17-$F5</f>
        <v>18.5</v>
      </c>
      <c r="G17" s="12">
        <f>B17-$G5</f>
        <v>17.5</v>
      </c>
      <c r="H17" s="12">
        <f>B17-$H5</f>
        <v>14</v>
      </c>
      <c r="I17" s="12">
        <f>B17-$I5</f>
        <v>11.899999999999999</v>
      </c>
      <c r="J17" s="12">
        <f>B17-$J5</f>
        <v>11.8</v>
      </c>
      <c r="K17" s="12">
        <f>B17-$K5</f>
        <v>10.3</v>
      </c>
      <c r="L17" s="12">
        <f>B17-$L5</f>
        <v>7.5</v>
      </c>
      <c r="M17" s="12">
        <f>B17-$M5</f>
        <v>4</v>
      </c>
      <c r="N17" s="12"/>
      <c r="O17" s="12">
        <f>O5-$N5</f>
        <v>1</v>
      </c>
    </row>
    <row r="18" spans="1:15" ht="15.75" hidden="1">
      <c r="A18" s="6" t="s">
        <v>174</v>
      </c>
      <c r="B18" s="12">
        <v>30</v>
      </c>
      <c r="C18" s="12">
        <f>B18-$C5</f>
        <v>26.8</v>
      </c>
      <c r="D18" s="12">
        <f>C18-$C6</f>
        <v>26.8</v>
      </c>
      <c r="E18" s="12">
        <f>B18-$E5</f>
        <v>21.9</v>
      </c>
      <c r="F18" s="12">
        <f>B18-$F5</f>
        <v>19.5</v>
      </c>
      <c r="G18" s="12">
        <f>B18-$G5</f>
        <v>18.5</v>
      </c>
      <c r="H18" s="12">
        <f>B18-$H5</f>
        <v>15</v>
      </c>
      <c r="I18" s="12">
        <f>B18-$I5</f>
        <v>12.899999999999999</v>
      </c>
      <c r="J18" s="12">
        <f>B18-$J5</f>
        <v>12.8</v>
      </c>
      <c r="K18" s="12">
        <f>B18-$K5</f>
        <v>11.3</v>
      </c>
      <c r="L18" s="12">
        <f>B18-$L5</f>
        <v>8.5</v>
      </c>
      <c r="M18" s="12">
        <f>B18-$M5</f>
        <v>5</v>
      </c>
      <c r="N18" s="12">
        <f>B18-$N5</f>
        <v>1</v>
      </c>
      <c r="O18" s="12"/>
    </row>
    <row r="19" ht="15.75" hidden="1"/>
    <row r="20" spans="1:15" s="4" customFormat="1" ht="79.5" customHeight="1">
      <c r="A20" s="3"/>
      <c r="B20" s="5" t="s">
        <v>0</v>
      </c>
      <c r="C20" s="5" t="s">
        <v>126</v>
      </c>
      <c r="D20" s="5" t="s">
        <v>107</v>
      </c>
      <c r="E20" s="5" t="s">
        <v>87</v>
      </c>
      <c r="F20" s="5" t="s">
        <v>88</v>
      </c>
      <c r="G20" s="5" t="s">
        <v>89</v>
      </c>
      <c r="H20" s="5" t="s">
        <v>127</v>
      </c>
      <c r="I20" s="5" t="s">
        <v>131</v>
      </c>
      <c r="J20" s="5" t="s">
        <v>128</v>
      </c>
      <c r="K20" s="5" t="s">
        <v>92</v>
      </c>
      <c r="L20" s="5" t="s">
        <v>80</v>
      </c>
      <c r="M20" s="5" t="s">
        <v>172</v>
      </c>
      <c r="N20" s="5" t="s">
        <v>173</v>
      </c>
      <c r="O20" s="5" t="s">
        <v>174</v>
      </c>
    </row>
    <row r="21" spans="1:15" ht="18" customHeight="1">
      <c r="A21" s="6" t="str">
        <f aca="true" t="shared" si="6" ref="A21:A31">A5</f>
        <v>ΚΟΜΟΤΗΝΗ</v>
      </c>
      <c r="B21" s="8">
        <f aca="true" t="shared" si="7" ref="B21:O21">IF(B5&gt;0,IF(B5*$H$3&lt;$H$2,$H$2,INT(0.99+B5*$H$3*10)/10),"")</f>
      </c>
      <c r="C21" s="8">
        <f t="shared" si="7"/>
        <v>1.8</v>
      </c>
      <c r="D21" s="8">
        <f t="shared" si="7"/>
        <v>1.8</v>
      </c>
      <c r="E21" s="8">
        <f t="shared" si="7"/>
        <v>1.8</v>
      </c>
      <c r="F21" s="8">
        <f t="shared" si="7"/>
        <v>1.8</v>
      </c>
      <c r="G21" s="8">
        <f t="shared" si="7"/>
        <v>1.8</v>
      </c>
      <c r="H21" s="8">
        <f t="shared" si="7"/>
        <v>1.8</v>
      </c>
      <c r="I21" s="8">
        <f t="shared" si="7"/>
        <v>1.8</v>
      </c>
      <c r="J21" s="8">
        <f t="shared" si="7"/>
        <v>1.8</v>
      </c>
      <c r="K21" s="8">
        <f t="shared" si="7"/>
        <v>1.9</v>
      </c>
      <c r="L21" s="8">
        <f t="shared" si="7"/>
        <v>2.2</v>
      </c>
      <c r="M21" s="8">
        <f t="shared" si="7"/>
        <v>2.5</v>
      </c>
      <c r="N21" s="8">
        <v>3</v>
      </c>
      <c r="O21" s="8">
        <f t="shared" si="7"/>
        <v>3</v>
      </c>
    </row>
    <row r="22" spans="1:15" ht="18" customHeight="1">
      <c r="A22" s="6" t="str">
        <f t="shared" si="6"/>
        <v>ΣΤ.ΥΦΑΝΤΑΙ</v>
      </c>
      <c r="B22" s="8">
        <f aca="true" t="shared" si="8" ref="B22:O22">IF(B6&gt;0,IF(B6*$H$3&lt;$H$2,$H$2,INT(0.99+B6*$H$3*10)/10),"")</f>
        <v>1.8</v>
      </c>
      <c r="C22" s="8">
        <f t="shared" si="8"/>
      </c>
      <c r="D22" s="8">
        <f t="shared" si="8"/>
        <v>1.8</v>
      </c>
      <c r="E22" s="8">
        <f t="shared" si="8"/>
        <v>1.8</v>
      </c>
      <c r="F22" s="8">
        <f t="shared" si="8"/>
        <v>1.8</v>
      </c>
      <c r="G22" s="8">
        <f t="shared" si="8"/>
        <v>1.8</v>
      </c>
      <c r="H22" s="8">
        <f t="shared" si="8"/>
        <v>1.8</v>
      </c>
      <c r="I22" s="8">
        <f t="shared" si="8"/>
        <v>1.8</v>
      </c>
      <c r="J22" s="8">
        <f t="shared" si="8"/>
        <v>1.8</v>
      </c>
      <c r="K22" s="8">
        <f t="shared" si="8"/>
        <v>1.8</v>
      </c>
      <c r="L22" s="8">
        <f t="shared" si="8"/>
        <v>1.9</v>
      </c>
      <c r="M22" s="8">
        <f t="shared" si="8"/>
        <v>2.2</v>
      </c>
      <c r="N22" s="8">
        <f t="shared" si="8"/>
        <v>2.6</v>
      </c>
      <c r="O22" s="8">
        <f t="shared" si="8"/>
        <v>2.7</v>
      </c>
    </row>
    <row r="23" spans="1:15" ht="18" customHeight="1">
      <c r="A23" s="6" t="str">
        <f t="shared" si="6"/>
        <v>Δ.ΙΑΣΜΟΥ</v>
      </c>
      <c r="B23" s="8">
        <f aca="true" t="shared" si="9" ref="B23:O23">IF(B7&gt;0,IF(B7*$H$3&lt;$H$2,$H$2,INT(0.99+B7*$H$3*10)/10),"")</f>
        <v>1.8</v>
      </c>
      <c r="C23" s="8">
        <f t="shared" si="9"/>
        <v>1.8</v>
      </c>
      <c r="D23" s="8">
        <f t="shared" si="9"/>
      </c>
      <c r="E23" s="8">
        <f t="shared" si="9"/>
        <v>1.8</v>
      </c>
      <c r="F23" s="8">
        <f t="shared" si="9"/>
        <v>1.8</v>
      </c>
      <c r="G23" s="8">
        <f t="shared" si="9"/>
        <v>1.8</v>
      </c>
      <c r="H23" s="8">
        <f t="shared" si="9"/>
        <v>1.8</v>
      </c>
      <c r="I23" s="8">
        <f t="shared" si="9"/>
        <v>1.8</v>
      </c>
      <c r="J23" s="8">
        <f t="shared" si="9"/>
        <v>1.8</v>
      </c>
      <c r="K23" s="8">
        <f t="shared" si="9"/>
        <v>1.8</v>
      </c>
      <c r="L23" s="8">
        <f t="shared" si="9"/>
        <v>1.9</v>
      </c>
      <c r="M23" s="8">
        <f t="shared" si="9"/>
        <v>2.2</v>
      </c>
      <c r="N23" s="8">
        <f t="shared" si="9"/>
        <v>2.6</v>
      </c>
      <c r="O23" s="8">
        <f t="shared" si="9"/>
        <v>2.7</v>
      </c>
    </row>
    <row r="24" spans="1:15" ht="18" customHeight="1">
      <c r="A24" s="6" t="str">
        <f t="shared" si="6"/>
        <v>ΑΕΡΟΔΡΟΜΙΟ</v>
      </c>
      <c r="B24" s="8">
        <f aca="true" t="shared" si="10" ref="B24:O24">IF(B8&gt;0,IF(B8*$H$3&lt;$H$2,$H$2,INT(0.99+B8*$H$3*10)/10),"")</f>
        <v>1.8</v>
      </c>
      <c r="C24" s="8">
        <f t="shared" si="10"/>
        <v>1.8</v>
      </c>
      <c r="D24" s="8">
        <f t="shared" si="10"/>
        <v>1.8</v>
      </c>
      <c r="E24" s="8">
        <f t="shared" si="10"/>
      </c>
      <c r="F24" s="8">
        <f t="shared" si="10"/>
        <v>1.8</v>
      </c>
      <c r="G24" s="8">
        <f t="shared" si="10"/>
        <v>1.8</v>
      </c>
      <c r="H24" s="8">
        <f t="shared" si="10"/>
        <v>1.8</v>
      </c>
      <c r="I24" s="8">
        <f t="shared" si="10"/>
        <v>1.8</v>
      </c>
      <c r="J24" s="8">
        <f t="shared" si="10"/>
        <v>1.8</v>
      </c>
      <c r="K24" s="8">
        <f t="shared" si="10"/>
        <v>1.8</v>
      </c>
      <c r="L24" s="8">
        <f t="shared" si="10"/>
        <v>1.8</v>
      </c>
      <c r="M24" s="8">
        <f t="shared" si="10"/>
        <v>1.8</v>
      </c>
      <c r="N24" s="8">
        <f t="shared" si="10"/>
        <v>2.1</v>
      </c>
      <c r="O24" s="8">
        <f t="shared" si="10"/>
        <v>2.2</v>
      </c>
    </row>
    <row r="25" spans="1:15" ht="18" customHeight="1">
      <c r="A25" s="6" t="str">
        <f t="shared" si="6"/>
        <v>ΜΕΣΣΟΥΝΗ</v>
      </c>
      <c r="B25" s="8">
        <f aca="true" t="shared" si="11" ref="B25:O25">IF(B9&gt;0,IF(B9*$H$3&lt;$H$2,$H$2,INT(0.99+B9*$H$3*10)/10),"")</f>
        <v>1.8</v>
      </c>
      <c r="C25" s="8">
        <f t="shared" si="11"/>
        <v>1.8</v>
      </c>
      <c r="D25" s="8">
        <f t="shared" si="11"/>
        <v>1.8</v>
      </c>
      <c r="E25" s="8">
        <f t="shared" si="11"/>
        <v>1.8</v>
      </c>
      <c r="F25" s="8">
        <f t="shared" si="11"/>
      </c>
      <c r="G25" s="8">
        <f t="shared" si="11"/>
        <v>1.8</v>
      </c>
      <c r="H25" s="8">
        <f t="shared" si="11"/>
        <v>1.8</v>
      </c>
      <c r="I25" s="8">
        <f t="shared" si="11"/>
        <v>1.8</v>
      </c>
      <c r="J25" s="8">
        <f t="shared" si="11"/>
        <v>1.8</v>
      </c>
      <c r="K25" s="8">
        <f t="shared" si="11"/>
        <v>1.8</v>
      </c>
      <c r="L25" s="8">
        <f t="shared" si="11"/>
        <v>1.8</v>
      </c>
      <c r="M25" s="8">
        <f t="shared" si="11"/>
        <v>1.8</v>
      </c>
      <c r="N25" s="8">
        <f t="shared" si="11"/>
        <v>1.9</v>
      </c>
      <c r="O25" s="8">
        <f t="shared" si="11"/>
        <v>2</v>
      </c>
    </row>
    <row r="26" spans="1:15" ht="18" customHeight="1">
      <c r="A26" s="6" t="str">
        <f t="shared" si="6"/>
        <v>ΑΙΓΕΙΡΟΣ</v>
      </c>
      <c r="B26" s="8">
        <f aca="true" t="shared" si="12" ref="B26:O26">IF(B10&gt;0,IF(B10*$H$3&lt;$H$2,$H$2,INT(0.99+B10*$H$3*10)/10),"")</f>
        <v>1.8</v>
      </c>
      <c r="C26" s="8">
        <f t="shared" si="12"/>
        <v>1.8</v>
      </c>
      <c r="D26" s="8">
        <f t="shared" si="12"/>
        <v>1.8</v>
      </c>
      <c r="E26" s="8">
        <f t="shared" si="12"/>
        <v>1.8</v>
      </c>
      <c r="F26" s="8">
        <f t="shared" si="12"/>
        <v>1.8</v>
      </c>
      <c r="G26" s="8">
        <f t="shared" si="12"/>
      </c>
      <c r="H26" s="8">
        <f t="shared" si="12"/>
        <v>1.8</v>
      </c>
      <c r="I26" s="8">
        <f t="shared" si="12"/>
        <v>1.8</v>
      </c>
      <c r="J26" s="8">
        <f t="shared" si="12"/>
        <v>1.8</v>
      </c>
      <c r="K26" s="8">
        <f t="shared" si="12"/>
        <v>1.8</v>
      </c>
      <c r="L26" s="8">
        <f t="shared" si="12"/>
        <v>1.8</v>
      </c>
      <c r="M26" s="8">
        <f t="shared" si="12"/>
        <v>1.8</v>
      </c>
      <c r="N26" s="8">
        <f t="shared" si="12"/>
        <v>1.8</v>
      </c>
      <c r="O26" s="8">
        <f t="shared" si="12"/>
        <v>1.9</v>
      </c>
    </row>
    <row r="27" spans="1:15" ht="18" customHeight="1">
      <c r="A27" s="6" t="str">
        <f t="shared" si="6"/>
        <v>Δ.ΑΜΒΡΟΣΙΑ</v>
      </c>
      <c r="B27" s="8">
        <f aca="true" t="shared" si="13" ref="B27:O27">IF(B11&gt;0,IF(B11*$H$3&lt;$H$2,$H$2,INT(0.99+B11*$H$3*10)/10),"")</f>
        <v>1.8</v>
      </c>
      <c r="C27" s="8">
        <f t="shared" si="13"/>
        <v>1.8</v>
      </c>
      <c r="D27" s="8">
        <f t="shared" si="13"/>
        <v>1.8</v>
      </c>
      <c r="E27" s="8">
        <f t="shared" si="13"/>
        <v>1.8</v>
      </c>
      <c r="F27" s="8">
        <f t="shared" si="13"/>
        <v>1.8</v>
      </c>
      <c r="G27" s="8">
        <f t="shared" si="13"/>
        <v>1.8</v>
      </c>
      <c r="H27" s="8">
        <f t="shared" si="13"/>
      </c>
      <c r="I27" s="8">
        <f t="shared" si="13"/>
        <v>1.8</v>
      </c>
      <c r="J27" s="8">
        <f t="shared" si="13"/>
        <v>1.8</v>
      </c>
      <c r="K27" s="8">
        <f t="shared" si="13"/>
        <v>1.8</v>
      </c>
      <c r="L27" s="8">
        <f t="shared" si="13"/>
        <v>1.8</v>
      </c>
      <c r="M27" s="8">
        <f t="shared" si="13"/>
        <v>1.8</v>
      </c>
      <c r="N27" s="8">
        <f t="shared" si="13"/>
        <v>1.8</v>
      </c>
      <c r="O27" s="8">
        <f t="shared" si="13"/>
        <v>1.8</v>
      </c>
    </row>
    <row r="28" spans="1:15" ht="18" customHeight="1">
      <c r="A28" s="6" t="str">
        <f t="shared" si="6"/>
        <v>ΑΜΒΡΟΣΙΑ</v>
      </c>
      <c r="B28" s="8">
        <f aca="true" t="shared" si="14" ref="B28:O28">IF(B12&gt;0,IF(B12*$H$3&lt;$H$2,$H$2,INT(0.99+B12*$H$3*10)/10),"")</f>
        <v>1.8</v>
      </c>
      <c r="C28" s="8">
        <f t="shared" si="14"/>
        <v>1.8</v>
      </c>
      <c r="D28" s="8">
        <f t="shared" si="14"/>
        <v>1.8</v>
      </c>
      <c r="E28" s="8">
        <f t="shared" si="14"/>
        <v>1.8</v>
      </c>
      <c r="F28" s="8">
        <f t="shared" si="14"/>
        <v>1.8</v>
      </c>
      <c r="G28" s="8">
        <f t="shared" si="14"/>
        <v>1.8</v>
      </c>
      <c r="H28" s="8">
        <f t="shared" si="14"/>
        <v>1.8</v>
      </c>
      <c r="I28" s="8">
        <f t="shared" si="14"/>
      </c>
      <c r="J28" s="8">
        <f t="shared" si="14"/>
        <v>1.8</v>
      </c>
      <c r="K28" s="8">
        <f t="shared" si="14"/>
        <v>1.8</v>
      </c>
      <c r="L28" s="8">
        <f t="shared" si="14"/>
        <v>1.8</v>
      </c>
      <c r="M28" s="8">
        <f t="shared" si="14"/>
        <v>1.8</v>
      </c>
      <c r="N28" s="8">
        <f t="shared" si="14"/>
        <v>1.8</v>
      </c>
      <c r="O28" s="8">
        <f t="shared" si="14"/>
        <v>1.8</v>
      </c>
    </row>
    <row r="29" spans="1:15" ht="18" customHeight="1">
      <c r="A29" s="6" t="str">
        <f t="shared" si="6"/>
        <v>ΠΑΛΛΑΔΙΟ</v>
      </c>
      <c r="B29" s="8">
        <f aca="true" t="shared" si="15" ref="B29:O29">IF(B13&gt;0,IF(B13*$H$3&lt;$H$2,$H$2,INT(0.99+B13*$H$3*10)/10),"")</f>
        <v>1.8</v>
      </c>
      <c r="C29" s="8">
        <f t="shared" si="15"/>
        <v>1.8</v>
      </c>
      <c r="D29" s="8">
        <f t="shared" si="15"/>
        <v>1.8</v>
      </c>
      <c r="E29" s="8">
        <f t="shared" si="15"/>
        <v>1.8</v>
      </c>
      <c r="F29" s="8">
        <f t="shared" si="15"/>
        <v>1.8</v>
      </c>
      <c r="G29" s="8">
        <f t="shared" si="15"/>
        <v>1.8</v>
      </c>
      <c r="H29" s="8">
        <f t="shared" si="15"/>
        <v>1.8</v>
      </c>
      <c r="I29" s="8">
        <f t="shared" si="15"/>
        <v>1.8</v>
      </c>
      <c r="J29" s="8">
        <f t="shared" si="15"/>
      </c>
      <c r="K29" s="8">
        <f t="shared" si="15"/>
        <v>1.8</v>
      </c>
      <c r="L29" s="8">
        <f t="shared" si="15"/>
        <v>1.8</v>
      </c>
      <c r="M29" s="8">
        <f t="shared" si="15"/>
        <v>1.8</v>
      </c>
      <c r="N29" s="8">
        <f t="shared" si="15"/>
        <v>1.8</v>
      </c>
      <c r="O29" s="8">
        <f t="shared" si="15"/>
        <v>1.8</v>
      </c>
    </row>
    <row r="30" spans="1:15" ht="18" customHeight="1">
      <c r="A30" s="6" t="str">
        <f t="shared" si="6"/>
        <v>Π.ΚΑΛΙΣΤΗ</v>
      </c>
      <c r="B30" s="8">
        <f aca="true" t="shared" si="16" ref="B30:O30">IF(B14&gt;0,IF(B14*$H$3&lt;$H$2,$H$2,INT(0.99+B14*$H$3*10)/10),"")</f>
        <v>1.9</v>
      </c>
      <c r="C30" s="8">
        <f t="shared" si="16"/>
        <v>1.8</v>
      </c>
      <c r="D30" s="8">
        <f t="shared" si="16"/>
        <v>1.8</v>
      </c>
      <c r="E30" s="8">
        <f t="shared" si="16"/>
        <v>1.8</v>
      </c>
      <c r="F30" s="8">
        <f t="shared" si="16"/>
        <v>1.8</v>
      </c>
      <c r="G30" s="8">
        <f t="shared" si="16"/>
        <v>1.8</v>
      </c>
      <c r="H30" s="8">
        <f t="shared" si="16"/>
        <v>1.8</v>
      </c>
      <c r="I30" s="8">
        <f t="shared" si="16"/>
        <v>1.8</v>
      </c>
      <c r="J30" s="8">
        <f t="shared" si="16"/>
        <v>1.8</v>
      </c>
      <c r="K30" s="8">
        <f t="shared" si="16"/>
      </c>
      <c r="L30" s="8">
        <f t="shared" si="16"/>
        <v>1.8</v>
      </c>
      <c r="M30" s="8">
        <f t="shared" si="16"/>
        <v>1.8</v>
      </c>
      <c r="N30" s="8">
        <f t="shared" si="16"/>
        <v>1.8</v>
      </c>
      <c r="O30" s="8">
        <f t="shared" si="16"/>
        <v>1.8</v>
      </c>
    </row>
    <row r="31" spans="1:15" ht="18" customHeight="1">
      <c r="A31" s="6" t="str">
        <f t="shared" si="6"/>
        <v>Ν.ΚΑΛΙΣΤΗ</v>
      </c>
      <c r="B31" s="8">
        <f aca="true" t="shared" si="17" ref="B31:O31">IF(B15&gt;0,IF(B15*$H$3&lt;$H$2,$H$2,INT(0.99+B15*$H$3*10)/10),"")</f>
        <v>2.2</v>
      </c>
      <c r="C31" s="8">
        <f t="shared" si="17"/>
        <v>1.9</v>
      </c>
      <c r="D31" s="8">
        <f t="shared" si="17"/>
        <v>1.9</v>
      </c>
      <c r="E31" s="8">
        <f t="shared" si="17"/>
        <v>1.8</v>
      </c>
      <c r="F31" s="8">
        <f t="shared" si="17"/>
        <v>1.8</v>
      </c>
      <c r="G31" s="8">
        <f t="shared" si="17"/>
        <v>1.8</v>
      </c>
      <c r="H31" s="8">
        <f t="shared" si="17"/>
        <v>1.8</v>
      </c>
      <c r="I31" s="8">
        <f t="shared" si="17"/>
        <v>1.8</v>
      </c>
      <c r="J31" s="8">
        <f t="shared" si="17"/>
        <v>1.8</v>
      </c>
      <c r="K31" s="8">
        <f t="shared" si="17"/>
        <v>1.8</v>
      </c>
      <c r="L31" s="8">
        <f t="shared" si="17"/>
      </c>
      <c r="M31" s="8">
        <f t="shared" si="17"/>
        <v>1.8</v>
      </c>
      <c r="N31" s="8">
        <f t="shared" si="17"/>
        <v>1.8</v>
      </c>
      <c r="O31" s="8">
        <f t="shared" si="17"/>
        <v>1.8</v>
      </c>
    </row>
    <row r="32" spans="1:15" ht="18" customHeight="1">
      <c r="A32" s="6" t="s">
        <v>172</v>
      </c>
      <c r="B32" s="8">
        <f aca="true" t="shared" si="18" ref="B32:O32">IF(B16&gt;0,IF(B16*$H$3&lt;$H$2,$H$2,INT(0.99+B16*$H$3*10)/10),"")</f>
        <v>2.5</v>
      </c>
      <c r="C32" s="8">
        <f t="shared" si="18"/>
        <v>2.2</v>
      </c>
      <c r="D32" s="8">
        <f t="shared" si="18"/>
        <v>2.2</v>
      </c>
      <c r="E32" s="8">
        <f t="shared" si="18"/>
        <v>1.8</v>
      </c>
      <c r="F32" s="8">
        <f t="shared" si="18"/>
        <v>1.8</v>
      </c>
      <c r="G32" s="8">
        <f t="shared" si="18"/>
        <v>1.8</v>
      </c>
      <c r="H32" s="8">
        <f t="shared" si="18"/>
        <v>1.8</v>
      </c>
      <c r="I32" s="8">
        <f t="shared" si="18"/>
        <v>1.8</v>
      </c>
      <c r="J32" s="8">
        <f t="shared" si="18"/>
        <v>1.8</v>
      </c>
      <c r="K32" s="8">
        <f t="shared" si="18"/>
        <v>1.8</v>
      </c>
      <c r="L32" s="8">
        <f t="shared" si="18"/>
        <v>1.8</v>
      </c>
      <c r="M32" s="8">
        <f t="shared" si="18"/>
      </c>
      <c r="N32" s="8">
        <f t="shared" si="18"/>
        <v>1.8</v>
      </c>
      <c r="O32" s="8">
        <f t="shared" si="18"/>
        <v>1.8</v>
      </c>
    </row>
    <row r="33" spans="1:15" ht="18" customHeight="1">
      <c r="A33" s="6" t="s">
        <v>173</v>
      </c>
      <c r="B33" s="8">
        <v>3</v>
      </c>
      <c r="C33" s="8">
        <f aca="true" t="shared" si="19" ref="C33:O33">IF(C17&gt;0,IF(C17*$H$3&lt;$H$2,$H$2,INT(0.99+C17*$H$3*10)/10),"")</f>
        <v>2.6</v>
      </c>
      <c r="D33" s="8">
        <f t="shared" si="19"/>
        <v>2.6</v>
      </c>
      <c r="E33" s="8">
        <f t="shared" si="19"/>
        <v>2.1</v>
      </c>
      <c r="F33" s="8">
        <f t="shared" si="19"/>
        <v>1.9</v>
      </c>
      <c r="G33" s="8">
        <f t="shared" si="19"/>
        <v>1.8</v>
      </c>
      <c r="H33" s="8">
        <f t="shared" si="19"/>
        <v>1.8</v>
      </c>
      <c r="I33" s="8">
        <f t="shared" si="19"/>
        <v>1.8</v>
      </c>
      <c r="J33" s="8">
        <f t="shared" si="19"/>
        <v>1.8</v>
      </c>
      <c r="K33" s="8">
        <f t="shared" si="19"/>
        <v>1.8</v>
      </c>
      <c r="L33" s="8">
        <f t="shared" si="19"/>
        <v>1.8</v>
      </c>
      <c r="M33" s="8">
        <f t="shared" si="19"/>
        <v>1.8</v>
      </c>
      <c r="N33" s="8">
        <f t="shared" si="19"/>
      </c>
      <c r="O33" s="8">
        <f t="shared" si="19"/>
        <v>1.8</v>
      </c>
    </row>
    <row r="34" spans="1:15" ht="18" customHeight="1">
      <c r="A34" s="6" t="s">
        <v>174</v>
      </c>
      <c r="B34" s="8">
        <f aca="true" t="shared" si="20" ref="B34:O34">IF(B18&gt;0,IF(B18*$H$3&lt;$H$2,$H$2,INT(0.99+B18*$H$3*10)/10),"")</f>
        <v>3</v>
      </c>
      <c r="C34" s="8">
        <f t="shared" si="20"/>
        <v>2.7</v>
      </c>
      <c r="D34" s="8">
        <f t="shared" si="20"/>
        <v>2.7</v>
      </c>
      <c r="E34" s="8">
        <f t="shared" si="20"/>
        <v>2.2</v>
      </c>
      <c r="F34" s="8">
        <f t="shared" si="20"/>
        <v>2</v>
      </c>
      <c r="G34" s="8">
        <f t="shared" si="20"/>
        <v>1.9</v>
      </c>
      <c r="H34" s="8">
        <f t="shared" si="20"/>
        <v>1.8</v>
      </c>
      <c r="I34" s="8">
        <f t="shared" si="20"/>
        <v>1.8</v>
      </c>
      <c r="J34" s="8">
        <f t="shared" si="20"/>
        <v>1.8</v>
      </c>
      <c r="K34" s="8">
        <f t="shared" si="20"/>
        <v>1.8</v>
      </c>
      <c r="L34" s="8">
        <f t="shared" si="20"/>
        <v>1.8</v>
      </c>
      <c r="M34" s="8">
        <f t="shared" si="20"/>
        <v>1.8</v>
      </c>
      <c r="N34" s="8">
        <f t="shared" si="20"/>
        <v>1.8</v>
      </c>
      <c r="O34" s="8">
        <f t="shared" si="20"/>
      </c>
    </row>
  </sheetData>
  <sheetProtection/>
  <printOptions/>
  <pageMargins left="0.17" right="0.17" top="1" bottom="1" header="0.5" footer="0.5"/>
  <pageSetup horizontalDpi="600" verticalDpi="600" orientation="landscape" paperSize="9" scale="12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zoomScalePageLayoutView="0" workbookViewId="0" topLeftCell="A40">
      <selection activeCell="D67" sqref="D67:D68"/>
    </sheetView>
  </sheetViews>
  <sheetFormatPr defaultColWidth="9.00390625" defaultRowHeight="12.75"/>
  <cols>
    <col min="1" max="1" width="33.125" style="2" bestFit="1" customWidth="1"/>
    <col min="2" max="2" width="11.875" style="0" customWidth="1"/>
    <col min="3" max="3" width="18.125" style="0" customWidth="1"/>
    <col min="4" max="5" width="19.75390625" style="0" customWidth="1"/>
    <col min="6" max="6" width="6.375" style="0" customWidth="1"/>
  </cols>
  <sheetData>
    <row r="1" ht="15" customHeight="1">
      <c r="A1" s="2" t="s">
        <v>20</v>
      </c>
    </row>
    <row r="2" spans="3:7" ht="20.25" customHeight="1">
      <c r="C2">
        <v>0.1</v>
      </c>
      <c r="G2">
        <f>C2/1.13*1.23</f>
        <v>0.10884955752212391</v>
      </c>
    </row>
    <row r="3" spans="1:4" s="1" customFormat="1" ht="15.75">
      <c r="A3" s="2"/>
      <c r="B3" s="1" t="s">
        <v>175</v>
      </c>
      <c r="D3" s="1" t="s">
        <v>219</v>
      </c>
    </row>
    <row r="4" spans="1:6" s="4" customFormat="1" ht="93" hidden="1">
      <c r="A4" s="3"/>
      <c r="B4" s="5" t="s">
        <v>0</v>
      </c>
      <c r="C4" s="5" t="s">
        <v>18</v>
      </c>
      <c r="D4" s="5" t="s">
        <v>1</v>
      </c>
      <c r="E4" s="5" t="str">
        <f>A8</f>
        <v>ΑΝΘΟΧΩΡΙ</v>
      </c>
      <c r="F4" s="5" t="s">
        <v>2</v>
      </c>
    </row>
    <row r="5" spans="1:6" ht="15.75" hidden="1">
      <c r="A5" s="6" t="s">
        <v>0</v>
      </c>
      <c r="B5" s="7"/>
      <c r="C5" s="7">
        <v>6</v>
      </c>
      <c r="D5" s="7">
        <v>8.8</v>
      </c>
      <c r="E5" s="7">
        <v>13.7</v>
      </c>
      <c r="F5" s="7">
        <v>15</v>
      </c>
    </row>
    <row r="6" spans="1:6" ht="15.75" hidden="1">
      <c r="A6" s="6" t="str">
        <f>C4</f>
        <v>ΡΟΔΙΤΗΣ</v>
      </c>
      <c r="B6" s="7">
        <v>6</v>
      </c>
      <c r="C6" s="7"/>
      <c r="D6" s="7">
        <v>3.8</v>
      </c>
      <c r="E6" s="7">
        <v>8.6</v>
      </c>
      <c r="F6" s="7">
        <v>10</v>
      </c>
    </row>
    <row r="7" spans="1:6" ht="15.75" hidden="1">
      <c r="A7" s="6" t="s">
        <v>1</v>
      </c>
      <c r="B7" s="7">
        <v>8.8</v>
      </c>
      <c r="C7" s="7">
        <v>3.8</v>
      </c>
      <c r="D7" s="7"/>
      <c r="E7" s="7">
        <v>5.8</v>
      </c>
      <c r="F7" s="7">
        <f>F5-$D$5</f>
        <v>6.199999999999999</v>
      </c>
    </row>
    <row r="8" spans="1:6" ht="15.75" hidden="1">
      <c r="A8" s="6" t="s">
        <v>17</v>
      </c>
      <c r="B8" s="7">
        <v>13.7</v>
      </c>
      <c r="C8" s="7">
        <v>8.6</v>
      </c>
      <c r="D8" s="7">
        <v>5.8</v>
      </c>
      <c r="E8" s="7"/>
      <c r="F8" s="7">
        <v>1.4</v>
      </c>
    </row>
    <row r="9" spans="1:6" ht="15.75" hidden="1">
      <c r="A9" s="6" t="s">
        <v>2</v>
      </c>
      <c r="B9" s="7">
        <v>15</v>
      </c>
      <c r="C9" s="7">
        <v>10</v>
      </c>
      <c r="D9" s="7">
        <f>B9-$D$5</f>
        <v>6.199999999999999</v>
      </c>
      <c r="E9" s="7">
        <v>1.4</v>
      </c>
      <c r="F9" s="7"/>
    </row>
    <row r="10" spans="1:6" ht="15.75" hidden="1">
      <c r="A10" s="6" t="s">
        <v>3</v>
      </c>
      <c r="B10" s="7">
        <v>18.6</v>
      </c>
      <c r="C10" s="7">
        <v>13.6</v>
      </c>
      <c r="D10" s="7">
        <f>B10-$D$5</f>
        <v>9.8</v>
      </c>
      <c r="E10" s="7">
        <v>5</v>
      </c>
      <c r="F10" s="7">
        <f aca="true" t="shared" si="0" ref="F10:F22">B10-$F$5</f>
        <v>3.6000000000000014</v>
      </c>
    </row>
    <row r="11" spans="1:6" ht="15.75" hidden="1">
      <c r="A11" s="6" t="s">
        <v>4</v>
      </c>
      <c r="B11" s="7">
        <v>21.3</v>
      </c>
      <c r="C11" s="7">
        <v>16.3</v>
      </c>
      <c r="D11" s="7">
        <v>12.8</v>
      </c>
      <c r="E11" s="7">
        <v>7.7</v>
      </c>
      <c r="F11" s="7">
        <f t="shared" si="0"/>
        <v>6.300000000000001</v>
      </c>
    </row>
    <row r="12" spans="1:6" ht="15.75" hidden="1">
      <c r="A12" s="6" t="s">
        <v>5</v>
      </c>
      <c r="B12" s="7">
        <v>22</v>
      </c>
      <c r="C12" s="7">
        <v>17</v>
      </c>
      <c r="D12" s="7">
        <f aca="true" t="shared" si="1" ref="D12:D18">B12-$D$5</f>
        <v>13.2</v>
      </c>
      <c r="E12" s="7">
        <v>8.4</v>
      </c>
      <c r="F12" s="7">
        <f t="shared" si="0"/>
        <v>7</v>
      </c>
    </row>
    <row r="13" spans="1:6" ht="15.75" hidden="1">
      <c r="A13" s="6" t="s">
        <v>6</v>
      </c>
      <c r="B13" s="7">
        <v>29.2</v>
      </c>
      <c r="C13" s="7">
        <v>24.2</v>
      </c>
      <c r="D13" s="7">
        <f t="shared" si="1"/>
        <v>20.4</v>
      </c>
      <c r="E13" s="7">
        <v>15.6</v>
      </c>
      <c r="F13" s="7">
        <f t="shared" si="0"/>
        <v>14.2</v>
      </c>
    </row>
    <row r="14" spans="1:6" ht="15.75" hidden="1">
      <c r="A14" s="6" t="s">
        <v>7</v>
      </c>
      <c r="B14" s="7">
        <v>30.2</v>
      </c>
      <c r="C14" s="7">
        <v>25.2</v>
      </c>
      <c r="D14" s="7">
        <f t="shared" si="1"/>
        <v>21.4</v>
      </c>
      <c r="E14" s="7">
        <v>16.6</v>
      </c>
      <c r="F14" s="7">
        <f t="shared" si="0"/>
        <v>15.2</v>
      </c>
    </row>
    <row r="15" spans="1:6" ht="15.75" hidden="1">
      <c r="A15" s="6" t="s">
        <v>8</v>
      </c>
      <c r="B15" s="7">
        <v>35.6</v>
      </c>
      <c r="C15" s="7">
        <v>30.6</v>
      </c>
      <c r="D15" s="7">
        <f t="shared" si="1"/>
        <v>26.8</v>
      </c>
      <c r="E15" s="7">
        <v>22</v>
      </c>
      <c r="F15" s="7">
        <f t="shared" si="0"/>
        <v>20.6</v>
      </c>
    </row>
    <row r="16" spans="1:6" ht="15.75" hidden="1">
      <c r="A16" s="6" t="s">
        <v>9</v>
      </c>
      <c r="B16" s="7">
        <v>37</v>
      </c>
      <c r="C16" s="7">
        <v>32</v>
      </c>
      <c r="D16" s="7">
        <f t="shared" si="1"/>
        <v>28.2</v>
      </c>
      <c r="E16" s="7">
        <v>23.4</v>
      </c>
      <c r="F16" s="7">
        <f t="shared" si="0"/>
        <v>22</v>
      </c>
    </row>
    <row r="17" spans="1:6" ht="15.75" hidden="1">
      <c r="A17" s="6" t="s">
        <v>10</v>
      </c>
      <c r="B17" s="7">
        <v>42.2</v>
      </c>
      <c r="C17" s="7">
        <v>37.2</v>
      </c>
      <c r="D17" s="7">
        <f t="shared" si="1"/>
        <v>33.400000000000006</v>
      </c>
      <c r="E17" s="7">
        <v>28.6</v>
      </c>
      <c r="F17" s="7">
        <f t="shared" si="0"/>
        <v>27.200000000000003</v>
      </c>
    </row>
    <row r="18" spans="1:6" ht="15.75" hidden="1">
      <c r="A18" s="6" t="s">
        <v>11</v>
      </c>
      <c r="B18" s="7">
        <v>44.1</v>
      </c>
      <c r="C18" s="7">
        <v>39.5</v>
      </c>
      <c r="D18" s="7">
        <f t="shared" si="1"/>
        <v>35.3</v>
      </c>
      <c r="E18" s="7">
        <v>30.5</v>
      </c>
      <c r="F18" s="7">
        <f t="shared" si="0"/>
        <v>29.1</v>
      </c>
    </row>
    <row r="19" spans="1:6" ht="15.75" hidden="1">
      <c r="A19" s="6" t="s">
        <v>12</v>
      </c>
      <c r="B19" s="7">
        <v>49.4</v>
      </c>
      <c r="C19" s="7">
        <v>44.4</v>
      </c>
      <c r="D19" s="7">
        <v>40.3</v>
      </c>
      <c r="E19" s="7">
        <v>35.8</v>
      </c>
      <c r="F19" s="7">
        <f t="shared" si="0"/>
        <v>34.4</v>
      </c>
    </row>
    <row r="20" spans="1:6" ht="15.75" hidden="1">
      <c r="A20" s="6" t="s">
        <v>13</v>
      </c>
      <c r="B20" s="7">
        <v>50.2</v>
      </c>
      <c r="C20" s="7">
        <v>45.2</v>
      </c>
      <c r="D20" s="7">
        <f>B20-$D$5</f>
        <v>41.400000000000006</v>
      </c>
      <c r="E20" s="7">
        <v>36.6</v>
      </c>
      <c r="F20" s="7">
        <f t="shared" si="0"/>
        <v>35.2</v>
      </c>
    </row>
    <row r="21" spans="1:6" ht="15.75" hidden="1">
      <c r="A21" s="6" t="s">
        <v>14</v>
      </c>
      <c r="B21" s="7">
        <v>54.1</v>
      </c>
      <c r="C21" s="7">
        <v>48.1</v>
      </c>
      <c r="D21" s="7">
        <f>B21-$D$5</f>
        <v>45.3</v>
      </c>
      <c r="E21" s="7">
        <v>40.5</v>
      </c>
      <c r="F21" s="7">
        <f t="shared" si="0"/>
        <v>39.1</v>
      </c>
    </row>
    <row r="22" spans="1:6" ht="15.75" hidden="1">
      <c r="A22" s="6" t="s">
        <v>15</v>
      </c>
      <c r="B22" s="7">
        <v>64.4</v>
      </c>
      <c r="C22" s="7">
        <v>59.1</v>
      </c>
      <c r="D22" s="7">
        <f>B22-$D$5</f>
        <v>55.60000000000001</v>
      </c>
      <c r="E22" s="7">
        <v>50.8</v>
      </c>
      <c r="F22" s="7">
        <f t="shared" si="0"/>
        <v>49.400000000000006</v>
      </c>
    </row>
    <row r="23" spans="1:6" ht="15.75" hidden="1">
      <c r="A23" s="6" t="s">
        <v>16</v>
      </c>
      <c r="B23" s="7">
        <v>68</v>
      </c>
      <c r="C23" s="7">
        <v>63.8</v>
      </c>
      <c r="D23" s="7">
        <v>60</v>
      </c>
      <c r="E23" s="7">
        <v>55.2</v>
      </c>
      <c r="F23" s="7">
        <v>53.8</v>
      </c>
    </row>
    <row r="24" ht="15.75" hidden="1"/>
    <row r="25" spans="1:5" s="21" customFormat="1" ht="18">
      <c r="A25" s="18"/>
      <c r="B25" s="19" t="s">
        <v>217</v>
      </c>
      <c r="C25" s="19" t="s">
        <v>218</v>
      </c>
      <c r="D25" s="20">
        <v>0.75</v>
      </c>
      <c r="E25" s="20">
        <v>0.5</v>
      </c>
    </row>
    <row r="26" spans="1:5" ht="16.5" customHeight="1">
      <c r="A26" s="6" t="s">
        <v>176</v>
      </c>
      <c r="B26" s="16">
        <v>70</v>
      </c>
      <c r="C26" s="17">
        <f>INT(0.99+B26*$C$2*10)/10</f>
        <v>7</v>
      </c>
      <c r="D26" s="17">
        <f>INT(0.99+C26*0.75*10)/10</f>
        <v>5.3</v>
      </c>
      <c r="E26" s="17">
        <f>INT(0.99+C26*0.5*10)/10</f>
        <v>3.5</v>
      </c>
    </row>
    <row r="27" spans="1:5" ht="16.5" customHeight="1">
      <c r="A27" s="6" t="s">
        <v>177</v>
      </c>
      <c r="B27" s="16">
        <v>72</v>
      </c>
      <c r="C27" s="17">
        <f aca="true" t="shared" si="2" ref="C27:C65">INT(0.99+B27*$C$2*10)/10</f>
        <v>7.2</v>
      </c>
      <c r="D27" s="17">
        <f aca="true" t="shared" si="3" ref="D27:D66">INT(0.99+C27*0.75*10)/10</f>
        <v>5.4</v>
      </c>
      <c r="E27" s="17">
        <f aca="true" t="shared" si="4" ref="E27:E66">INT(0.99+C27*0.5*10)/10</f>
        <v>3.6</v>
      </c>
    </row>
    <row r="28" spans="1:5" ht="16.5" customHeight="1">
      <c r="A28" s="6" t="s">
        <v>178</v>
      </c>
      <c r="B28" s="16">
        <v>73</v>
      </c>
      <c r="C28" s="17">
        <f t="shared" si="2"/>
        <v>7.3</v>
      </c>
      <c r="D28" s="17">
        <f t="shared" si="3"/>
        <v>5.5</v>
      </c>
      <c r="E28" s="17">
        <f t="shared" si="4"/>
        <v>3.7</v>
      </c>
    </row>
    <row r="29" spans="1:5" ht="16.5" customHeight="1">
      <c r="A29" s="6" t="s">
        <v>179</v>
      </c>
      <c r="B29" s="16">
        <v>76</v>
      </c>
      <c r="C29" s="17">
        <f>INT(0.99+B29*$C$2*10)/10</f>
        <v>7.6</v>
      </c>
      <c r="D29" s="17">
        <f t="shared" si="3"/>
        <v>5.7</v>
      </c>
      <c r="E29" s="17">
        <f t="shared" si="4"/>
        <v>3.8</v>
      </c>
    </row>
    <row r="30" spans="1:5" ht="16.5" customHeight="1">
      <c r="A30" s="6" t="s">
        <v>180</v>
      </c>
      <c r="B30" s="16">
        <v>77</v>
      </c>
      <c r="C30" s="17">
        <f t="shared" si="2"/>
        <v>7.7</v>
      </c>
      <c r="D30" s="17">
        <f t="shared" si="3"/>
        <v>5.8</v>
      </c>
      <c r="E30" s="17">
        <f t="shared" si="4"/>
        <v>3.9</v>
      </c>
    </row>
    <row r="31" spans="1:5" ht="16.5" customHeight="1">
      <c r="A31" s="6" t="s">
        <v>181</v>
      </c>
      <c r="B31" s="16">
        <v>79</v>
      </c>
      <c r="C31" s="17">
        <f t="shared" si="2"/>
        <v>7.9</v>
      </c>
      <c r="D31" s="17">
        <f t="shared" si="3"/>
        <v>6</v>
      </c>
      <c r="E31" s="17">
        <f t="shared" si="4"/>
        <v>4</v>
      </c>
    </row>
    <row r="32" spans="1:5" ht="16.5" customHeight="1">
      <c r="A32" s="6" t="s">
        <v>182</v>
      </c>
      <c r="B32" s="16">
        <v>81</v>
      </c>
      <c r="C32" s="17">
        <f t="shared" si="2"/>
        <v>8.1</v>
      </c>
      <c r="D32" s="17">
        <f t="shared" si="3"/>
        <v>6.1</v>
      </c>
      <c r="E32" s="17">
        <f t="shared" si="4"/>
        <v>4.1</v>
      </c>
    </row>
    <row r="33" spans="1:5" ht="16.5" customHeight="1">
      <c r="A33" s="6" t="s">
        <v>183</v>
      </c>
      <c r="B33" s="16">
        <v>85</v>
      </c>
      <c r="C33" s="17">
        <f t="shared" si="2"/>
        <v>8.5</v>
      </c>
      <c r="D33" s="17">
        <f t="shared" si="3"/>
        <v>6.4</v>
      </c>
      <c r="E33" s="17">
        <f t="shared" si="4"/>
        <v>4.3</v>
      </c>
    </row>
    <row r="34" spans="1:5" ht="16.5" customHeight="1">
      <c r="A34" s="6" t="s">
        <v>184</v>
      </c>
      <c r="B34" s="16">
        <v>87</v>
      </c>
      <c r="C34" s="17">
        <f t="shared" si="2"/>
        <v>8.7</v>
      </c>
      <c r="D34" s="17">
        <f t="shared" si="3"/>
        <v>6.6</v>
      </c>
      <c r="E34" s="17">
        <f t="shared" si="4"/>
        <v>4.4</v>
      </c>
    </row>
    <row r="35" spans="1:5" ht="16.5" customHeight="1">
      <c r="A35" s="6" t="s">
        <v>185</v>
      </c>
      <c r="B35" s="16">
        <v>88</v>
      </c>
      <c r="C35" s="17">
        <f t="shared" si="2"/>
        <v>8.8</v>
      </c>
      <c r="D35" s="17">
        <f t="shared" si="3"/>
        <v>6.6</v>
      </c>
      <c r="E35" s="17">
        <f t="shared" si="4"/>
        <v>4.4</v>
      </c>
    </row>
    <row r="36" spans="1:5" ht="16.5" customHeight="1">
      <c r="A36" s="6" t="s">
        <v>186</v>
      </c>
      <c r="B36" s="16">
        <v>90</v>
      </c>
      <c r="C36" s="17">
        <f t="shared" si="2"/>
        <v>9</v>
      </c>
      <c r="D36" s="17">
        <f t="shared" si="3"/>
        <v>6.8</v>
      </c>
      <c r="E36" s="17">
        <f t="shared" si="4"/>
        <v>4.5</v>
      </c>
    </row>
    <row r="37" spans="1:5" ht="16.5" customHeight="1">
      <c r="A37" s="6" t="s">
        <v>187</v>
      </c>
      <c r="B37" s="16">
        <v>92</v>
      </c>
      <c r="C37" s="17">
        <f t="shared" si="2"/>
        <v>9.2</v>
      </c>
      <c r="D37" s="17">
        <f t="shared" si="3"/>
        <v>6.9</v>
      </c>
      <c r="E37" s="17">
        <f t="shared" si="4"/>
        <v>4.6</v>
      </c>
    </row>
    <row r="38" spans="1:5" ht="16.5" customHeight="1">
      <c r="A38" s="6" t="s">
        <v>188</v>
      </c>
      <c r="B38" s="16">
        <v>94</v>
      </c>
      <c r="C38" s="17">
        <f t="shared" si="2"/>
        <v>9.4</v>
      </c>
      <c r="D38" s="17">
        <f t="shared" si="3"/>
        <v>7.1</v>
      </c>
      <c r="E38" s="17">
        <f t="shared" si="4"/>
        <v>4.7</v>
      </c>
    </row>
    <row r="39" spans="1:5" ht="16.5" customHeight="1">
      <c r="A39" s="6" t="s">
        <v>189</v>
      </c>
      <c r="B39" s="16">
        <v>95</v>
      </c>
      <c r="C39" s="17">
        <f t="shared" si="2"/>
        <v>9.5</v>
      </c>
      <c r="D39" s="17">
        <f t="shared" si="3"/>
        <v>7.2</v>
      </c>
      <c r="E39" s="17">
        <f t="shared" si="4"/>
        <v>4.8</v>
      </c>
    </row>
    <row r="40" spans="1:5" ht="16.5" customHeight="1">
      <c r="A40" s="6" t="s">
        <v>190</v>
      </c>
      <c r="B40" s="16">
        <v>97</v>
      </c>
      <c r="C40" s="17">
        <f t="shared" si="2"/>
        <v>9.7</v>
      </c>
      <c r="D40" s="17">
        <f t="shared" si="3"/>
        <v>7.3</v>
      </c>
      <c r="E40" s="17">
        <f t="shared" si="4"/>
        <v>4.9</v>
      </c>
    </row>
    <row r="41" spans="1:5" ht="16.5" customHeight="1">
      <c r="A41" s="6" t="s">
        <v>191</v>
      </c>
      <c r="B41" s="16">
        <v>100</v>
      </c>
      <c r="C41" s="17">
        <f t="shared" si="2"/>
        <v>10</v>
      </c>
      <c r="D41" s="17">
        <f t="shared" si="3"/>
        <v>7.5</v>
      </c>
      <c r="E41" s="17">
        <f t="shared" si="4"/>
        <v>5</v>
      </c>
    </row>
    <row r="42" spans="1:5" ht="16.5" customHeight="1">
      <c r="A42" s="6" t="s">
        <v>192</v>
      </c>
      <c r="B42" s="16">
        <v>113</v>
      </c>
      <c r="C42" s="17">
        <v>13</v>
      </c>
      <c r="D42" s="17">
        <f t="shared" si="3"/>
        <v>9.8</v>
      </c>
      <c r="E42" s="17">
        <f t="shared" si="4"/>
        <v>6.5</v>
      </c>
    </row>
    <row r="43" spans="1:5" ht="16.5" customHeight="1">
      <c r="A43" s="6" t="s">
        <v>193</v>
      </c>
      <c r="B43" s="16">
        <v>134</v>
      </c>
      <c r="C43" s="17">
        <f t="shared" si="2"/>
        <v>13.4</v>
      </c>
      <c r="D43" s="17">
        <f t="shared" si="3"/>
        <v>10.1</v>
      </c>
      <c r="E43" s="17">
        <f t="shared" si="4"/>
        <v>6.7</v>
      </c>
    </row>
    <row r="44" spans="1:5" ht="16.5" customHeight="1">
      <c r="A44" s="6" t="s">
        <v>194</v>
      </c>
      <c r="B44" s="16">
        <v>154</v>
      </c>
      <c r="C44" s="17">
        <f t="shared" si="2"/>
        <v>15.4</v>
      </c>
      <c r="D44" s="17">
        <f t="shared" si="3"/>
        <v>11.6</v>
      </c>
      <c r="E44" s="17">
        <f t="shared" si="4"/>
        <v>7.7</v>
      </c>
    </row>
    <row r="45" spans="1:5" ht="16.5" customHeight="1">
      <c r="A45" s="6" t="s">
        <v>195</v>
      </c>
      <c r="B45" s="16">
        <v>172</v>
      </c>
      <c r="C45" s="17">
        <f t="shared" si="2"/>
        <v>17.2</v>
      </c>
      <c r="D45" s="17">
        <f t="shared" si="3"/>
        <v>12.9</v>
      </c>
      <c r="E45" s="17">
        <f t="shared" si="4"/>
        <v>8.6</v>
      </c>
    </row>
    <row r="46" spans="1:5" ht="16.5" customHeight="1">
      <c r="A46" s="6" t="s">
        <v>196</v>
      </c>
      <c r="B46" s="16">
        <v>176</v>
      </c>
      <c r="C46" s="17">
        <f t="shared" si="2"/>
        <v>17.6</v>
      </c>
      <c r="D46" s="17">
        <f t="shared" si="3"/>
        <v>13.2</v>
      </c>
      <c r="E46" s="17">
        <f t="shared" si="4"/>
        <v>8.8</v>
      </c>
    </row>
    <row r="47" spans="1:5" ht="16.5" customHeight="1">
      <c r="A47" s="6" t="s">
        <v>197</v>
      </c>
      <c r="B47" s="16">
        <v>180</v>
      </c>
      <c r="C47" s="17">
        <f t="shared" si="2"/>
        <v>18</v>
      </c>
      <c r="D47" s="17">
        <f t="shared" si="3"/>
        <v>13.5</v>
      </c>
      <c r="E47" s="17">
        <f t="shared" si="4"/>
        <v>9</v>
      </c>
    </row>
    <row r="48" spans="1:5" ht="16.5" customHeight="1">
      <c r="A48" s="6" t="s">
        <v>198</v>
      </c>
      <c r="B48" s="16">
        <v>194</v>
      </c>
      <c r="C48" s="17">
        <f t="shared" si="2"/>
        <v>19.4</v>
      </c>
      <c r="D48" s="17">
        <f t="shared" si="3"/>
        <v>14.6</v>
      </c>
      <c r="E48" s="17">
        <f t="shared" si="4"/>
        <v>9.7</v>
      </c>
    </row>
    <row r="49" spans="1:5" ht="16.5" customHeight="1">
      <c r="A49" s="6" t="s">
        <v>199</v>
      </c>
      <c r="B49" s="16">
        <v>196</v>
      </c>
      <c r="C49" s="17">
        <f t="shared" si="2"/>
        <v>19.6</v>
      </c>
      <c r="D49" s="17">
        <f t="shared" si="3"/>
        <v>14.7</v>
      </c>
      <c r="E49" s="17">
        <f t="shared" si="4"/>
        <v>9.8</v>
      </c>
    </row>
    <row r="50" spans="1:5" ht="16.5" customHeight="1">
      <c r="A50" s="6" t="s">
        <v>200</v>
      </c>
      <c r="B50" s="16">
        <v>205</v>
      </c>
      <c r="C50" s="17">
        <f t="shared" si="2"/>
        <v>20.5</v>
      </c>
      <c r="D50" s="17">
        <f t="shared" si="3"/>
        <v>15.4</v>
      </c>
      <c r="E50" s="17">
        <f t="shared" si="4"/>
        <v>10.3</v>
      </c>
    </row>
    <row r="51" spans="1:5" ht="16.5" customHeight="1">
      <c r="A51" s="6" t="s">
        <v>201</v>
      </c>
      <c r="B51" s="16">
        <v>210</v>
      </c>
      <c r="C51" s="17">
        <f t="shared" si="2"/>
        <v>21</v>
      </c>
      <c r="D51" s="17">
        <f t="shared" si="3"/>
        <v>15.8</v>
      </c>
      <c r="E51" s="17">
        <f t="shared" si="4"/>
        <v>10.5</v>
      </c>
    </row>
    <row r="52" spans="1:5" ht="16.5" customHeight="1">
      <c r="A52" s="6" t="s">
        <v>202</v>
      </c>
      <c r="B52" s="16">
        <v>234</v>
      </c>
      <c r="C52" s="17">
        <f t="shared" si="2"/>
        <v>23.4</v>
      </c>
      <c r="D52" s="17">
        <f t="shared" si="3"/>
        <v>17.6</v>
      </c>
      <c r="E52" s="17">
        <f t="shared" si="4"/>
        <v>11.7</v>
      </c>
    </row>
    <row r="53" spans="1:5" ht="16.5" customHeight="1">
      <c r="A53" s="6" t="s">
        <v>203</v>
      </c>
      <c r="B53" s="16">
        <v>237</v>
      </c>
      <c r="C53" s="17">
        <f t="shared" si="2"/>
        <v>23.7</v>
      </c>
      <c r="D53" s="17">
        <f t="shared" si="3"/>
        <v>17.8</v>
      </c>
      <c r="E53" s="17">
        <f t="shared" si="4"/>
        <v>11.9</v>
      </c>
    </row>
    <row r="54" spans="1:5" ht="16.5" customHeight="1">
      <c r="A54" s="6" t="s">
        <v>204</v>
      </c>
      <c r="B54" s="16">
        <v>237</v>
      </c>
      <c r="C54" s="17">
        <f t="shared" si="2"/>
        <v>23.7</v>
      </c>
      <c r="D54" s="17">
        <f t="shared" si="3"/>
        <v>17.8</v>
      </c>
      <c r="E54" s="17">
        <f t="shared" si="4"/>
        <v>11.9</v>
      </c>
    </row>
    <row r="55" spans="1:5" ht="16.5" customHeight="1">
      <c r="A55" s="6" t="s">
        <v>205</v>
      </c>
      <c r="B55" s="16">
        <v>275</v>
      </c>
      <c r="C55" s="17">
        <f t="shared" si="2"/>
        <v>27.5</v>
      </c>
      <c r="D55" s="17">
        <f t="shared" si="3"/>
        <v>20.7</v>
      </c>
      <c r="E55" s="17">
        <f t="shared" si="4"/>
        <v>13.8</v>
      </c>
    </row>
    <row r="56" spans="1:5" ht="16.5" customHeight="1">
      <c r="A56" s="6" t="s">
        <v>206</v>
      </c>
      <c r="B56" s="16">
        <v>342</v>
      </c>
      <c r="C56" s="17">
        <f t="shared" si="2"/>
        <v>34.2</v>
      </c>
      <c r="D56" s="17">
        <f t="shared" si="3"/>
        <v>25.7</v>
      </c>
      <c r="E56" s="17">
        <f t="shared" si="4"/>
        <v>17.1</v>
      </c>
    </row>
    <row r="57" spans="1:5" ht="16.5" customHeight="1">
      <c r="A57" s="6" t="s">
        <v>207</v>
      </c>
      <c r="B57" s="16">
        <v>362</v>
      </c>
      <c r="C57" s="17">
        <f t="shared" si="2"/>
        <v>36.2</v>
      </c>
      <c r="D57" s="17">
        <f t="shared" si="3"/>
        <v>27.2</v>
      </c>
      <c r="E57" s="17">
        <f t="shared" si="4"/>
        <v>18.1</v>
      </c>
    </row>
    <row r="58" spans="1:5" ht="16.5" customHeight="1">
      <c r="A58" s="6" t="s">
        <v>208</v>
      </c>
      <c r="B58" s="16">
        <v>420</v>
      </c>
      <c r="C58" s="17">
        <f t="shared" si="2"/>
        <v>42</v>
      </c>
      <c r="D58" s="17">
        <f t="shared" si="3"/>
        <v>31.5</v>
      </c>
      <c r="E58" s="17">
        <f t="shared" si="4"/>
        <v>21</v>
      </c>
    </row>
    <row r="59" spans="1:5" ht="16.5" customHeight="1">
      <c r="A59" s="6" t="s">
        <v>209</v>
      </c>
      <c r="B59" s="16">
        <v>440</v>
      </c>
      <c r="C59" s="17">
        <f t="shared" si="2"/>
        <v>44</v>
      </c>
      <c r="D59" s="17">
        <f t="shared" si="3"/>
        <v>33</v>
      </c>
      <c r="E59" s="17">
        <f t="shared" si="4"/>
        <v>22</v>
      </c>
    </row>
    <row r="60" spans="1:5" ht="16.5" customHeight="1">
      <c r="A60" s="6" t="s">
        <v>210</v>
      </c>
      <c r="B60" s="16">
        <v>482</v>
      </c>
      <c r="C60" s="17">
        <f t="shared" si="2"/>
        <v>48.2</v>
      </c>
      <c r="D60" s="17">
        <f t="shared" si="3"/>
        <v>36.2</v>
      </c>
      <c r="E60" s="17">
        <f t="shared" si="4"/>
        <v>24.1</v>
      </c>
    </row>
    <row r="61" spans="1:5" ht="16.5" customHeight="1">
      <c r="A61" s="6" t="s">
        <v>211</v>
      </c>
      <c r="B61" s="16">
        <v>590</v>
      </c>
      <c r="C61" s="17">
        <f t="shared" si="2"/>
        <v>59</v>
      </c>
      <c r="D61" s="17">
        <f t="shared" si="3"/>
        <v>44.3</v>
      </c>
      <c r="E61" s="17">
        <f t="shared" si="4"/>
        <v>29.5</v>
      </c>
    </row>
    <row r="62" spans="1:5" ht="16.5" customHeight="1">
      <c r="A62" s="6" t="s">
        <v>212</v>
      </c>
      <c r="B62" s="16">
        <v>630</v>
      </c>
      <c r="C62" s="17">
        <f t="shared" si="2"/>
        <v>63</v>
      </c>
      <c r="D62" s="17">
        <f t="shared" si="3"/>
        <v>47.3</v>
      </c>
      <c r="E62" s="17">
        <f t="shared" si="4"/>
        <v>31.5</v>
      </c>
    </row>
    <row r="63" spans="1:5" ht="16.5" customHeight="1">
      <c r="A63" s="6" t="s">
        <v>213</v>
      </c>
      <c r="B63" s="16">
        <v>670</v>
      </c>
      <c r="C63" s="17">
        <f t="shared" si="2"/>
        <v>67</v>
      </c>
      <c r="D63" s="17">
        <f t="shared" si="3"/>
        <v>50.3</v>
      </c>
      <c r="E63" s="17">
        <f t="shared" si="4"/>
        <v>33.5</v>
      </c>
    </row>
    <row r="64" spans="1:5" ht="16.5" customHeight="1">
      <c r="A64" s="6" t="s">
        <v>214</v>
      </c>
      <c r="B64" s="16">
        <v>740</v>
      </c>
      <c r="C64" s="17">
        <f t="shared" si="2"/>
        <v>74</v>
      </c>
      <c r="D64" s="17">
        <f t="shared" si="3"/>
        <v>55.5</v>
      </c>
      <c r="E64" s="17">
        <f t="shared" si="4"/>
        <v>37</v>
      </c>
    </row>
    <row r="65" spans="1:5" ht="16.5" customHeight="1">
      <c r="A65" s="6" t="s">
        <v>215</v>
      </c>
      <c r="B65" s="16">
        <v>750</v>
      </c>
      <c r="C65" s="17">
        <f t="shared" si="2"/>
        <v>75</v>
      </c>
      <c r="D65" s="17">
        <f t="shared" si="3"/>
        <v>56.3</v>
      </c>
      <c r="E65" s="17">
        <f t="shared" si="4"/>
        <v>37.5</v>
      </c>
    </row>
    <row r="66" spans="1:9" ht="16.5" customHeight="1">
      <c r="A66" s="6" t="s">
        <v>216</v>
      </c>
      <c r="B66" s="16">
        <v>792</v>
      </c>
      <c r="C66" s="17">
        <v>76</v>
      </c>
      <c r="D66" s="17">
        <f t="shared" si="3"/>
        <v>57</v>
      </c>
      <c r="E66" s="17">
        <f t="shared" si="4"/>
        <v>38</v>
      </c>
      <c r="H66">
        <v>70</v>
      </c>
      <c r="I66">
        <f>H66/1.13*1.23</f>
        <v>76.19469026548674</v>
      </c>
    </row>
    <row r="67" spans="1:9" ht="18">
      <c r="A67" s="6" t="s">
        <v>235</v>
      </c>
      <c r="B67" s="15"/>
      <c r="C67" s="17">
        <v>100</v>
      </c>
      <c r="D67" s="17"/>
      <c r="E67" s="15"/>
      <c r="H67">
        <v>90</v>
      </c>
      <c r="I67">
        <f>H67/1.13*1.23</f>
        <v>97.96460176991151</v>
      </c>
    </row>
    <row r="68" spans="1:9" ht="18">
      <c r="A68" s="6" t="s">
        <v>236</v>
      </c>
      <c r="B68" s="15"/>
      <c r="C68" s="17">
        <v>49</v>
      </c>
      <c r="D68" s="17"/>
      <c r="E68" s="15"/>
      <c r="H68">
        <v>32</v>
      </c>
      <c r="I68">
        <f>H68/1.13*1.23</f>
        <v>34.83185840707965</v>
      </c>
    </row>
    <row r="69" spans="1:9" ht="18">
      <c r="A69" s="6" t="s">
        <v>238</v>
      </c>
      <c r="B69" s="15"/>
      <c r="C69" s="36">
        <v>80</v>
      </c>
      <c r="D69" s="17">
        <v>15.5</v>
      </c>
      <c r="E69" s="15"/>
      <c r="H69">
        <v>14</v>
      </c>
      <c r="I69">
        <f>H69/1.13*1.23</f>
        <v>15.238938053097346</v>
      </c>
    </row>
    <row r="70" ht="18">
      <c r="C70" s="37"/>
    </row>
  </sheetData>
  <sheetProtection/>
  <printOptions/>
  <pageMargins left="0.17" right="0.17" top="0.28" bottom="0.6" header="0.17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zoomScalePageLayoutView="0" workbookViewId="0" topLeftCell="A1">
      <selection activeCell="E15" sqref="E15"/>
    </sheetView>
  </sheetViews>
  <sheetFormatPr defaultColWidth="9.00390625" defaultRowHeight="12.75"/>
  <cols>
    <col min="5" max="5" width="9.125" style="27" customWidth="1"/>
  </cols>
  <sheetData>
    <row r="1" ht="44.25" customHeight="1">
      <c r="A1" s="2" t="s">
        <v>20</v>
      </c>
    </row>
    <row r="2" spans="1:8" ht="44.25" customHeight="1">
      <c r="A2" s="2"/>
      <c r="H2">
        <v>1</v>
      </c>
    </row>
    <row r="3" spans="1:11" s="1" customFormat="1" ht="44.25" customHeight="1">
      <c r="A3" s="2"/>
      <c r="B3" s="1" t="s">
        <v>220</v>
      </c>
      <c r="E3" s="28"/>
      <c r="G3" s="1" t="s">
        <v>21</v>
      </c>
      <c r="H3" s="32">
        <v>0.1</v>
      </c>
      <c r="I3" s="10"/>
      <c r="J3" s="10" t="s">
        <v>221</v>
      </c>
      <c r="K3" s="10"/>
    </row>
    <row r="4" ht="13.5" thickBot="1"/>
    <row r="5" spans="1:5" ht="18">
      <c r="A5" s="2" t="s">
        <v>0</v>
      </c>
      <c r="B5" s="2"/>
      <c r="C5" s="22" t="s">
        <v>222</v>
      </c>
      <c r="D5" s="23"/>
      <c r="E5" s="29">
        <v>8</v>
      </c>
    </row>
    <row r="6" spans="1:5" ht="18">
      <c r="A6" s="2"/>
      <c r="B6" s="2"/>
      <c r="C6" s="24" t="s">
        <v>223</v>
      </c>
      <c r="D6" s="14"/>
      <c r="E6" s="30">
        <v>6</v>
      </c>
    </row>
    <row r="7" spans="1:5" ht="18">
      <c r="A7" s="2"/>
      <c r="B7" s="2"/>
      <c r="C7" s="24" t="s">
        <v>224</v>
      </c>
      <c r="D7" s="14"/>
      <c r="E7" s="30">
        <v>7</v>
      </c>
    </row>
    <row r="8" spans="1:5" ht="18">
      <c r="A8" s="2"/>
      <c r="B8" s="2"/>
      <c r="C8" s="24" t="s">
        <v>225</v>
      </c>
      <c r="D8" s="14"/>
      <c r="E8" s="30">
        <v>9</v>
      </c>
    </row>
    <row r="9" spans="1:5" ht="18">
      <c r="A9" s="2"/>
      <c r="B9" s="2"/>
      <c r="C9" s="24" t="s">
        <v>226</v>
      </c>
      <c r="D9" s="14"/>
      <c r="E9" s="30">
        <v>7</v>
      </c>
    </row>
    <row r="10" spans="1:5" ht="18">
      <c r="A10" s="2"/>
      <c r="B10" s="2"/>
      <c r="C10" s="24" t="s">
        <v>227</v>
      </c>
      <c r="D10" s="14"/>
      <c r="E10" s="30">
        <v>7</v>
      </c>
    </row>
    <row r="11" spans="1:5" ht="18">
      <c r="A11" s="2"/>
      <c r="B11" s="2"/>
      <c r="C11" s="24" t="s">
        <v>228</v>
      </c>
      <c r="D11" s="14"/>
      <c r="E11" s="30">
        <v>3.5</v>
      </c>
    </row>
    <row r="12" spans="1:5" ht="18">
      <c r="A12" s="2"/>
      <c r="B12" s="2"/>
      <c r="C12" s="24" t="s">
        <v>229</v>
      </c>
      <c r="D12" s="14"/>
      <c r="E12" s="30">
        <v>3.5</v>
      </c>
    </row>
    <row r="13" spans="1:5" ht="18">
      <c r="A13" s="2"/>
      <c r="B13" s="2"/>
      <c r="C13" s="24" t="s">
        <v>230</v>
      </c>
      <c r="D13" s="14"/>
      <c r="E13" s="30">
        <v>7</v>
      </c>
    </row>
    <row r="14" spans="1:5" ht="18.75" thickBot="1">
      <c r="A14" s="2"/>
      <c r="B14" s="2"/>
      <c r="C14" s="25" t="s">
        <v>231</v>
      </c>
      <c r="D14" s="26"/>
      <c r="E14" s="31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2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18.25390625" style="2" bestFit="1" customWidth="1"/>
    <col min="2" max="6" width="6.375" style="0" customWidth="1"/>
    <col min="7" max="7" width="6.625" style="0" bestFit="1" customWidth="1"/>
    <col min="8" max="8" width="4.625" style="0" bestFit="1" customWidth="1"/>
    <col min="9" max="19" width="6.375" style="0" customWidth="1"/>
  </cols>
  <sheetData>
    <row r="1" ht="14.25" customHeight="1">
      <c r="A1" s="2" t="s">
        <v>20</v>
      </c>
    </row>
    <row r="2" ht="19.5" customHeight="1">
      <c r="G2">
        <v>1.8</v>
      </c>
    </row>
    <row r="3" spans="2:11" s="2" customFormat="1" ht="18" customHeight="1">
      <c r="B3" s="2" t="s">
        <v>22</v>
      </c>
      <c r="F3" s="2" t="s">
        <v>21</v>
      </c>
      <c r="G3" s="33">
        <v>0.1</v>
      </c>
      <c r="H3" s="9"/>
      <c r="I3" s="9"/>
      <c r="K3" s="2" t="s">
        <v>23</v>
      </c>
    </row>
    <row r="4" spans="1:19" s="4" customFormat="1" ht="93" hidden="1">
      <c r="A4" s="3"/>
      <c r="B4" s="5" t="s">
        <v>0</v>
      </c>
      <c r="C4" s="5" t="str">
        <f>A6</f>
        <v>ΡΟΔΙΤΗΣ</v>
      </c>
      <c r="D4" s="5" t="s">
        <v>1</v>
      </c>
      <c r="E4" s="5" t="s">
        <v>17</v>
      </c>
      <c r="F4" s="5" t="s">
        <v>2</v>
      </c>
      <c r="G4" s="5" t="s">
        <v>3</v>
      </c>
      <c r="H4" s="5" t="str">
        <f>A11</f>
        <v>ΑΜΦΙΑ</v>
      </c>
      <c r="I4" s="5" t="str">
        <f>A12</f>
        <v>Χ.ΠΡΩΤΑΤΟ</v>
      </c>
      <c r="J4" s="5" t="s">
        <v>4</v>
      </c>
      <c r="K4" s="5" t="s">
        <v>5</v>
      </c>
      <c r="L4" s="5" t="s">
        <v>6</v>
      </c>
      <c r="M4" s="5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5" t="str">
        <f>A21</f>
        <v>ΙΑΣΙΟΝ</v>
      </c>
      <c r="S4" s="5" t="str">
        <f>A22</f>
        <v>ΚΙΖΑΡΙ</v>
      </c>
    </row>
    <row r="5" spans="1:19" ht="15.75" hidden="1">
      <c r="A5" s="6" t="s">
        <v>0</v>
      </c>
      <c r="B5" s="7"/>
      <c r="C5" s="7">
        <v>6</v>
      </c>
      <c r="D5" s="7">
        <v>8.8</v>
      </c>
      <c r="E5" s="7">
        <v>13.7</v>
      </c>
      <c r="F5" s="7">
        <v>15</v>
      </c>
      <c r="G5" s="7">
        <v>18.6</v>
      </c>
      <c r="H5" s="7">
        <v>22.3</v>
      </c>
      <c r="I5" s="7">
        <v>25.3</v>
      </c>
      <c r="J5" s="7">
        <v>21.3</v>
      </c>
      <c r="K5" s="7">
        <v>22</v>
      </c>
      <c r="L5" s="7">
        <v>29.2</v>
      </c>
      <c r="M5" s="7">
        <v>37.5</v>
      </c>
      <c r="N5" s="7">
        <v>38</v>
      </c>
      <c r="O5" s="7">
        <v>39</v>
      </c>
      <c r="P5" s="7">
        <v>42</v>
      </c>
      <c r="Q5" s="7">
        <v>44.2</v>
      </c>
      <c r="R5" s="7">
        <v>40.2</v>
      </c>
      <c r="S5" s="7">
        <v>45.5</v>
      </c>
    </row>
    <row r="6" spans="1:19" ht="15.75" hidden="1">
      <c r="A6" s="6" t="s">
        <v>18</v>
      </c>
      <c r="B6" s="7">
        <v>6</v>
      </c>
      <c r="C6" s="7"/>
      <c r="D6" s="7">
        <f>D5-$C$5</f>
        <v>2.8000000000000007</v>
      </c>
      <c r="E6" s="7">
        <f aca="true" t="shared" si="0" ref="E6:S6">E5-$C$5</f>
        <v>7.699999999999999</v>
      </c>
      <c r="F6" s="7">
        <f t="shared" si="0"/>
        <v>9</v>
      </c>
      <c r="G6" s="7">
        <f t="shared" si="0"/>
        <v>12.600000000000001</v>
      </c>
      <c r="H6" s="7">
        <f t="shared" si="0"/>
        <v>16.3</v>
      </c>
      <c r="I6" s="7">
        <f t="shared" si="0"/>
        <v>19.3</v>
      </c>
      <c r="J6" s="7">
        <f t="shared" si="0"/>
        <v>15.3</v>
      </c>
      <c r="K6" s="7">
        <f t="shared" si="0"/>
        <v>16</v>
      </c>
      <c r="L6" s="7">
        <f t="shared" si="0"/>
        <v>23.2</v>
      </c>
      <c r="M6" s="7">
        <f t="shared" si="0"/>
        <v>31.5</v>
      </c>
      <c r="N6" s="7">
        <f t="shared" si="0"/>
        <v>32</v>
      </c>
      <c r="O6" s="7">
        <f t="shared" si="0"/>
        <v>33</v>
      </c>
      <c r="P6" s="7">
        <f t="shared" si="0"/>
        <v>36</v>
      </c>
      <c r="Q6" s="7">
        <f t="shared" si="0"/>
        <v>38.2</v>
      </c>
      <c r="R6" s="7">
        <f t="shared" si="0"/>
        <v>34.2</v>
      </c>
      <c r="S6" s="7">
        <f t="shared" si="0"/>
        <v>39.5</v>
      </c>
    </row>
    <row r="7" spans="1:19" ht="15.75" hidden="1">
      <c r="A7" s="6" t="s">
        <v>1</v>
      </c>
      <c r="B7" s="7">
        <v>8.8</v>
      </c>
      <c r="C7" s="7">
        <f aca="true" t="shared" si="1" ref="C7:C22">B7-$C$5</f>
        <v>2.8000000000000007</v>
      </c>
      <c r="D7" s="7"/>
      <c r="E7" s="7">
        <f>E5-$C$5</f>
        <v>7.699999999999999</v>
      </c>
      <c r="F7" s="7">
        <f aca="true" t="shared" si="2" ref="F7:S7">F5-$C$5</f>
        <v>9</v>
      </c>
      <c r="G7" s="7">
        <f t="shared" si="2"/>
        <v>12.600000000000001</v>
      </c>
      <c r="H7" s="7">
        <f t="shared" si="2"/>
        <v>16.3</v>
      </c>
      <c r="I7" s="7">
        <f t="shared" si="2"/>
        <v>19.3</v>
      </c>
      <c r="J7" s="7">
        <f t="shared" si="2"/>
        <v>15.3</v>
      </c>
      <c r="K7" s="7">
        <f t="shared" si="2"/>
        <v>16</v>
      </c>
      <c r="L7" s="7">
        <f t="shared" si="2"/>
        <v>23.2</v>
      </c>
      <c r="M7" s="7">
        <f t="shared" si="2"/>
        <v>31.5</v>
      </c>
      <c r="N7" s="7">
        <f t="shared" si="2"/>
        <v>32</v>
      </c>
      <c r="O7" s="7">
        <f t="shared" si="2"/>
        <v>33</v>
      </c>
      <c r="P7" s="7">
        <f t="shared" si="2"/>
        <v>36</v>
      </c>
      <c r="Q7" s="7">
        <f t="shared" si="2"/>
        <v>38.2</v>
      </c>
      <c r="R7" s="7">
        <f t="shared" si="2"/>
        <v>34.2</v>
      </c>
      <c r="S7" s="7">
        <f t="shared" si="2"/>
        <v>39.5</v>
      </c>
    </row>
    <row r="8" spans="1:19" ht="15.75" hidden="1">
      <c r="A8" s="6" t="s">
        <v>17</v>
      </c>
      <c r="B8" s="7">
        <v>13.7</v>
      </c>
      <c r="C8" s="7">
        <f t="shared" si="1"/>
        <v>7.699999999999999</v>
      </c>
      <c r="D8" s="7">
        <f aca="true" t="shared" si="3" ref="D8:D22">B8-$C$5</f>
        <v>7.699999999999999</v>
      </c>
      <c r="E8" s="7"/>
      <c r="F8" s="7">
        <f>F5-$E$5</f>
        <v>1.3000000000000007</v>
      </c>
      <c r="G8" s="7">
        <f aca="true" t="shared" si="4" ref="G8:S8">G5-$E$5</f>
        <v>4.900000000000002</v>
      </c>
      <c r="H8" s="7">
        <f t="shared" si="4"/>
        <v>8.600000000000001</v>
      </c>
      <c r="I8" s="7">
        <f t="shared" si="4"/>
        <v>11.600000000000001</v>
      </c>
      <c r="J8" s="7">
        <f t="shared" si="4"/>
        <v>7.600000000000001</v>
      </c>
      <c r="K8" s="7">
        <f t="shared" si="4"/>
        <v>8.3</v>
      </c>
      <c r="L8" s="7">
        <f t="shared" si="4"/>
        <v>15.5</v>
      </c>
      <c r="M8" s="7">
        <f t="shared" si="4"/>
        <v>23.8</v>
      </c>
      <c r="N8" s="7">
        <f t="shared" si="4"/>
        <v>24.3</v>
      </c>
      <c r="O8" s="7">
        <f t="shared" si="4"/>
        <v>25.3</v>
      </c>
      <c r="P8" s="7">
        <f t="shared" si="4"/>
        <v>28.3</v>
      </c>
      <c r="Q8" s="7">
        <f t="shared" si="4"/>
        <v>30.500000000000004</v>
      </c>
      <c r="R8" s="7">
        <f t="shared" si="4"/>
        <v>26.500000000000004</v>
      </c>
      <c r="S8" s="7">
        <f t="shared" si="4"/>
        <v>31.8</v>
      </c>
    </row>
    <row r="9" spans="1:19" ht="15.75" hidden="1">
      <c r="A9" s="6" t="s">
        <v>2</v>
      </c>
      <c r="B9" s="7">
        <v>15</v>
      </c>
      <c r="C9" s="7">
        <f t="shared" si="1"/>
        <v>9</v>
      </c>
      <c r="D9" s="7">
        <f t="shared" si="3"/>
        <v>9</v>
      </c>
      <c r="E9" s="7">
        <f aca="true" t="shared" si="5" ref="E9:E22">B9-$E$5</f>
        <v>1.3000000000000007</v>
      </c>
      <c r="F9" s="7"/>
      <c r="G9" s="7">
        <f>G5-$F$5</f>
        <v>3.6000000000000014</v>
      </c>
      <c r="H9" s="7">
        <f aca="true" t="shared" si="6" ref="H9:S9">H5-$F$5</f>
        <v>7.300000000000001</v>
      </c>
      <c r="I9" s="7">
        <f t="shared" si="6"/>
        <v>10.3</v>
      </c>
      <c r="J9" s="7">
        <f t="shared" si="6"/>
        <v>6.300000000000001</v>
      </c>
      <c r="K9" s="7">
        <f t="shared" si="6"/>
        <v>7</v>
      </c>
      <c r="L9" s="7">
        <f t="shared" si="6"/>
        <v>14.2</v>
      </c>
      <c r="M9" s="7">
        <f t="shared" si="6"/>
        <v>22.5</v>
      </c>
      <c r="N9" s="7">
        <f t="shared" si="6"/>
        <v>23</v>
      </c>
      <c r="O9" s="7">
        <f t="shared" si="6"/>
        <v>24</v>
      </c>
      <c r="P9" s="7">
        <f t="shared" si="6"/>
        <v>27</v>
      </c>
      <c r="Q9" s="7">
        <f t="shared" si="6"/>
        <v>29.200000000000003</v>
      </c>
      <c r="R9" s="7">
        <f t="shared" si="6"/>
        <v>25.200000000000003</v>
      </c>
      <c r="S9" s="7">
        <f t="shared" si="6"/>
        <v>30.5</v>
      </c>
    </row>
    <row r="10" spans="1:19" ht="15.75" hidden="1">
      <c r="A10" s="6" t="s">
        <v>3</v>
      </c>
      <c r="B10" s="7">
        <v>18.6</v>
      </c>
      <c r="C10" s="7">
        <f t="shared" si="1"/>
        <v>12.600000000000001</v>
      </c>
      <c r="D10" s="7">
        <f t="shared" si="3"/>
        <v>12.600000000000001</v>
      </c>
      <c r="E10" s="7">
        <f t="shared" si="5"/>
        <v>4.900000000000002</v>
      </c>
      <c r="F10" s="7">
        <f aca="true" t="shared" si="7" ref="F10:F22">B10-$F$5</f>
        <v>3.6000000000000014</v>
      </c>
      <c r="G10" s="7"/>
      <c r="H10" s="7">
        <f>H5-$G5</f>
        <v>3.6999999999999993</v>
      </c>
      <c r="I10" s="7">
        <f aca="true" t="shared" si="8" ref="I10:S10">I5-$G5</f>
        <v>6.699999999999999</v>
      </c>
      <c r="J10" s="7">
        <f t="shared" si="8"/>
        <v>2.6999999999999993</v>
      </c>
      <c r="K10" s="7">
        <f t="shared" si="8"/>
        <v>3.3999999999999986</v>
      </c>
      <c r="L10" s="7">
        <f t="shared" si="8"/>
        <v>10.599999999999998</v>
      </c>
      <c r="M10" s="7">
        <f t="shared" si="8"/>
        <v>18.9</v>
      </c>
      <c r="N10" s="7">
        <f t="shared" si="8"/>
        <v>19.4</v>
      </c>
      <c r="O10" s="7">
        <f t="shared" si="8"/>
        <v>20.4</v>
      </c>
      <c r="P10" s="7">
        <f t="shared" si="8"/>
        <v>23.4</v>
      </c>
      <c r="Q10" s="7">
        <f t="shared" si="8"/>
        <v>25.6</v>
      </c>
      <c r="R10" s="7">
        <f t="shared" si="8"/>
        <v>21.6</v>
      </c>
      <c r="S10" s="7">
        <f t="shared" si="8"/>
        <v>26.9</v>
      </c>
    </row>
    <row r="11" spans="1:19" ht="15.75" hidden="1">
      <c r="A11" s="6" t="s">
        <v>45</v>
      </c>
      <c r="B11" s="7">
        <v>22.3</v>
      </c>
      <c r="C11" s="7">
        <f t="shared" si="1"/>
        <v>16.3</v>
      </c>
      <c r="D11" s="7">
        <f t="shared" si="3"/>
        <v>16.3</v>
      </c>
      <c r="E11" s="7">
        <f t="shared" si="5"/>
        <v>8.600000000000001</v>
      </c>
      <c r="F11" s="7">
        <f t="shared" si="7"/>
        <v>7.300000000000001</v>
      </c>
      <c r="G11" s="7">
        <f>B11-$G5</f>
        <v>3.6999999999999993</v>
      </c>
      <c r="H11" s="7"/>
      <c r="I11" s="7">
        <f>I5-$H5</f>
        <v>3</v>
      </c>
      <c r="J11" s="7">
        <v>1</v>
      </c>
      <c r="K11" s="7">
        <v>0.3</v>
      </c>
      <c r="L11" s="7">
        <f aca="true" t="shared" si="9" ref="L11:S11">L5-$H5</f>
        <v>6.899999999999999</v>
      </c>
      <c r="M11" s="7">
        <f t="shared" si="9"/>
        <v>15.2</v>
      </c>
      <c r="N11" s="7">
        <f t="shared" si="9"/>
        <v>15.7</v>
      </c>
      <c r="O11" s="7">
        <f t="shared" si="9"/>
        <v>16.7</v>
      </c>
      <c r="P11" s="7">
        <f t="shared" si="9"/>
        <v>19.7</v>
      </c>
      <c r="Q11" s="7">
        <f t="shared" si="9"/>
        <v>21.900000000000002</v>
      </c>
      <c r="R11" s="7">
        <f t="shared" si="9"/>
        <v>17.900000000000002</v>
      </c>
      <c r="S11" s="7">
        <f t="shared" si="9"/>
        <v>23.2</v>
      </c>
    </row>
    <row r="12" spans="1:19" ht="15.75" hidden="1">
      <c r="A12" s="6" t="s">
        <v>154</v>
      </c>
      <c r="B12" s="7">
        <v>25.3</v>
      </c>
      <c r="C12" s="7">
        <f t="shared" si="1"/>
        <v>19.3</v>
      </c>
      <c r="D12" s="7">
        <f t="shared" si="3"/>
        <v>19.3</v>
      </c>
      <c r="E12" s="7">
        <f t="shared" si="5"/>
        <v>11.600000000000001</v>
      </c>
      <c r="F12" s="7">
        <f t="shared" si="7"/>
        <v>10.3</v>
      </c>
      <c r="G12" s="7">
        <f>B12-$G5</f>
        <v>6.699999999999999</v>
      </c>
      <c r="H12" s="7">
        <f>B12-$H5</f>
        <v>3</v>
      </c>
      <c r="I12" s="7"/>
      <c r="J12" s="7">
        <v>4</v>
      </c>
      <c r="K12" s="7">
        <v>3.3</v>
      </c>
      <c r="L12" s="7">
        <f aca="true" t="shared" si="10" ref="L12:S12">L5-$I5</f>
        <v>3.8999999999999986</v>
      </c>
      <c r="M12" s="7">
        <f t="shared" si="10"/>
        <v>12.2</v>
      </c>
      <c r="N12" s="7">
        <f t="shared" si="10"/>
        <v>12.7</v>
      </c>
      <c r="O12" s="7">
        <f t="shared" si="10"/>
        <v>13.7</v>
      </c>
      <c r="P12" s="7">
        <f t="shared" si="10"/>
        <v>16.7</v>
      </c>
      <c r="Q12" s="7">
        <f t="shared" si="10"/>
        <v>18.900000000000002</v>
      </c>
      <c r="R12" s="7">
        <f t="shared" si="10"/>
        <v>14.900000000000002</v>
      </c>
      <c r="S12" s="7">
        <f t="shared" si="10"/>
        <v>20.2</v>
      </c>
    </row>
    <row r="13" spans="1:19" ht="15.75" hidden="1">
      <c r="A13" s="6" t="s">
        <v>4</v>
      </c>
      <c r="B13" s="7">
        <v>21.3</v>
      </c>
      <c r="C13" s="7">
        <f t="shared" si="1"/>
        <v>15.3</v>
      </c>
      <c r="D13" s="7">
        <f t="shared" si="3"/>
        <v>15.3</v>
      </c>
      <c r="E13" s="7">
        <f t="shared" si="5"/>
        <v>7.600000000000001</v>
      </c>
      <c r="F13" s="7">
        <f t="shared" si="7"/>
        <v>6.300000000000001</v>
      </c>
      <c r="G13" s="7">
        <f>B13-$G5</f>
        <v>2.6999999999999993</v>
      </c>
      <c r="H13" s="7">
        <v>1</v>
      </c>
      <c r="I13" s="7">
        <v>4</v>
      </c>
      <c r="J13" s="7"/>
      <c r="K13" s="7">
        <f aca="true" t="shared" si="11" ref="K13:S13">K5-$J$5</f>
        <v>0.6999999999999993</v>
      </c>
      <c r="L13" s="7">
        <f t="shared" si="11"/>
        <v>7.899999999999999</v>
      </c>
      <c r="M13" s="7">
        <f t="shared" si="11"/>
        <v>16.2</v>
      </c>
      <c r="N13" s="7">
        <f t="shared" si="11"/>
        <v>16.7</v>
      </c>
      <c r="O13" s="7">
        <f t="shared" si="11"/>
        <v>17.7</v>
      </c>
      <c r="P13" s="7">
        <f t="shared" si="11"/>
        <v>20.7</v>
      </c>
      <c r="Q13" s="7">
        <f t="shared" si="11"/>
        <v>22.900000000000002</v>
      </c>
      <c r="R13" s="7">
        <f t="shared" si="11"/>
        <v>18.900000000000002</v>
      </c>
      <c r="S13" s="7">
        <f t="shared" si="11"/>
        <v>24.2</v>
      </c>
    </row>
    <row r="14" spans="1:19" ht="15.75" hidden="1">
      <c r="A14" s="6" t="s">
        <v>5</v>
      </c>
      <c r="B14" s="7">
        <v>22</v>
      </c>
      <c r="C14" s="7">
        <f t="shared" si="1"/>
        <v>16</v>
      </c>
      <c r="D14" s="7">
        <f t="shared" si="3"/>
        <v>16</v>
      </c>
      <c r="E14" s="7">
        <f t="shared" si="5"/>
        <v>8.3</v>
      </c>
      <c r="F14" s="7">
        <f t="shared" si="7"/>
        <v>7</v>
      </c>
      <c r="G14" s="7">
        <f>B14-$G5</f>
        <v>3.3999999999999986</v>
      </c>
      <c r="H14" s="7">
        <v>0.3</v>
      </c>
      <c r="I14" s="7">
        <v>3.3</v>
      </c>
      <c r="J14" s="7">
        <f aca="true" t="shared" si="12" ref="J14:J22">B14-$J$5</f>
        <v>0.6999999999999993</v>
      </c>
      <c r="K14" s="7"/>
      <c r="L14" s="7">
        <f aca="true" t="shared" si="13" ref="L14:S14">L5-$K5</f>
        <v>7.199999999999999</v>
      </c>
      <c r="M14" s="7">
        <f t="shared" si="13"/>
        <v>15.5</v>
      </c>
      <c r="N14" s="7">
        <f t="shared" si="13"/>
        <v>16</v>
      </c>
      <c r="O14" s="7">
        <f t="shared" si="13"/>
        <v>17</v>
      </c>
      <c r="P14" s="7">
        <f t="shared" si="13"/>
        <v>20</v>
      </c>
      <c r="Q14" s="7">
        <f t="shared" si="13"/>
        <v>22.200000000000003</v>
      </c>
      <c r="R14" s="7">
        <f t="shared" si="13"/>
        <v>18.200000000000003</v>
      </c>
      <c r="S14" s="7">
        <f t="shared" si="13"/>
        <v>23.5</v>
      </c>
    </row>
    <row r="15" spans="1:19" ht="15.75" hidden="1">
      <c r="A15" s="6" t="s">
        <v>6</v>
      </c>
      <c r="B15" s="7">
        <v>29.2</v>
      </c>
      <c r="C15" s="7">
        <f t="shared" si="1"/>
        <v>23.2</v>
      </c>
      <c r="D15" s="7">
        <f t="shared" si="3"/>
        <v>23.2</v>
      </c>
      <c r="E15" s="7">
        <f t="shared" si="5"/>
        <v>15.5</v>
      </c>
      <c r="F15" s="7">
        <f t="shared" si="7"/>
        <v>14.2</v>
      </c>
      <c r="G15" s="7">
        <f>B15-$G5</f>
        <v>10.599999999999998</v>
      </c>
      <c r="H15" s="7">
        <f>B15-$H5</f>
        <v>6.899999999999999</v>
      </c>
      <c r="I15" s="7">
        <f>B15-$I5</f>
        <v>3.8999999999999986</v>
      </c>
      <c r="J15" s="7">
        <f t="shared" si="12"/>
        <v>7.899999999999999</v>
      </c>
      <c r="K15" s="7">
        <f>B15-$K5</f>
        <v>7.199999999999999</v>
      </c>
      <c r="L15" s="7"/>
      <c r="M15" s="7">
        <f aca="true" t="shared" si="14" ref="M15:S15">M5-$L5</f>
        <v>8.3</v>
      </c>
      <c r="N15" s="7">
        <f t="shared" si="14"/>
        <v>8.8</v>
      </c>
      <c r="O15" s="7">
        <f t="shared" si="14"/>
        <v>9.8</v>
      </c>
      <c r="P15" s="7">
        <f t="shared" si="14"/>
        <v>12.8</v>
      </c>
      <c r="Q15" s="7">
        <f t="shared" si="14"/>
        <v>15.000000000000004</v>
      </c>
      <c r="R15" s="7">
        <f t="shared" si="14"/>
        <v>11.000000000000004</v>
      </c>
      <c r="S15" s="7">
        <f t="shared" si="14"/>
        <v>16.3</v>
      </c>
    </row>
    <row r="16" spans="1:19" ht="15.75" hidden="1">
      <c r="A16" s="6" t="s">
        <v>24</v>
      </c>
      <c r="B16" s="7">
        <v>37.5</v>
      </c>
      <c r="C16" s="7">
        <f t="shared" si="1"/>
        <v>31.5</v>
      </c>
      <c r="D16" s="7">
        <f t="shared" si="3"/>
        <v>31.5</v>
      </c>
      <c r="E16" s="7">
        <f t="shared" si="5"/>
        <v>23.8</v>
      </c>
      <c r="F16" s="7">
        <f t="shared" si="7"/>
        <v>22.5</v>
      </c>
      <c r="G16" s="7">
        <f>B16-$G5</f>
        <v>18.9</v>
      </c>
      <c r="H16" s="7">
        <f>B16-$H5</f>
        <v>15.2</v>
      </c>
      <c r="I16" s="7">
        <f>B16-$I5</f>
        <v>12.2</v>
      </c>
      <c r="J16" s="7">
        <f t="shared" si="12"/>
        <v>16.2</v>
      </c>
      <c r="K16" s="7">
        <f>B16-$K5</f>
        <v>15.5</v>
      </c>
      <c r="L16" s="7">
        <f>B16-$L5</f>
        <v>8.3</v>
      </c>
      <c r="M16" s="7"/>
      <c r="N16" s="7">
        <f aca="true" t="shared" si="15" ref="N16:S16">N5-$M5</f>
        <v>0.5</v>
      </c>
      <c r="O16" s="7">
        <f t="shared" si="15"/>
        <v>1.5</v>
      </c>
      <c r="P16" s="7">
        <f t="shared" si="15"/>
        <v>4.5</v>
      </c>
      <c r="Q16" s="7">
        <f t="shared" si="15"/>
        <v>6.700000000000003</v>
      </c>
      <c r="R16" s="7">
        <f t="shared" si="15"/>
        <v>2.700000000000003</v>
      </c>
      <c r="S16" s="7">
        <f t="shared" si="15"/>
        <v>8</v>
      </c>
    </row>
    <row r="17" spans="1:19" ht="15.75" hidden="1">
      <c r="A17" s="6" t="s">
        <v>25</v>
      </c>
      <c r="B17" s="7">
        <v>38</v>
      </c>
      <c r="C17" s="7">
        <f t="shared" si="1"/>
        <v>32</v>
      </c>
      <c r="D17" s="7">
        <f t="shared" si="3"/>
        <v>32</v>
      </c>
      <c r="E17" s="7">
        <f t="shared" si="5"/>
        <v>24.3</v>
      </c>
      <c r="F17" s="7">
        <f t="shared" si="7"/>
        <v>23</v>
      </c>
      <c r="G17" s="7">
        <f>B17-$G5</f>
        <v>19.4</v>
      </c>
      <c r="H17" s="7">
        <f>B17-$H5</f>
        <v>15.7</v>
      </c>
      <c r="I17" s="7">
        <f>B17-$I5</f>
        <v>12.7</v>
      </c>
      <c r="J17" s="7">
        <f t="shared" si="12"/>
        <v>16.7</v>
      </c>
      <c r="K17" s="7">
        <f>B17-$K5</f>
        <v>16</v>
      </c>
      <c r="L17" s="7">
        <f>B17-$L5</f>
        <v>8.8</v>
      </c>
      <c r="M17" s="7">
        <f>B17-$M5</f>
        <v>0.5</v>
      </c>
      <c r="N17" s="7"/>
      <c r="O17" s="7">
        <f>O5-$N5</f>
        <v>1</v>
      </c>
      <c r="P17" s="7">
        <f>P5-$N5</f>
        <v>4</v>
      </c>
      <c r="Q17" s="7">
        <f>Q5-$N5</f>
        <v>6.200000000000003</v>
      </c>
      <c r="R17" s="7">
        <f>R5-$N5</f>
        <v>2.200000000000003</v>
      </c>
      <c r="S17" s="7">
        <f>S5-$N5</f>
        <v>7.5</v>
      </c>
    </row>
    <row r="18" spans="1:19" ht="15.75" hidden="1">
      <c r="A18" s="6" t="s">
        <v>26</v>
      </c>
      <c r="B18" s="7">
        <v>39</v>
      </c>
      <c r="C18" s="7">
        <f t="shared" si="1"/>
        <v>33</v>
      </c>
      <c r="D18" s="7">
        <f t="shared" si="3"/>
        <v>33</v>
      </c>
      <c r="E18" s="7">
        <f t="shared" si="5"/>
        <v>25.3</v>
      </c>
      <c r="F18" s="7">
        <f t="shared" si="7"/>
        <v>24</v>
      </c>
      <c r="G18" s="7">
        <f>B18-$G5</f>
        <v>20.4</v>
      </c>
      <c r="H18" s="7">
        <f>B18-$H5</f>
        <v>16.7</v>
      </c>
      <c r="I18" s="7">
        <f>B18-$I5</f>
        <v>13.7</v>
      </c>
      <c r="J18" s="7">
        <f t="shared" si="12"/>
        <v>17.7</v>
      </c>
      <c r="K18" s="7">
        <f>B18-$K5</f>
        <v>17</v>
      </c>
      <c r="L18" s="7">
        <f>B18-$L5</f>
        <v>9.8</v>
      </c>
      <c r="M18" s="7">
        <f>B18-$M5</f>
        <v>1.5</v>
      </c>
      <c r="N18" s="7">
        <f>B18-$N5</f>
        <v>1</v>
      </c>
      <c r="O18" s="7"/>
      <c r="P18" s="7">
        <f>P5-$O5</f>
        <v>3</v>
      </c>
      <c r="Q18" s="7">
        <f>Q5-$O5</f>
        <v>5.200000000000003</v>
      </c>
      <c r="R18" s="7">
        <f>R5-$O5</f>
        <v>1.2000000000000028</v>
      </c>
      <c r="S18" s="7">
        <f>S5-$O5</f>
        <v>6.5</v>
      </c>
    </row>
    <row r="19" spans="1:19" ht="15.75" hidden="1">
      <c r="A19" s="6" t="s">
        <v>27</v>
      </c>
      <c r="B19" s="7">
        <v>42</v>
      </c>
      <c r="C19" s="7">
        <f t="shared" si="1"/>
        <v>36</v>
      </c>
      <c r="D19" s="7">
        <f t="shared" si="3"/>
        <v>36</v>
      </c>
      <c r="E19" s="7">
        <f t="shared" si="5"/>
        <v>28.3</v>
      </c>
      <c r="F19" s="7">
        <f t="shared" si="7"/>
        <v>27</v>
      </c>
      <c r="G19" s="7">
        <f>B19-$G5</f>
        <v>23.4</v>
      </c>
      <c r="H19" s="7">
        <f>B19-$H5</f>
        <v>19.7</v>
      </c>
      <c r="I19" s="7">
        <f>B19-$I5</f>
        <v>16.7</v>
      </c>
      <c r="J19" s="7">
        <f t="shared" si="12"/>
        <v>20.7</v>
      </c>
      <c r="K19" s="7">
        <f>B19-$K5</f>
        <v>20</v>
      </c>
      <c r="L19" s="7">
        <f>B19-$L5</f>
        <v>12.8</v>
      </c>
      <c r="M19" s="7">
        <f>B19-$M5</f>
        <v>4.5</v>
      </c>
      <c r="N19" s="7">
        <f>B19-$N5</f>
        <v>4</v>
      </c>
      <c r="O19" s="7">
        <f>B19-$O5</f>
        <v>3</v>
      </c>
      <c r="P19" s="7"/>
      <c r="Q19" s="7">
        <f>Q5-P5</f>
        <v>2.200000000000003</v>
      </c>
      <c r="R19" s="7"/>
      <c r="S19" s="7"/>
    </row>
    <row r="20" spans="1:19" ht="15.75" hidden="1">
      <c r="A20" s="6" t="s">
        <v>28</v>
      </c>
      <c r="B20" s="7">
        <v>44.2</v>
      </c>
      <c r="C20" s="7">
        <f t="shared" si="1"/>
        <v>38.2</v>
      </c>
      <c r="D20" s="7">
        <f t="shared" si="3"/>
        <v>38.2</v>
      </c>
      <c r="E20" s="7">
        <f t="shared" si="5"/>
        <v>30.500000000000004</v>
      </c>
      <c r="F20" s="7">
        <f t="shared" si="7"/>
        <v>29.200000000000003</v>
      </c>
      <c r="G20" s="7">
        <f>B20-$G5</f>
        <v>25.6</v>
      </c>
      <c r="H20" s="7">
        <f>B20-$H5</f>
        <v>21.900000000000002</v>
      </c>
      <c r="I20" s="7">
        <f>B20-$I5</f>
        <v>18.900000000000002</v>
      </c>
      <c r="J20" s="7">
        <f t="shared" si="12"/>
        <v>22.900000000000002</v>
      </c>
      <c r="K20" s="7">
        <f>B20-$K5</f>
        <v>22.200000000000003</v>
      </c>
      <c r="L20" s="7">
        <f>B20-$L5</f>
        <v>15.000000000000004</v>
      </c>
      <c r="M20" s="7">
        <f>B20-$M5</f>
        <v>6.700000000000003</v>
      </c>
      <c r="N20" s="7">
        <f>B20-$N5</f>
        <v>6.200000000000003</v>
      </c>
      <c r="O20" s="7">
        <f>B20-$O5</f>
        <v>5.200000000000003</v>
      </c>
      <c r="P20" s="7">
        <f>B20-B19</f>
        <v>2.200000000000003</v>
      </c>
      <c r="Q20" s="7"/>
      <c r="R20" s="7"/>
      <c r="S20" s="7"/>
    </row>
    <row r="21" spans="1:19" ht="15.75" hidden="1">
      <c r="A21" s="6" t="s">
        <v>30</v>
      </c>
      <c r="B21" s="7">
        <v>40.2</v>
      </c>
      <c r="C21" s="7">
        <f t="shared" si="1"/>
        <v>34.2</v>
      </c>
      <c r="D21" s="7">
        <f t="shared" si="3"/>
        <v>34.2</v>
      </c>
      <c r="E21" s="7">
        <f t="shared" si="5"/>
        <v>26.500000000000004</v>
      </c>
      <c r="F21" s="7">
        <f t="shared" si="7"/>
        <v>25.200000000000003</v>
      </c>
      <c r="G21" s="7">
        <f>B21-$G5</f>
        <v>21.6</v>
      </c>
      <c r="H21" s="7">
        <f>B21-$H5</f>
        <v>17.900000000000002</v>
      </c>
      <c r="I21" s="7">
        <f>B21-$I5</f>
        <v>14.900000000000002</v>
      </c>
      <c r="J21" s="7">
        <f t="shared" si="12"/>
        <v>18.900000000000002</v>
      </c>
      <c r="K21" s="7">
        <f>B21-$K5</f>
        <v>18.200000000000003</v>
      </c>
      <c r="L21" s="7">
        <f>B21-$L5</f>
        <v>11.000000000000004</v>
      </c>
      <c r="M21" s="7">
        <f>B21-$M5</f>
        <v>2.700000000000003</v>
      </c>
      <c r="N21" s="7">
        <f>B21-$N5</f>
        <v>2.200000000000003</v>
      </c>
      <c r="O21" s="7">
        <f>B21-$O5</f>
        <v>1.2000000000000028</v>
      </c>
      <c r="P21" s="7"/>
      <c r="Q21" s="7"/>
      <c r="R21" s="7"/>
      <c r="S21" s="7">
        <f>S5-$P5</f>
        <v>3.5</v>
      </c>
    </row>
    <row r="22" spans="1:19" ht="15.75" hidden="1">
      <c r="A22" s="6" t="s">
        <v>31</v>
      </c>
      <c r="B22" s="7">
        <v>45.5</v>
      </c>
      <c r="C22" s="7">
        <f t="shared" si="1"/>
        <v>39.5</v>
      </c>
      <c r="D22" s="7">
        <f t="shared" si="3"/>
        <v>39.5</v>
      </c>
      <c r="E22" s="7">
        <f t="shared" si="5"/>
        <v>31.8</v>
      </c>
      <c r="F22" s="7">
        <f t="shared" si="7"/>
        <v>30.5</v>
      </c>
      <c r="G22" s="7">
        <f>B22-$G5</f>
        <v>26.9</v>
      </c>
      <c r="H22" s="7">
        <f>B22-$H5</f>
        <v>23.2</v>
      </c>
      <c r="I22" s="7">
        <f>B22-$I5</f>
        <v>20.2</v>
      </c>
      <c r="J22" s="7">
        <f t="shared" si="12"/>
        <v>24.2</v>
      </c>
      <c r="K22" s="7">
        <f>B22-$K5</f>
        <v>23.5</v>
      </c>
      <c r="L22" s="7">
        <f>B22-$L5</f>
        <v>16.3</v>
      </c>
      <c r="M22" s="7">
        <f>B22-$M5</f>
        <v>8</v>
      </c>
      <c r="N22" s="7">
        <f>B22-$N5</f>
        <v>7.5</v>
      </c>
      <c r="O22" s="7">
        <f>B22-$O5</f>
        <v>6.5</v>
      </c>
      <c r="P22" s="7"/>
      <c r="Q22" s="7"/>
      <c r="R22" s="7">
        <f>S21</f>
        <v>3.5</v>
      </c>
      <c r="S22" s="7"/>
    </row>
    <row r="23" ht="18.75" customHeight="1" hidden="1"/>
    <row r="24" spans="1:19" s="4" customFormat="1" ht="93">
      <c r="A24" s="3"/>
      <c r="B24" s="5" t="s">
        <v>0</v>
      </c>
      <c r="C24" s="5" t="str">
        <f>A26</f>
        <v>ΡΟΔΙΤΗΣ</v>
      </c>
      <c r="D24" s="5" t="s">
        <v>1</v>
      </c>
      <c r="E24" s="5" t="s">
        <v>17</v>
      </c>
      <c r="F24" s="5" t="s">
        <v>2</v>
      </c>
      <c r="G24" s="5" t="s">
        <v>3</v>
      </c>
      <c r="H24" s="5" t="str">
        <f>A31</f>
        <v>ΑΜΦΙΑ</v>
      </c>
      <c r="I24" s="5" t="str">
        <f>A32</f>
        <v>Χ.ΠΡΩΤΑΤΟ</v>
      </c>
      <c r="J24" s="5" t="s">
        <v>4</v>
      </c>
      <c r="K24" s="5" t="s">
        <v>5</v>
      </c>
      <c r="L24" s="5" t="s">
        <v>6</v>
      </c>
      <c r="M24" s="5" t="s">
        <v>24</v>
      </c>
      <c r="N24" s="5" t="s">
        <v>25</v>
      </c>
      <c r="O24" s="5" t="s">
        <v>26</v>
      </c>
      <c r="P24" s="5" t="s">
        <v>27</v>
      </c>
      <c r="Q24" s="5" t="s">
        <v>28</v>
      </c>
      <c r="R24" s="5" t="str">
        <f>R4</f>
        <v>ΙΑΣΙΟΝ</v>
      </c>
      <c r="S24" s="5" t="str">
        <f>S4</f>
        <v>ΚΙΖΑΡΙ</v>
      </c>
    </row>
    <row r="25" spans="1:19" ht="18" customHeight="1">
      <c r="A25" s="6" t="s">
        <v>0</v>
      </c>
      <c r="B25" s="8">
        <f aca="true" t="shared" si="16" ref="B25:S25">IF(B5&gt;0,IF(B5*$G$3&lt;$G$2,$G$2,INT(0.99+B5*$G$3*10)/10),"")</f>
      </c>
      <c r="C25" s="8">
        <f t="shared" si="16"/>
        <v>1.8</v>
      </c>
      <c r="D25" s="8">
        <f t="shared" si="16"/>
        <v>1.8</v>
      </c>
      <c r="E25" s="8">
        <f t="shared" si="16"/>
        <v>1.8</v>
      </c>
      <c r="F25" s="8">
        <f t="shared" si="16"/>
        <v>1.8</v>
      </c>
      <c r="G25" s="8">
        <f t="shared" si="16"/>
        <v>1.9</v>
      </c>
      <c r="H25" s="8">
        <f t="shared" si="16"/>
        <v>2.3</v>
      </c>
      <c r="I25" s="8">
        <f t="shared" si="16"/>
        <v>2.6</v>
      </c>
      <c r="J25" s="8">
        <f t="shared" si="16"/>
        <v>2.2</v>
      </c>
      <c r="K25" s="8">
        <f t="shared" si="16"/>
        <v>2.2</v>
      </c>
      <c r="L25" s="8">
        <f t="shared" si="16"/>
        <v>3</v>
      </c>
      <c r="M25" s="8">
        <v>4</v>
      </c>
      <c r="N25" s="8">
        <v>4</v>
      </c>
      <c r="O25" s="8">
        <v>4</v>
      </c>
      <c r="P25" s="8">
        <v>4</v>
      </c>
      <c r="Q25" s="8">
        <f t="shared" si="16"/>
        <v>4.5</v>
      </c>
      <c r="R25" s="8">
        <v>4</v>
      </c>
      <c r="S25" s="8">
        <f t="shared" si="16"/>
        <v>4.6</v>
      </c>
    </row>
    <row r="26" spans="1:19" ht="18" customHeight="1">
      <c r="A26" s="6" t="s">
        <v>18</v>
      </c>
      <c r="B26" s="8">
        <f aca="true" t="shared" si="17" ref="B26:S26">IF(B6&gt;0,IF(B6*$G$3&lt;$G$2,$G$2,INT(0.99+B6*$G$3*10)/10),"")</f>
        <v>1.8</v>
      </c>
      <c r="C26" s="8">
        <f t="shared" si="17"/>
      </c>
      <c r="D26" s="8">
        <f t="shared" si="17"/>
        <v>1.8</v>
      </c>
      <c r="E26" s="8">
        <f t="shared" si="17"/>
        <v>1.8</v>
      </c>
      <c r="F26" s="8">
        <f t="shared" si="17"/>
        <v>1.8</v>
      </c>
      <c r="G26" s="8">
        <f t="shared" si="17"/>
        <v>1.8</v>
      </c>
      <c r="H26" s="8">
        <f t="shared" si="17"/>
        <v>1.8</v>
      </c>
      <c r="I26" s="8">
        <f t="shared" si="17"/>
        <v>2</v>
      </c>
      <c r="J26" s="8">
        <f t="shared" si="17"/>
        <v>1.8</v>
      </c>
      <c r="K26" s="8">
        <f t="shared" si="17"/>
        <v>1.8</v>
      </c>
      <c r="L26" s="8">
        <f t="shared" si="17"/>
        <v>2.4</v>
      </c>
      <c r="M26" s="8">
        <f t="shared" si="17"/>
        <v>3.2</v>
      </c>
      <c r="N26" s="8">
        <f t="shared" si="17"/>
        <v>3.2</v>
      </c>
      <c r="O26" s="8">
        <f t="shared" si="17"/>
        <v>3.3</v>
      </c>
      <c r="P26" s="8">
        <f t="shared" si="17"/>
        <v>3.6</v>
      </c>
      <c r="Q26" s="8">
        <f t="shared" si="17"/>
        <v>3.9</v>
      </c>
      <c r="R26" s="8">
        <f t="shared" si="17"/>
        <v>3.5</v>
      </c>
      <c r="S26" s="8">
        <f t="shared" si="17"/>
        <v>4</v>
      </c>
    </row>
    <row r="27" spans="1:19" ht="18" customHeight="1">
      <c r="A27" s="6" t="s">
        <v>1</v>
      </c>
      <c r="B27" s="8">
        <f aca="true" t="shared" si="18" ref="B27:S27">IF(B7&gt;0,IF(B7*$G$3&lt;$G$2,$G$2,INT(0.99+B7*$G$3*10)/10),"")</f>
        <v>1.8</v>
      </c>
      <c r="C27" s="8">
        <f t="shared" si="18"/>
        <v>1.8</v>
      </c>
      <c r="D27" s="8">
        <f t="shared" si="18"/>
      </c>
      <c r="E27" s="8">
        <f t="shared" si="18"/>
        <v>1.8</v>
      </c>
      <c r="F27" s="8">
        <f t="shared" si="18"/>
        <v>1.8</v>
      </c>
      <c r="G27" s="8">
        <f t="shared" si="18"/>
        <v>1.8</v>
      </c>
      <c r="H27" s="8">
        <f t="shared" si="18"/>
        <v>1.8</v>
      </c>
      <c r="I27" s="8">
        <f t="shared" si="18"/>
        <v>2</v>
      </c>
      <c r="J27" s="8">
        <f t="shared" si="18"/>
        <v>1.8</v>
      </c>
      <c r="K27" s="8">
        <f t="shared" si="18"/>
        <v>1.8</v>
      </c>
      <c r="L27" s="8">
        <f t="shared" si="18"/>
        <v>2.4</v>
      </c>
      <c r="M27" s="8">
        <f t="shared" si="18"/>
        <v>3.2</v>
      </c>
      <c r="N27" s="8">
        <f t="shared" si="18"/>
        <v>3.2</v>
      </c>
      <c r="O27" s="8">
        <f t="shared" si="18"/>
        <v>3.3</v>
      </c>
      <c r="P27" s="8">
        <f t="shared" si="18"/>
        <v>3.6</v>
      </c>
      <c r="Q27" s="8">
        <f t="shared" si="18"/>
        <v>3.9</v>
      </c>
      <c r="R27" s="8">
        <f t="shared" si="18"/>
        <v>3.5</v>
      </c>
      <c r="S27" s="8">
        <f t="shared" si="18"/>
        <v>4</v>
      </c>
    </row>
    <row r="28" spans="1:19" ht="18" customHeight="1">
      <c r="A28" s="6" t="s">
        <v>17</v>
      </c>
      <c r="B28" s="8">
        <f aca="true" t="shared" si="19" ref="B28:S28">IF(B8&gt;0,IF(B8*$G$3&lt;$G$2,$G$2,INT(0.99+B8*$G$3*10)/10),"")</f>
        <v>1.8</v>
      </c>
      <c r="C28" s="8">
        <f t="shared" si="19"/>
        <v>1.8</v>
      </c>
      <c r="D28" s="8">
        <f t="shared" si="19"/>
        <v>1.8</v>
      </c>
      <c r="E28" s="8">
        <f t="shared" si="19"/>
      </c>
      <c r="F28" s="8">
        <f t="shared" si="19"/>
        <v>1.8</v>
      </c>
      <c r="G28" s="8">
        <f t="shared" si="19"/>
        <v>1.8</v>
      </c>
      <c r="H28" s="8">
        <f t="shared" si="19"/>
        <v>1.8</v>
      </c>
      <c r="I28" s="8">
        <f t="shared" si="19"/>
        <v>1.8</v>
      </c>
      <c r="J28" s="8">
        <f t="shared" si="19"/>
        <v>1.8</v>
      </c>
      <c r="K28" s="8">
        <f t="shared" si="19"/>
        <v>1.8</v>
      </c>
      <c r="L28" s="8">
        <f t="shared" si="19"/>
        <v>1.8</v>
      </c>
      <c r="M28" s="8">
        <f t="shared" si="19"/>
        <v>2.4</v>
      </c>
      <c r="N28" s="8">
        <f t="shared" si="19"/>
        <v>2.5</v>
      </c>
      <c r="O28" s="8">
        <f t="shared" si="19"/>
        <v>2.6</v>
      </c>
      <c r="P28" s="8">
        <f t="shared" si="19"/>
        <v>2.9</v>
      </c>
      <c r="Q28" s="8">
        <f t="shared" si="19"/>
        <v>3.1</v>
      </c>
      <c r="R28" s="8">
        <f t="shared" si="19"/>
        <v>2.7</v>
      </c>
      <c r="S28" s="8">
        <f t="shared" si="19"/>
        <v>3.2</v>
      </c>
    </row>
    <row r="29" spans="1:19" ht="18" customHeight="1">
      <c r="A29" s="6" t="s">
        <v>2</v>
      </c>
      <c r="B29" s="8">
        <f aca="true" t="shared" si="20" ref="B29:S29">IF(B9&gt;0,IF(B9*$G$3&lt;$G$2,$G$2,INT(0.99+B9*$G$3*10)/10),"")</f>
        <v>1.8</v>
      </c>
      <c r="C29" s="8">
        <f t="shared" si="20"/>
        <v>1.8</v>
      </c>
      <c r="D29" s="8">
        <f t="shared" si="20"/>
        <v>1.8</v>
      </c>
      <c r="E29" s="8">
        <f t="shared" si="20"/>
        <v>1.8</v>
      </c>
      <c r="F29" s="8">
        <f t="shared" si="20"/>
      </c>
      <c r="G29" s="8">
        <f t="shared" si="20"/>
        <v>1.8</v>
      </c>
      <c r="H29" s="8">
        <f t="shared" si="20"/>
        <v>1.8</v>
      </c>
      <c r="I29" s="8">
        <f t="shared" si="20"/>
        <v>1.8</v>
      </c>
      <c r="J29" s="8">
        <f t="shared" si="20"/>
        <v>1.8</v>
      </c>
      <c r="K29" s="8">
        <f t="shared" si="20"/>
        <v>1.8</v>
      </c>
      <c r="L29" s="8">
        <f t="shared" si="20"/>
        <v>1.8</v>
      </c>
      <c r="M29" s="8">
        <f t="shared" si="20"/>
        <v>2.3</v>
      </c>
      <c r="N29" s="8">
        <f t="shared" si="20"/>
        <v>2.3</v>
      </c>
      <c r="O29" s="8">
        <f t="shared" si="20"/>
        <v>2.4</v>
      </c>
      <c r="P29" s="8">
        <f t="shared" si="20"/>
        <v>2.7</v>
      </c>
      <c r="Q29" s="8">
        <f t="shared" si="20"/>
        <v>3</v>
      </c>
      <c r="R29" s="8">
        <f t="shared" si="20"/>
        <v>2.6</v>
      </c>
      <c r="S29" s="8">
        <f t="shared" si="20"/>
        <v>3.1</v>
      </c>
    </row>
    <row r="30" spans="1:19" ht="18" customHeight="1">
      <c r="A30" s="6" t="s">
        <v>3</v>
      </c>
      <c r="B30" s="8">
        <f aca="true" t="shared" si="21" ref="B30:S30">IF(B10&gt;0,IF(B10*$G$3&lt;$G$2,$G$2,INT(0.99+B10*$G$3*10)/10),"")</f>
        <v>1.9</v>
      </c>
      <c r="C30" s="8">
        <f t="shared" si="21"/>
        <v>1.8</v>
      </c>
      <c r="D30" s="8">
        <f t="shared" si="21"/>
        <v>1.8</v>
      </c>
      <c r="E30" s="8">
        <f t="shared" si="21"/>
        <v>1.8</v>
      </c>
      <c r="F30" s="8">
        <f t="shared" si="21"/>
        <v>1.8</v>
      </c>
      <c r="G30" s="8">
        <f t="shared" si="21"/>
      </c>
      <c r="H30" s="8">
        <f t="shared" si="21"/>
        <v>1.8</v>
      </c>
      <c r="I30" s="8">
        <f t="shared" si="21"/>
        <v>1.8</v>
      </c>
      <c r="J30" s="8">
        <f t="shared" si="21"/>
        <v>1.8</v>
      </c>
      <c r="K30" s="8">
        <f t="shared" si="21"/>
        <v>1.8</v>
      </c>
      <c r="L30" s="8">
        <f t="shared" si="21"/>
        <v>1.8</v>
      </c>
      <c r="M30" s="8">
        <f t="shared" si="21"/>
        <v>1.9</v>
      </c>
      <c r="N30" s="8">
        <f t="shared" si="21"/>
        <v>2</v>
      </c>
      <c r="O30" s="8">
        <f t="shared" si="21"/>
        <v>2.1</v>
      </c>
      <c r="P30" s="8">
        <f t="shared" si="21"/>
        <v>2.4</v>
      </c>
      <c r="Q30" s="8">
        <f t="shared" si="21"/>
        <v>2.6</v>
      </c>
      <c r="R30" s="8">
        <f t="shared" si="21"/>
        <v>2.2</v>
      </c>
      <c r="S30" s="8">
        <f t="shared" si="21"/>
        <v>2.7</v>
      </c>
    </row>
    <row r="31" spans="1:19" ht="18" customHeight="1">
      <c r="A31" s="6" t="str">
        <f>A11</f>
        <v>ΑΜΦΙΑ</v>
      </c>
      <c r="B31" s="8">
        <f aca="true" t="shared" si="22" ref="B31:S31">IF(B11&gt;0,IF(B11*$G$3&lt;$G$2,$G$2,INT(0.99+B11*$G$3*10)/10),"")</f>
        <v>2.3</v>
      </c>
      <c r="C31" s="8">
        <f t="shared" si="22"/>
        <v>1.8</v>
      </c>
      <c r="D31" s="8">
        <f t="shared" si="22"/>
        <v>1.8</v>
      </c>
      <c r="E31" s="8">
        <f t="shared" si="22"/>
        <v>1.8</v>
      </c>
      <c r="F31" s="8">
        <f t="shared" si="22"/>
        <v>1.8</v>
      </c>
      <c r="G31" s="8">
        <f t="shared" si="22"/>
        <v>1.8</v>
      </c>
      <c r="H31" s="8">
        <f t="shared" si="22"/>
      </c>
      <c r="I31" s="8">
        <f t="shared" si="22"/>
        <v>1.8</v>
      </c>
      <c r="J31" s="8">
        <f t="shared" si="22"/>
        <v>1.8</v>
      </c>
      <c r="K31" s="8">
        <f t="shared" si="22"/>
        <v>1.8</v>
      </c>
      <c r="L31" s="8">
        <f t="shared" si="22"/>
        <v>1.8</v>
      </c>
      <c r="M31" s="8">
        <f t="shared" si="22"/>
        <v>1.8</v>
      </c>
      <c r="N31" s="8">
        <f t="shared" si="22"/>
        <v>1.8</v>
      </c>
      <c r="O31" s="8">
        <f t="shared" si="22"/>
        <v>1.8</v>
      </c>
      <c r="P31" s="8">
        <f t="shared" si="22"/>
        <v>2</v>
      </c>
      <c r="Q31" s="8">
        <f t="shared" si="22"/>
        <v>2.2</v>
      </c>
      <c r="R31" s="8">
        <f t="shared" si="22"/>
        <v>1.8</v>
      </c>
      <c r="S31" s="8">
        <f t="shared" si="22"/>
        <v>2.4</v>
      </c>
    </row>
    <row r="32" spans="1:19" ht="18" customHeight="1">
      <c r="A32" s="6" t="str">
        <f>A12</f>
        <v>Χ.ΠΡΩΤΑΤΟ</v>
      </c>
      <c r="B32" s="8">
        <f aca="true" t="shared" si="23" ref="B32:S32">IF(B12&gt;0,IF(B12*$G$3&lt;$G$2,$G$2,INT(0.99+B12*$G$3*10)/10),"")</f>
        <v>2.6</v>
      </c>
      <c r="C32" s="8">
        <f t="shared" si="23"/>
        <v>2</v>
      </c>
      <c r="D32" s="8">
        <f t="shared" si="23"/>
        <v>2</v>
      </c>
      <c r="E32" s="8">
        <f t="shared" si="23"/>
        <v>1.8</v>
      </c>
      <c r="F32" s="8">
        <f t="shared" si="23"/>
        <v>1.8</v>
      </c>
      <c r="G32" s="8">
        <f t="shared" si="23"/>
        <v>1.8</v>
      </c>
      <c r="H32" s="8">
        <f t="shared" si="23"/>
        <v>1.8</v>
      </c>
      <c r="I32" s="8">
        <f t="shared" si="23"/>
      </c>
      <c r="J32" s="8">
        <f t="shared" si="23"/>
        <v>1.8</v>
      </c>
      <c r="K32" s="8">
        <f t="shared" si="23"/>
        <v>1.8</v>
      </c>
      <c r="L32" s="8">
        <f t="shared" si="23"/>
        <v>1.8</v>
      </c>
      <c r="M32" s="8">
        <f t="shared" si="23"/>
        <v>1.8</v>
      </c>
      <c r="N32" s="8">
        <f t="shared" si="23"/>
        <v>1.8</v>
      </c>
      <c r="O32" s="8">
        <f t="shared" si="23"/>
        <v>1.8</v>
      </c>
      <c r="P32" s="8">
        <f t="shared" si="23"/>
        <v>1.8</v>
      </c>
      <c r="Q32" s="8">
        <f t="shared" si="23"/>
        <v>1.9</v>
      </c>
      <c r="R32" s="8">
        <f t="shared" si="23"/>
        <v>1.8</v>
      </c>
      <c r="S32" s="8">
        <f t="shared" si="23"/>
        <v>2.1</v>
      </c>
    </row>
    <row r="33" spans="1:19" ht="18" customHeight="1">
      <c r="A33" s="6" t="s">
        <v>4</v>
      </c>
      <c r="B33" s="8">
        <f aca="true" t="shared" si="24" ref="B33:S33">IF(B13&gt;0,IF(B13*$G$3&lt;$G$2,$G$2,INT(0.99+B13*$G$3*10)/10),"")</f>
        <v>2.2</v>
      </c>
      <c r="C33" s="8">
        <f t="shared" si="24"/>
        <v>1.8</v>
      </c>
      <c r="D33" s="8">
        <f t="shared" si="24"/>
        <v>1.8</v>
      </c>
      <c r="E33" s="8">
        <f t="shared" si="24"/>
        <v>1.8</v>
      </c>
      <c r="F33" s="8">
        <f t="shared" si="24"/>
        <v>1.8</v>
      </c>
      <c r="G33" s="8">
        <f t="shared" si="24"/>
        <v>1.8</v>
      </c>
      <c r="H33" s="8">
        <f t="shared" si="24"/>
        <v>1.8</v>
      </c>
      <c r="I33" s="8">
        <f t="shared" si="24"/>
        <v>1.8</v>
      </c>
      <c r="J33" s="8">
        <f t="shared" si="24"/>
      </c>
      <c r="K33" s="8">
        <f t="shared" si="24"/>
        <v>1.8</v>
      </c>
      <c r="L33" s="8">
        <f t="shared" si="24"/>
        <v>1.8</v>
      </c>
      <c r="M33" s="8">
        <f t="shared" si="24"/>
        <v>1.8</v>
      </c>
      <c r="N33" s="8">
        <f t="shared" si="24"/>
        <v>1.8</v>
      </c>
      <c r="O33" s="8">
        <f t="shared" si="24"/>
        <v>1.8</v>
      </c>
      <c r="P33" s="8">
        <f t="shared" si="24"/>
        <v>2.1</v>
      </c>
      <c r="Q33" s="8">
        <f t="shared" si="24"/>
        <v>2.3</v>
      </c>
      <c r="R33" s="8">
        <f t="shared" si="24"/>
        <v>1.9</v>
      </c>
      <c r="S33" s="8">
        <f t="shared" si="24"/>
        <v>2.5</v>
      </c>
    </row>
    <row r="34" spans="1:19" ht="18" customHeight="1">
      <c r="A34" s="6" t="s">
        <v>5</v>
      </c>
      <c r="B34" s="8">
        <f aca="true" t="shared" si="25" ref="B34:S34">IF(B14&gt;0,IF(B14*$G$3&lt;$G$2,$G$2,INT(0.99+B14*$G$3*10)/10),"")</f>
        <v>2.2</v>
      </c>
      <c r="C34" s="8">
        <f t="shared" si="25"/>
        <v>1.8</v>
      </c>
      <c r="D34" s="8">
        <f t="shared" si="25"/>
        <v>1.8</v>
      </c>
      <c r="E34" s="8">
        <f t="shared" si="25"/>
        <v>1.8</v>
      </c>
      <c r="F34" s="8">
        <f t="shared" si="25"/>
        <v>1.8</v>
      </c>
      <c r="G34" s="8">
        <f t="shared" si="25"/>
        <v>1.8</v>
      </c>
      <c r="H34" s="8">
        <f t="shared" si="25"/>
        <v>1.8</v>
      </c>
      <c r="I34" s="8">
        <f t="shared" si="25"/>
        <v>1.8</v>
      </c>
      <c r="J34" s="8">
        <f t="shared" si="25"/>
        <v>1.8</v>
      </c>
      <c r="K34" s="8">
        <f t="shared" si="25"/>
      </c>
      <c r="L34" s="8">
        <f t="shared" si="25"/>
        <v>1.8</v>
      </c>
      <c r="M34" s="8">
        <f t="shared" si="25"/>
        <v>1.8</v>
      </c>
      <c r="N34" s="8">
        <f t="shared" si="25"/>
        <v>1.8</v>
      </c>
      <c r="O34" s="8">
        <f t="shared" si="25"/>
        <v>1.8</v>
      </c>
      <c r="P34" s="8">
        <f t="shared" si="25"/>
        <v>2</v>
      </c>
      <c r="Q34" s="8">
        <f t="shared" si="25"/>
        <v>2.3</v>
      </c>
      <c r="R34" s="8">
        <f t="shared" si="25"/>
        <v>1.9</v>
      </c>
      <c r="S34" s="8">
        <f t="shared" si="25"/>
        <v>2.4</v>
      </c>
    </row>
    <row r="35" spans="1:19" ht="18" customHeight="1">
      <c r="A35" s="6" t="s">
        <v>6</v>
      </c>
      <c r="B35" s="8">
        <f aca="true" t="shared" si="26" ref="B35:S35">IF(B15&gt;0,IF(B15*$G$3&lt;$G$2,$G$2,INT(0.99+B15*$G$3*10)/10),"")</f>
        <v>3</v>
      </c>
      <c r="C35" s="8">
        <f t="shared" si="26"/>
        <v>2.4</v>
      </c>
      <c r="D35" s="8">
        <f t="shared" si="26"/>
        <v>2.4</v>
      </c>
      <c r="E35" s="8">
        <f t="shared" si="26"/>
        <v>1.8</v>
      </c>
      <c r="F35" s="8">
        <f t="shared" si="26"/>
        <v>1.8</v>
      </c>
      <c r="G35" s="8">
        <f t="shared" si="26"/>
        <v>1.8</v>
      </c>
      <c r="H35" s="8">
        <f t="shared" si="26"/>
        <v>1.8</v>
      </c>
      <c r="I35" s="8">
        <f t="shared" si="26"/>
        <v>1.8</v>
      </c>
      <c r="J35" s="8">
        <f t="shared" si="26"/>
        <v>1.8</v>
      </c>
      <c r="K35" s="8">
        <f t="shared" si="26"/>
        <v>1.8</v>
      </c>
      <c r="L35" s="8">
        <f t="shared" si="26"/>
      </c>
      <c r="M35" s="8">
        <f t="shared" si="26"/>
        <v>1.8</v>
      </c>
      <c r="N35" s="8">
        <f t="shared" si="26"/>
        <v>1.8</v>
      </c>
      <c r="O35" s="8">
        <f t="shared" si="26"/>
        <v>1.8</v>
      </c>
      <c r="P35" s="8">
        <f t="shared" si="26"/>
        <v>1.8</v>
      </c>
      <c r="Q35" s="8">
        <f t="shared" si="26"/>
        <v>1.8</v>
      </c>
      <c r="R35" s="8">
        <f t="shared" si="26"/>
        <v>1.8</v>
      </c>
      <c r="S35" s="8">
        <f t="shared" si="26"/>
        <v>1.8</v>
      </c>
    </row>
    <row r="36" spans="1:19" ht="18" customHeight="1">
      <c r="A36" s="6" t="s">
        <v>24</v>
      </c>
      <c r="B36" s="8">
        <v>4</v>
      </c>
      <c r="C36" s="8">
        <f aca="true" t="shared" si="27" ref="C36:S36">IF(C16&gt;0,IF(C16*$G$3&lt;$G$2,$G$2,INT(0.99+C16*$G$3*10)/10),"")</f>
        <v>3.2</v>
      </c>
      <c r="D36" s="8">
        <f t="shared" si="27"/>
        <v>3.2</v>
      </c>
      <c r="E36" s="8">
        <f t="shared" si="27"/>
        <v>2.4</v>
      </c>
      <c r="F36" s="8">
        <f t="shared" si="27"/>
        <v>2.3</v>
      </c>
      <c r="G36" s="8">
        <f t="shared" si="27"/>
        <v>1.9</v>
      </c>
      <c r="H36" s="8">
        <f t="shared" si="27"/>
        <v>1.8</v>
      </c>
      <c r="I36" s="8">
        <f t="shared" si="27"/>
        <v>1.8</v>
      </c>
      <c r="J36" s="8">
        <f t="shared" si="27"/>
        <v>1.8</v>
      </c>
      <c r="K36" s="8">
        <f t="shared" si="27"/>
        <v>1.8</v>
      </c>
      <c r="L36" s="8">
        <f t="shared" si="27"/>
        <v>1.8</v>
      </c>
      <c r="M36" s="8">
        <f t="shared" si="27"/>
      </c>
      <c r="N36" s="8">
        <f t="shared" si="27"/>
        <v>1.8</v>
      </c>
      <c r="O36" s="8">
        <f t="shared" si="27"/>
        <v>1.8</v>
      </c>
      <c r="P36" s="8">
        <f t="shared" si="27"/>
        <v>1.8</v>
      </c>
      <c r="Q36" s="8">
        <f t="shared" si="27"/>
        <v>1.8</v>
      </c>
      <c r="R36" s="8">
        <f t="shared" si="27"/>
        <v>1.8</v>
      </c>
      <c r="S36" s="8">
        <f t="shared" si="27"/>
        <v>1.8</v>
      </c>
    </row>
    <row r="37" spans="1:19" ht="18" customHeight="1">
      <c r="A37" s="6" t="s">
        <v>25</v>
      </c>
      <c r="B37" s="8">
        <v>4</v>
      </c>
      <c r="C37" s="8">
        <f aca="true" t="shared" si="28" ref="C37:S37">IF(C17&gt;0,IF(C17*$G$3&lt;$G$2,$G$2,INT(0.99+C17*$G$3*10)/10),"")</f>
        <v>3.2</v>
      </c>
      <c r="D37" s="8">
        <f t="shared" si="28"/>
        <v>3.2</v>
      </c>
      <c r="E37" s="8">
        <f t="shared" si="28"/>
        <v>2.5</v>
      </c>
      <c r="F37" s="8">
        <f t="shared" si="28"/>
        <v>2.3</v>
      </c>
      <c r="G37" s="8">
        <f t="shared" si="28"/>
        <v>2</v>
      </c>
      <c r="H37" s="8">
        <f t="shared" si="28"/>
        <v>1.8</v>
      </c>
      <c r="I37" s="8">
        <f t="shared" si="28"/>
        <v>1.8</v>
      </c>
      <c r="J37" s="8">
        <f t="shared" si="28"/>
        <v>1.8</v>
      </c>
      <c r="K37" s="8">
        <f t="shared" si="28"/>
        <v>1.8</v>
      </c>
      <c r="L37" s="8">
        <f t="shared" si="28"/>
        <v>1.8</v>
      </c>
      <c r="M37" s="8">
        <f t="shared" si="28"/>
        <v>1.8</v>
      </c>
      <c r="N37" s="8">
        <f t="shared" si="28"/>
      </c>
      <c r="O37" s="8">
        <f t="shared" si="28"/>
        <v>1.8</v>
      </c>
      <c r="P37" s="8">
        <f t="shared" si="28"/>
        <v>1.8</v>
      </c>
      <c r="Q37" s="8">
        <f t="shared" si="28"/>
        <v>1.8</v>
      </c>
      <c r="R37" s="8">
        <f t="shared" si="28"/>
        <v>1.8</v>
      </c>
      <c r="S37" s="8">
        <f t="shared" si="28"/>
        <v>1.8</v>
      </c>
    </row>
    <row r="38" spans="1:19" ht="18" customHeight="1">
      <c r="A38" s="6" t="s">
        <v>26</v>
      </c>
      <c r="B38" s="8">
        <v>4</v>
      </c>
      <c r="C38" s="8">
        <f aca="true" t="shared" si="29" ref="C38:S38">IF(C18&gt;0,IF(C18*$G$3&lt;$G$2,$G$2,INT(0.99+C18*$G$3*10)/10),"")</f>
        <v>3.3</v>
      </c>
      <c r="D38" s="8">
        <f t="shared" si="29"/>
        <v>3.3</v>
      </c>
      <c r="E38" s="8">
        <f t="shared" si="29"/>
        <v>2.6</v>
      </c>
      <c r="F38" s="8">
        <f t="shared" si="29"/>
        <v>2.4</v>
      </c>
      <c r="G38" s="8">
        <f t="shared" si="29"/>
        <v>2.1</v>
      </c>
      <c r="H38" s="8">
        <f t="shared" si="29"/>
        <v>1.8</v>
      </c>
      <c r="I38" s="8">
        <f t="shared" si="29"/>
        <v>1.8</v>
      </c>
      <c r="J38" s="8">
        <f t="shared" si="29"/>
        <v>1.8</v>
      </c>
      <c r="K38" s="8">
        <f t="shared" si="29"/>
        <v>1.8</v>
      </c>
      <c r="L38" s="8">
        <f t="shared" si="29"/>
        <v>1.8</v>
      </c>
      <c r="M38" s="8">
        <f t="shared" si="29"/>
        <v>1.8</v>
      </c>
      <c r="N38" s="8">
        <f t="shared" si="29"/>
        <v>1.8</v>
      </c>
      <c r="O38" s="8">
        <f t="shared" si="29"/>
      </c>
      <c r="P38" s="8">
        <f t="shared" si="29"/>
        <v>1.8</v>
      </c>
      <c r="Q38" s="8">
        <f t="shared" si="29"/>
        <v>1.8</v>
      </c>
      <c r="R38" s="8">
        <f t="shared" si="29"/>
        <v>1.8</v>
      </c>
      <c r="S38" s="8">
        <f t="shared" si="29"/>
        <v>1.8</v>
      </c>
    </row>
    <row r="39" spans="1:19" ht="18" customHeight="1">
      <c r="A39" s="6" t="s">
        <v>27</v>
      </c>
      <c r="B39" s="8">
        <v>4</v>
      </c>
      <c r="C39" s="8">
        <f aca="true" t="shared" si="30" ref="C39:S39">IF(C19&gt;0,IF(C19*$G$3&lt;$G$2,$G$2,INT(0.99+C19*$G$3*10)/10),"")</f>
        <v>3.6</v>
      </c>
      <c r="D39" s="8">
        <f t="shared" si="30"/>
        <v>3.6</v>
      </c>
      <c r="E39" s="8">
        <f t="shared" si="30"/>
        <v>2.9</v>
      </c>
      <c r="F39" s="8">
        <f t="shared" si="30"/>
        <v>2.7</v>
      </c>
      <c r="G39" s="8">
        <f t="shared" si="30"/>
        <v>2.4</v>
      </c>
      <c r="H39" s="8">
        <f t="shared" si="30"/>
        <v>2</v>
      </c>
      <c r="I39" s="8">
        <f t="shared" si="30"/>
        <v>1.8</v>
      </c>
      <c r="J39" s="8">
        <f t="shared" si="30"/>
        <v>2.1</v>
      </c>
      <c r="K39" s="8">
        <f t="shared" si="30"/>
        <v>2</v>
      </c>
      <c r="L39" s="8">
        <f t="shared" si="30"/>
        <v>1.8</v>
      </c>
      <c r="M39" s="8">
        <f t="shared" si="30"/>
        <v>1.8</v>
      </c>
      <c r="N39" s="8">
        <f t="shared" si="30"/>
        <v>1.8</v>
      </c>
      <c r="O39" s="8">
        <f t="shared" si="30"/>
        <v>1.8</v>
      </c>
      <c r="P39" s="8">
        <f t="shared" si="30"/>
      </c>
      <c r="Q39" s="8">
        <f t="shared" si="30"/>
        <v>1.8</v>
      </c>
      <c r="R39" s="8">
        <f t="shared" si="30"/>
      </c>
      <c r="S39" s="8">
        <f t="shared" si="30"/>
      </c>
    </row>
    <row r="40" spans="1:19" ht="18" customHeight="1">
      <c r="A40" s="6" t="s">
        <v>28</v>
      </c>
      <c r="B40" s="8">
        <f aca="true" t="shared" si="31" ref="B40:S40">IF(B20&gt;0,IF(B20*$G$3&lt;$G$2,$G$2,INT(0.99+B20*$G$3*10)/10),"")</f>
        <v>4.5</v>
      </c>
      <c r="C40" s="8">
        <f t="shared" si="31"/>
        <v>3.9</v>
      </c>
      <c r="D40" s="8">
        <f t="shared" si="31"/>
        <v>3.9</v>
      </c>
      <c r="E40" s="8">
        <f t="shared" si="31"/>
        <v>3.1</v>
      </c>
      <c r="F40" s="8">
        <f t="shared" si="31"/>
        <v>3</v>
      </c>
      <c r="G40" s="8">
        <f t="shared" si="31"/>
        <v>2.6</v>
      </c>
      <c r="H40" s="8">
        <f t="shared" si="31"/>
        <v>2.2</v>
      </c>
      <c r="I40" s="8">
        <f t="shared" si="31"/>
        <v>1.9</v>
      </c>
      <c r="J40" s="8">
        <f t="shared" si="31"/>
        <v>2.3</v>
      </c>
      <c r="K40" s="8">
        <f t="shared" si="31"/>
        <v>2.3</v>
      </c>
      <c r="L40" s="8">
        <f t="shared" si="31"/>
        <v>1.8</v>
      </c>
      <c r="M40" s="8">
        <f t="shared" si="31"/>
        <v>1.8</v>
      </c>
      <c r="N40" s="8">
        <f t="shared" si="31"/>
        <v>1.8</v>
      </c>
      <c r="O40" s="8">
        <f t="shared" si="31"/>
        <v>1.8</v>
      </c>
      <c r="P40" s="8">
        <f t="shared" si="31"/>
        <v>1.8</v>
      </c>
      <c r="Q40" s="8">
        <f t="shared" si="31"/>
      </c>
      <c r="R40" s="8">
        <f t="shared" si="31"/>
      </c>
      <c r="S40" s="8">
        <f t="shared" si="31"/>
      </c>
    </row>
    <row r="41" spans="1:19" ht="15.75">
      <c r="A41" s="6" t="str">
        <f>A21</f>
        <v>ΙΑΣΙΟΝ</v>
      </c>
      <c r="B41" s="8">
        <v>4</v>
      </c>
      <c r="C41" s="8">
        <f aca="true" t="shared" si="32" ref="C41:S41">IF(C21&gt;0,IF(C21*$G$3&lt;$G$2,$G$2,INT(0.99+C21*$G$3*10)/10),"")</f>
        <v>3.5</v>
      </c>
      <c r="D41" s="8">
        <f t="shared" si="32"/>
        <v>3.5</v>
      </c>
      <c r="E41" s="8">
        <f t="shared" si="32"/>
        <v>2.7</v>
      </c>
      <c r="F41" s="8">
        <f t="shared" si="32"/>
        <v>2.6</v>
      </c>
      <c r="G41" s="8">
        <f t="shared" si="32"/>
        <v>2.2</v>
      </c>
      <c r="H41" s="8">
        <f t="shared" si="32"/>
        <v>1.8</v>
      </c>
      <c r="I41" s="8">
        <f t="shared" si="32"/>
        <v>1.8</v>
      </c>
      <c r="J41" s="8">
        <f t="shared" si="32"/>
        <v>1.9</v>
      </c>
      <c r="K41" s="8">
        <f t="shared" si="32"/>
        <v>1.9</v>
      </c>
      <c r="L41" s="8">
        <f t="shared" si="32"/>
        <v>1.8</v>
      </c>
      <c r="M41" s="8">
        <f t="shared" si="32"/>
        <v>1.8</v>
      </c>
      <c r="N41" s="8">
        <f t="shared" si="32"/>
        <v>1.8</v>
      </c>
      <c r="O41" s="8">
        <f t="shared" si="32"/>
        <v>1.8</v>
      </c>
      <c r="P41" s="8">
        <f t="shared" si="32"/>
      </c>
      <c r="Q41" s="8">
        <f t="shared" si="32"/>
      </c>
      <c r="R41" s="8">
        <f t="shared" si="32"/>
      </c>
      <c r="S41" s="8">
        <f t="shared" si="32"/>
        <v>1.8</v>
      </c>
    </row>
    <row r="42" spans="1:19" ht="15.75">
      <c r="A42" s="6" t="str">
        <f>A22</f>
        <v>ΚΙΖΑΡΙ</v>
      </c>
      <c r="B42" s="8">
        <f aca="true" t="shared" si="33" ref="B42:S42">IF(B22&gt;0,IF(B22*$G$3&lt;$G$2,$G$2,INT(0.99+B22*$G$3*10)/10),"")</f>
        <v>4.6</v>
      </c>
      <c r="C42" s="8">
        <f t="shared" si="33"/>
        <v>4</v>
      </c>
      <c r="D42" s="8">
        <f t="shared" si="33"/>
        <v>4</v>
      </c>
      <c r="E42" s="8">
        <f t="shared" si="33"/>
        <v>3.2</v>
      </c>
      <c r="F42" s="8">
        <f t="shared" si="33"/>
        <v>3.1</v>
      </c>
      <c r="G42" s="8">
        <f t="shared" si="33"/>
        <v>2.7</v>
      </c>
      <c r="H42" s="8">
        <f t="shared" si="33"/>
        <v>2.4</v>
      </c>
      <c r="I42" s="8">
        <f t="shared" si="33"/>
        <v>2.1</v>
      </c>
      <c r="J42" s="8">
        <f t="shared" si="33"/>
        <v>2.5</v>
      </c>
      <c r="K42" s="8">
        <f t="shared" si="33"/>
        <v>2.4</v>
      </c>
      <c r="L42" s="8">
        <f t="shared" si="33"/>
        <v>1.8</v>
      </c>
      <c r="M42" s="8">
        <f t="shared" si="33"/>
        <v>1.8</v>
      </c>
      <c r="N42" s="8">
        <f t="shared" si="33"/>
        <v>1.8</v>
      </c>
      <c r="O42" s="8">
        <f t="shared" si="33"/>
        <v>1.8</v>
      </c>
      <c r="P42" s="8">
        <f t="shared" si="33"/>
      </c>
      <c r="Q42" s="8">
        <f t="shared" si="33"/>
      </c>
      <c r="R42" s="8">
        <f t="shared" si="33"/>
        <v>1.8</v>
      </c>
      <c r="S42" s="8">
        <f t="shared" si="33"/>
      </c>
    </row>
  </sheetData>
  <sheetProtection/>
  <printOptions/>
  <pageMargins left="0.24" right="0.16" top="0.37" bottom="1" header="0.21" footer="0.5"/>
  <pageSetup horizontalDpi="600" verticalDpi="600" orientation="landscape" paperSize="9" scale="10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zoomScalePageLayoutView="0" workbookViewId="0" topLeftCell="A1">
      <selection activeCell="A1" sqref="A1:P34"/>
    </sheetView>
  </sheetViews>
  <sheetFormatPr defaultColWidth="9.00390625" defaultRowHeight="12.75"/>
  <cols>
    <col min="1" max="1" width="18.25390625" style="2" bestFit="1" customWidth="1"/>
    <col min="2" max="15" width="6.875" style="0" customWidth="1"/>
  </cols>
  <sheetData>
    <row r="1" ht="14.25" customHeight="1">
      <c r="A1" s="2" t="s">
        <v>20</v>
      </c>
    </row>
    <row r="2" ht="17.25" customHeight="1">
      <c r="G2">
        <v>1.8</v>
      </c>
    </row>
    <row r="3" spans="2:9" s="2" customFormat="1" ht="15.75">
      <c r="B3" s="2" t="s">
        <v>35</v>
      </c>
      <c r="F3" s="2" t="s">
        <v>21</v>
      </c>
      <c r="G3" s="33">
        <v>0.1</v>
      </c>
      <c r="I3" s="2" t="s">
        <v>36</v>
      </c>
    </row>
    <row r="4" spans="1:15" s="4" customFormat="1" ht="93" hidden="1">
      <c r="A4" s="3"/>
      <c r="B4" s="5" t="s">
        <v>0</v>
      </c>
      <c r="C4" s="5" t="str">
        <f>A6</f>
        <v>ΡΟΔΙΤΗΣ</v>
      </c>
      <c r="D4" s="5" t="s">
        <v>1</v>
      </c>
      <c r="E4" s="5" t="s">
        <v>17</v>
      </c>
      <c r="F4" s="5" t="s">
        <v>2</v>
      </c>
      <c r="G4" s="5" t="s">
        <v>3</v>
      </c>
      <c r="H4" s="5" t="s">
        <v>4</v>
      </c>
      <c r="I4" s="5" t="s">
        <v>5</v>
      </c>
      <c r="J4" s="5" t="str">
        <f>A13</f>
        <v>ΛΟΦΑΡΙΟ</v>
      </c>
      <c r="K4" s="5" t="str">
        <f>A14</f>
        <v>ΑΕΤΟΛΟΦΟΣ</v>
      </c>
      <c r="L4" s="5" t="str">
        <f>A15</f>
        <v>ΑΕΤΟΚΟΡΥΦΗ</v>
      </c>
      <c r="M4" s="5" t="str">
        <f>A16</f>
        <v>ΒΕΛΚΙΟ</v>
      </c>
      <c r="N4" s="5" t="str">
        <f>A17</f>
        <v>ΑΡΣΑΚΕΙΟ</v>
      </c>
      <c r="O4" s="5" t="str">
        <f>A18</f>
        <v>ΣΑΠΠΑΙ</v>
      </c>
    </row>
    <row r="5" spans="1:15" ht="15.75" hidden="1">
      <c r="A5" s="6" t="s">
        <v>0</v>
      </c>
      <c r="B5" s="7"/>
      <c r="C5" s="7">
        <v>6</v>
      </c>
      <c r="D5" s="7">
        <v>8.8</v>
      </c>
      <c r="E5" s="7">
        <v>13.7</v>
      </c>
      <c r="F5" s="7">
        <v>15</v>
      </c>
      <c r="G5" s="7">
        <v>18.6</v>
      </c>
      <c r="H5" s="7">
        <v>21.3</v>
      </c>
      <c r="I5" s="7">
        <v>22</v>
      </c>
      <c r="J5" s="7">
        <v>27.5</v>
      </c>
      <c r="K5" s="7">
        <v>30.8</v>
      </c>
      <c r="L5" s="7">
        <v>34.5</v>
      </c>
      <c r="M5" s="7">
        <v>38.2</v>
      </c>
      <c r="N5" s="7">
        <v>43.6</v>
      </c>
      <c r="O5" s="7">
        <v>44.6</v>
      </c>
    </row>
    <row r="6" spans="1:15" ht="15.75" hidden="1">
      <c r="A6" s="6" t="s">
        <v>18</v>
      </c>
      <c r="B6" s="7">
        <v>6</v>
      </c>
      <c r="C6" s="7"/>
      <c r="D6" s="7">
        <f>D5-$C$5</f>
        <v>2.8000000000000007</v>
      </c>
      <c r="E6" s="7">
        <f aca="true" t="shared" si="0" ref="E6:O6">E5-$C$5</f>
        <v>7.699999999999999</v>
      </c>
      <c r="F6" s="7">
        <f t="shared" si="0"/>
        <v>9</v>
      </c>
      <c r="G6" s="7">
        <f t="shared" si="0"/>
        <v>12.600000000000001</v>
      </c>
      <c r="H6" s="7">
        <f t="shared" si="0"/>
        <v>15.3</v>
      </c>
      <c r="I6" s="7">
        <f t="shared" si="0"/>
        <v>16</v>
      </c>
      <c r="J6" s="7">
        <f t="shared" si="0"/>
        <v>21.5</v>
      </c>
      <c r="K6" s="7">
        <f t="shared" si="0"/>
        <v>24.8</v>
      </c>
      <c r="L6" s="7">
        <f t="shared" si="0"/>
        <v>28.5</v>
      </c>
      <c r="M6" s="7">
        <f t="shared" si="0"/>
        <v>32.2</v>
      </c>
      <c r="N6" s="7">
        <f t="shared" si="0"/>
        <v>37.6</v>
      </c>
      <c r="O6" s="7">
        <f t="shared" si="0"/>
        <v>38.6</v>
      </c>
    </row>
    <row r="7" spans="1:15" ht="15.75" hidden="1">
      <c r="A7" s="6" t="s">
        <v>1</v>
      </c>
      <c r="B7" s="7">
        <v>8.8</v>
      </c>
      <c r="C7" s="7">
        <f aca="true" t="shared" si="1" ref="C7:C18">B7-$C$5</f>
        <v>2.8000000000000007</v>
      </c>
      <c r="D7" s="7"/>
      <c r="E7" s="7">
        <f>E5-$C$5</f>
        <v>7.699999999999999</v>
      </c>
      <c r="F7" s="7">
        <f aca="true" t="shared" si="2" ref="F7:O7">F5-$C$5</f>
        <v>9</v>
      </c>
      <c r="G7" s="7">
        <f t="shared" si="2"/>
        <v>12.600000000000001</v>
      </c>
      <c r="H7" s="7">
        <f t="shared" si="2"/>
        <v>15.3</v>
      </c>
      <c r="I7" s="7">
        <f t="shared" si="2"/>
        <v>16</v>
      </c>
      <c r="J7" s="7">
        <f t="shared" si="2"/>
        <v>21.5</v>
      </c>
      <c r="K7" s="7">
        <f t="shared" si="2"/>
        <v>24.8</v>
      </c>
      <c r="L7" s="7">
        <f t="shared" si="2"/>
        <v>28.5</v>
      </c>
      <c r="M7" s="7">
        <f t="shared" si="2"/>
        <v>32.2</v>
      </c>
      <c r="N7" s="7">
        <f t="shared" si="2"/>
        <v>37.6</v>
      </c>
      <c r="O7" s="7">
        <f t="shared" si="2"/>
        <v>38.6</v>
      </c>
    </row>
    <row r="8" spans="1:15" ht="15.75" hidden="1">
      <c r="A8" s="6" t="s">
        <v>17</v>
      </c>
      <c r="B8" s="7">
        <v>13.7</v>
      </c>
      <c r="C8" s="7">
        <f t="shared" si="1"/>
        <v>7.699999999999999</v>
      </c>
      <c r="D8" s="7">
        <f aca="true" t="shared" si="3" ref="D8:D18">B8-$C$5</f>
        <v>7.699999999999999</v>
      </c>
      <c r="E8" s="7"/>
      <c r="F8" s="7">
        <f>F5-$E$5</f>
        <v>1.3000000000000007</v>
      </c>
      <c r="G8" s="7">
        <v>5</v>
      </c>
      <c r="H8" s="7">
        <v>7.7</v>
      </c>
      <c r="I8" s="7">
        <v>8.4</v>
      </c>
      <c r="J8" s="7">
        <v>15.6</v>
      </c>
      <c r="K8" s="7">
        <v>16.6</v>
      </c>
      <c r="L8" s="7">
        <v>22</v>
      </c>
      <c r="M8" s="7">
        <v>23.4</v>
      </c>
      <c r="N8" s="7">
        <v>28.6</v>
      </c>
      <c r="O8" s="7">
        <v>29.6</v>
      </c>
    </row>
    <row r="9" spans="1:15" ht="15.75" hidden="1">
      <c r="A9" s="6" t="s">
        <v>2</v>
      </c>
      <c r="B9" s="7">
        <v>15</v>
      </c>
      <c r="C9" s="7">
        <f t="shared" si="1"/>
        <v>9</v>
      </c>
      <c r="D9" s="7">
        <f t="shared" si="3"/>
        <v>9</v>
      </c>
      <c r="E9" s="7">
        <f>B9-$E$5</f>
        <v>1.3000000000000007</v>
      </c>
      <c r="F9" s="7"/>
      <c r="G9" s="7">
        <f>G5-$F$5</f>
        <v>3.6000000000000014</v>
      </c>
      <c r="H9" s="7">
        <f aca="true" t="shared" si="4" ref="H9:O9">H5-$F$5</f>
        <v>6.300000000000001</v>
      </c>
      <c r="I9" s="7">
        <f t="shared" si="4"/>
        <v>7</v>
      </c>
      <c r="J9" s="7">
        <f t="shared" si="4"/>
        <v>12.5</v>
      </c>
      <c r="K9" s="7">
        <f t="shared" si="4"/>
        <v>15.8</v>
      </c>
      <c r="L9" s="7">
        <f t="shared" si="4"/>
        <v>19.5</v>
      </c>
      <c r="M9" s="7">
        <f t="shared" si="4"/>
        <v>23.200000000000003</v>
      </c>
      <c r="N9" s="7">
        <f t="shared" si="4"/>
        <v>28.6</v>
      </c>
      <c r="O9" s="7">
        <f t="shared" si="4"/>
        <v>29.6</v>
      </c>
    </row>
    <row r="10" spans="1:15" ht="15.75" hidden="1">
      <c r="A10" s="6" t="s">
        <v>3</v>
      </c>
      <c r="B10" s="7">
        <v>18.6</v>
      </c>
      <c r="C10" s="7">
        <f t="shared" si="1"/>
        <v>12.600000000000001</v>
      </c>
      <c r="D10" s="7">
        <f t="shared" si="3"/>
        <v>12.600000000000001</v>
      </c>
      <c r="E10" s="7">
        <v>5</v>
      </c>
      <c r="F10" s="7">
        <f aca="true" t="shared" si="5" ref="F10:F18">B10-$F$5</f>
        <v>3.6000000000000014</v>
      </c>
      <c r="G10" s="7"/>
      <c r="H10" s="7">
        <f>H5-$G5</f>
        <v>2.6999999999999993</v>
      </c>
      <c r="I10" s="7">
        <f aca="true" t="shared" si="6" ref="I10:O10">I5-$G5</f>
        <v>3.3999999999999986</v>
      </c>
      <c r="J10" s="7">
        <f t="shared" si="6"/>
        <v>8.899999999999999</v>
      </c>
      <c r="K10" s="7">
        <f t="shared" si="6"/>
        <v>12.2</v>
      </c>
      <c r="L10" s="7">
        <f t="shared" si="6"/>
        <v>15.899999999999999</v>
      </c>
      <c r="M10" s="7">
        <f t="shared" si="6"/>
        <v>19.6</v>
      </c>
      <c r="N10" s="7">
        <f t="shared" si="6"/>
        <v>25</v>
      </c>
      <c r="O10" s="7">
        <f t="shared" si="6"/>
        <v>26</v>
      </c>
    </row>
    <row r="11" spans="1:15" ht="15.75" hidden="1">
      <c r="A11" s="6" t="s">
        <v>4</v>
      </c>
      <c r="B11" s="7">
        <v>21.3</v>
      </c>
      <c r="C11" s="7">
        <f t="shared" si="1"/>
        <v>15.3</v>
      </c>
      <c r="D11" s="7">
        <f t="shared" si="3"/>
        <v>15.3</v>
      </c>
      <c r="E11" s="7">
        <v>7.7</v>
      </c>
      <c r="F11" s="7">
        <f t="shared" si="5"/>
        <v>6.300000000000001</v>
      </c>
      <c r="G11" s="7">
        <f>B11-$G5</f>
        <v>2.6999999999999993</v>
      </c>
      <c r="H11" s="7"/>
      <c r="I11" s="7">
        <f>I5-$H$5</f>
        <v>0.6999999999999993</v>
      </c>
      <c r="J11" s="7">
        <f aca="true" t="shared" si="7" ref="J11:O11">J5-$H$5</f>
        <v>6.199999999999999</v>
      </c>
      <c r="K11" s="7">
        <f t="shared" si="7"/>
        <v>9.5</v>
      </c>
      <c r="L11" s="7">
        <f t="shared" si="7"/>
        <v>13.2</v>
      </c>
      <c r="M11" s="7">
        <f t="shared" si="7"/>
        <v>16.900000000000002</v>
      </c>
      <c r="N11" s="7">
        <f t="shared" si="7"/>
        <v>22.3</v>
      </c>
      <c r="O11" s="7">
        <f t="shared" si="7"/>
        <v>23.3</v>
      </c>
    </row>
    <row r="12" spans="1:15" ht="15.75" hidden="1">
      <c r="A12" s="6" t="s">
        <v>5</v>
      </c>
      <c r="B12" s="7">
        <v>22</v>
      </c>
      <c r="C12" s="7">
        <f t="shared" si="1"/>
        <v>16</v>
      </c>
      <c r="D12" s="7">
        <f t="shared" si="3"/>
        <v>16</v>
      </c>
      <c r="E12" s="7">
        <v>8.4</v>
      </c>
      <c r="F12" s="7">
        <f t="shared" si="5"/>
        <v>7</v>
      </c>
      <c r="G12" s="7">
        <f>B12-$G5</f>
        <v>3.3999999999999986</v>
      </c>
      <c r="H12" s="7">
        <f aca="true" t="shared" si="8" ref="H12:H18">B12-$H$5</f>
        <v>0.6999999999999993</v>
      </c>
      <c r="I12" s="7"/>
      <c r="J12" s="7">
        <f aca="true" t="shared" si="9" ref="J12:O12">J5-$I5</f>
        <v>5.5</v>
      </c>
      <c r="K12" s="7">
        <f t="shared" si="9"/>
        <v>8.8</v>
      </c>
      <c r="L12" s="7">
        <f t="shared" si="9"/>
        <v>12.5</v>
      </c>
      <c r="M12" s="7">
        <f t="shared" si="9"/>
        <v>16.200000000000003</v>
      </c>
      <c r="N12" s="7">
        <f t="shared" si="9"/>
        <v>21.6</v>
      </c>
      <c r="O12" s="7">
        <f t="shared" si="9"/>
        <v>22.6</v>
      </c>
    </row>
    <row r="13" spans="1:15" ht="15.75" hidden="1">
      <c r="A13" s="6" t="s">
        <v>32</v>
      </c>
      <c r="B13" s="7">
        <v>27.5</v>
      </c>
      <c r="C13" s="7">
        <f t="shared" si="1"/>
        <v>21.5</v>
      </c>
      <c r="D13" s="7">
        <f t="shared" si="3"/>
        <v>21.5</v>
      </c>
      <c r="E13" s="7">
        <v>15.6</v>
      </c>
      <c r="F13" s="7">
        <f t="shared" si="5"/>
        <v>12.5</v>
      </c>
      <c r="G13" s="7">
        <f>B13-$G5</f>
        <v>8.899999999999999</v>
      </c>
      <c r="H13" s="7">
        <f t="shared" si="8"/>
        <v>6.199999999999999</v>
      </c>
      <c r="I13" s="7">
        <f>B13-$I5</f>
        <v>5.5</v>
      </c>
      <c r="J13" s="7"/>
      <c r="K13" s="7">
        <f>K5-$J5</f>
        <v>3.3000000000000007</v>
      </c>
      <c r="L13" s="7">
        <f>L5-$J5</f>
        <v>7</v>
      </c>
      <c r="M13" s="7">
        <f>M5-$J5</f>
        <v>10.700000000000003</v>
      </c>
      <c r="N13" s="7">
        <f>N5-$J5</f>
        <v>16.1</v>
      </c>
      <c r="O13" s="7">
        <f>O5-$J5</f>
        <v>17.1</v>
      </c>
    </row>
    <row r="14" spans="1:15" ht="15.75" hidden="1">
      <c r="A14" s="6" t="s">
        <v>33</v>
      </c>
      <c r="B14" s="7">
        <v>30.8</v>
      </c>
      <c r="C14" s="7">
        <f t="shared" si="1"/>
        <v>24.8</v>
      </c>
      <c r="D14" s="7">
        <f t="shared" si="3"/>
        <v>24.8</v>
      </c>
      <c r="E14" s="7">
        <v>16.6</v>
      </c>
      <c r="F14" s="7">
        <f t="shared" si="5"/>
        <v>15.8</v>
      </c>
      <c r="G14" s="7">
        <f>B14-$G5</f>
        <v>12.2</v>
      </c>
      <c r="H14" s="7">
        <f t="shared" si="8"/>
        <v>9.5</v>
      </c>
      <c r="I14" s="7">
        <f>B14-$I5</f>
        <v>8.8</v>
      </c>
      <c r="J14" s="7">
        <f>B14-$J5</f>
        <v>3.3000000000000007</v>
      </c>
      <c r="K14" s="7"/>
      <c r="L14" s="7">
        <f>L5-$K5</f>
        <v>3.6999999999999993</v>
      </c>
      <c r="M14" s="7">
        <f>M5-$K5</f>
        <v>7.400000000000002</v>
      </c>
      <c r="N14" s="7">
        <f>N5-$K5</f>
        <v>12.8</v>
      </c>
      <c r="O14" s="7">
        <f>O5-$K5</f>
        <v>13.8</v>
      </c>
    </row>
    <row r="15" spans="1:15" ht="15.75" hidden="1">
      <c r="A15" s="6" t="s">
        <v>34</v>
      </c>
      <c r="B15" s="7">
        <v>34.5</v>
      </c>
      <c r="C15" s="7">
        <f t="shared" si="1"/>
        <v>28.5</v>
      </c>
      <c r="D15" s="7">
        <f t="shared" si="3"/>
        <v>28.5</v>
      </c>
      <c r="E15" s="7">
        <v>22</v>
      </c>
      <c r="F15" s="7">
        <f t="shared" si="5"/>
        <v>19.5</v>
      </c>
      <c r="G15" s="7">
        <f>B15-$G5</f>
        <v>15.899999999999999</v>
      </c>
      <c r="H15" s="7">
        <f t="shared" si="8"/>
        <v>13.2</v>
      </c>
      <c r="I15" s="7">
        <f>B15-$I5</f>
        <v>12.5</v>
      </c>
      <c r="J15" s="7">
        <f>B15-$J5</f>
        <v>7</v>
      </c>
      <c r="K15" s="7">
        <f>B15-$K5</f>
        <v>3.6999999999999993</v>
      </c>
      <c r="L15" s="7"/>
      <c r="M15" s="7">
        <f>M5-$L5</f>
        <v>3.700000000000003</v>
      </c>
      <c r="N15" s="7">
        <f>N5-$L5</f>
        <v>9.100000000000001</v>
      </c>
      <c r="O15" s="7">
        <f>O5-$L5</f>
        <v>10.100000000000001</v>
      </c>
    </row>
    <row r="16" spans="1:15" ht="15.75" hidden="1">
      <c r="A16" s="6" t="s">
        <v>8</v>
      </c>
      <c r="B16" s="7">
        <v>38.2</v>
      </c>
      <c r="C16" s="7">
        <f t="shared" si="1"/>
        <v>32.2</v>
      </c>
      <c r="D16" s="7">
        <f t="shared" si="3"/>
        <v>32.2</v>
      </c>
      <c r="E16" s="7">
        <v>23.4</v>
      </c>
      <c r="F16" s="7">
        <f t="shared" si="5"/>
        <v>23.200000000000003</v>
      </c>
      <c r="G16" s="7">
        <f>B16-$G5</f>
        <v>19.6</v>
      </c>
      <c r="H16" s="7">
        <f t="shared" si="8"/>
        <v>16.900000000000002</v>
      </c>
      <c r="I16" s="7">
        <f>B16-$I5</f>
        <v>16.200000000000003</v>
      </c>
      <c r="J16" s="7">
        <f>B16-$J5</f>
        <v>10.700000000000003</v>
      </c>
      <c r="K16" s="7">
        <f>B16-$K5</f>
        <v>7.400000000000002</v>
      </c>
      <c r="L16" s="7">
        <f>B16-$L5</f>
        <v>3.700000000000003</v>
      </c>
      <c r="M16" s="7"/>
      <c r="N16" s="7">
        <f>N5-$M5</f>
        <v>5.399999999999999</v>
      </c>
      <c r="O16" s="7">
        <f>O5-$M5</f>
        <v>6.399999999999999</v>
      </c>
    </row>
    <row r="17" spans="1:15" ht="15.75" hidden="1">
      <c r="A17" s="6" t="s">
        <v>7</v>
      </c>
      <c r="B17" s="7">
        <v>43.6</v>
      </c>
      <c r="C17" s="7">
        <f t="shared" si="1"/>
        <v>37.6</v>
      </c>
      <c r="D17" s="7">
        <f t="shared" si="3"/>
        <v>37.6</v>
      </c>
      <c r="E17" s="7">
        <v>28.6</v>
      </c>
      <c r="F17" s="7">
        <f t="shared" si="5"/>
        <v>28.6</v>
      </c>
      <c r="G17" s="7">
        <f>B17-$G5</f>
        <v>25</v>
      </c>
      <c r="H17" s="7">
        <f t="shared" si="8"/>
        <v>22.3</v>
      </c>
      <c r="I17" s="7">
        <f>B17-$I5</f>
        <v>21.6</v>
      </c>
      <c r="J17" s="7">
        <f>B17-$J5</f>
        <v>16.1</v>
      </c>
      <c r="K17" s="7">
        <f>B17-$K5</f>
        <v>12.8</v>
      </c>
      <c r="L17" s="7">
        <f>B17-$L5</f>
        <v>9.100000000000001</v>
      </c>
      <c r="M17" s="7">
        <f>B17-$M5</f>
        <v>5.399999999999999</v>
      </c>
      <c r="N17" s="7"/>
      <c r="O17" s="7">
        <f>O5-N5</f>
        <v>1</v>
      </c>
    </row>
    <row r="18" spans="1:15" ht="15.75" hidden="1">
      <c r="A18" s="6" t="s">
        <v>6</v>
      </c>
      <c r="B18" s="7">
        <v>44.6</v>
      </c>
      <c r="C18" s="7">
        <f t="shared" si="1"/>
        <v>38.6</v>
      </c>
      <c r="D18" s="7">
        <f t="shared" si="3"/>
        <v>38.6</v>
      </c>
      <c r="E18" s="7">
        <v>29.6</v>
      </c>
      <c r="F18" s="7">
        <f t="shared" si="5"/>
        <v>29.6</v>
      </c>
      <c r="G18" s="7">
        <f>B18-$G5</f>
        <v>26</v>
      </c>
      <c r="H18" s="7">
        <f t="shared" si="8"/>
        <v>23.3</v>
      </c>
      <c r="I18" s="7">
        <f>B18-$I5</f>
        <v>22.6</v>
      </c>
      <c r="J18" s="7">
        <f>B18-$J5</f>
        <v>17.1</v>
      </c>
      <c r="K18" s="7">
        <f>B18-$K5</f>
        <v>13.8</v>
      </c>
      <c r="L18" s="7">
        <f>B18-$L5</f>
        <v>10.100000000000001</v>
      </c>
      <c r="M18" s="7">
        <f>B18-$M5</f>
        <v>6.399999999999999</v>
      </c>
      <c r="N18" s="7">
        <f>B18-B17</f>
        <v>1</v>
      </c>
      <c r="O18" s="7"/>
    </row>
    <row r="19" ht="15.75" hidden="1"/>
    <row r="20" spans="1:15" s="4" customFormat="1" ht="93">
      <c r="A20" s="3"/>
      <c r="B20" s="5" t="s">
        <v>0</v>
      </c>
      <c r="C20" s="5" t="str">
        <f>A22</f>
        <v>ΡΟΔΙΤΗΣ</v>
      </c>
      <c r="D20" s="5" t="s">
        <v>1</v>
      </c>
      <c r="E20" s="5" t="s">
        <v>17</v>
      </c>
      <c r="F20" s="5" t="s">
        <v>2</v>
      </c>
      <c r="G20" s="5" t="s">
        <v>3</v>
      </c>
      <c r="H20" s="5" t="s">
        <v>4</v>
      </c>
      <c r="I20" s="5" t="s">
        <v>5</v>
      </c>
      <c r="J20" s="5" t="str">
        <f>A29</f>
        <v>ΛΟΦΑΡΙΟ</v>
      </c>
      <c r="K20" s="5" t="str">
        <f>A30</f>
        <v>ΑΕΤΟΛΟΦΟΣ</v>
      </c>
      <c r="L20" s="5" t="str">
        <f>A31</f>
        <v>ΑΕΤΟΚΟΡΥΦΗ</v>
      </c>
      <c r="M20" s="5" t="str">
        <f>A32</f>
        <v>ΒΕΛΚΙΟ</v>
      </c>
      <c r="N20" s="5" t="str">
        <f>A33</f>
        <v>ΑΡΣΑΚΕΙΟ</v>
      </c>
      <c r="O20" s="5" t="str">
        <f>A34</f>
        <v>ΣΑΠΠΑΙ</v>
      </c>
    </row>
    <row r="21" spans="1:15" ht="18" customHeight="1">
      <c r="A21" s="6" t="s">
        <v>0</v>
      </c>
      <c r="B21" s="8">
        <f aca="true" t="shared" si="10" ref="B21:O21">IF(B5&gt;0,IF(B5*$G$3&lt;$G$2,$G$2,INT(0.99+B5*$G$3*10)/10),"")</f>
      </c>
      <c r="C21" s="8">
        <f t="shared" si="10"/>
        <v>1.8</v>
      </c>
      <c r="D21" s="8">
        <f t="shared" si="10"/>
        <v>1.8</v>
      </c>
      <c r="E21" s="8">
        <f t="shared" si="10"/>
        <v>1.8</v>
      </c>
      <c r="F21" s="8">
        <f t="shared" si="10"/>
        <v>1.8</v>
      </c>
      <c r="G21" s="8">
        <f t="shared" si="10"/>
        <v>1.9</v>
      </c>
      <c r="H21" s="8">
        <f t="shared" si="10"/>
        <v>2.2</v>
      </c>
      <c r="I21" s="8">
        <f t="shared" si="10"/>
        <v>2.2</v>
      </c>
      <c r="J21" s="8">
        <f t="shared" si="10"/>
        <v>2.8</v>
      </c>
      <c r="K21" s="8">
        <f t="shared" si="10"/>
        <v>3.1</v>
      </c>
      <c r="L21" s="8">
        <f t="shared" si="10"/>
        <v>3.5</v>
      </c>
      <c r="M21" s="8">
        <f t="shared" si="10"/>
        <v>3.9</v>
      </c>
      <c r="N21" s="8">
        <f t="shared" si="10"/>
        <v>4.4</v>
      </c>
      <c r="O21" s="8">
        <f t="shared" si="10"/>
        <v>4.5</v>
      </c>
    </row>
    <row r="22" spans="1:15" ht="18" customHeight="1">
      <c r="A22" s="6" t="s">
        <v>18</v>
      </c>
      <c r="B22" s="8">
        <f aca="true" t="shared" si="11" ref="B22:O22">IF(B6&gt;0,IF(B6*$G$3&lt;$G$2,$G$2,INT(0.99+B6*$G$3*10)/10),"")</f>
        <v>1.8</v>
      </c>
      <c r="C22" s="8">
        <f t="shared" si="11"/>
      </c>
      <c r="D22" s="8">
        <f t="shared" si="11"/>
        <v>1.8</v>
      </c>
      <c r="E22" s="8">
        <f t="shared" si="11"/>
        <v>1.8</v>
      </c>
      <c r="F22" s="8">
        <f t="shared" si="11"/>
        <v>1.8</v>
      </c>
      <c r="G22" s="8">
        <f t="shared" si="11"/>
        <v>1.8</v>
      </c>
      <c r="H22" s="8">
        <f t="shared" si="11"/>
        <v>1.8</v>
      </c>
      <c r="I22" s="8">
        <f t="shared" si="11"/>
        <v>1.8</v>
      </c>
      <c r="J22" s="8">
        <f t="shared" si="11"/>
        <v>2.2</v>
      </c>
      <c r="K22" s="8">
        <f t="shared" si="11"/>
        <v>2.5</v>
      </c>
      <c r="L22" s="8">
        <f t="shared" si="11"/>
        <v>2.9</v>
      </c>
      <c r="M22" s="8">
        <f t="shared" si="11"/>
        <v>3.3</v>
      </c>
      <c r="N22" s="8">
        <f t="shared" si="11"/>
        <v>3.8</v>
      </c>
      <c r="O22" s="8">
        <f t="shared" si="11"/>
        <v>3.9</v>
      </c>
    </row>
    <row r="23" spans="1:15" ht="18" customHeight="1">
      <c r="A23" s="6" t="s">
        <v>1</v>
      </c>
      <c r="B23" s="8">
        <f aca="true" t="shared" si="12" ref="B23:O23">IF(B7&gt;0,IF(B7*$G$3&lt;$G$2,$G$2,INT(0.99+B7*$G$3*10)/10),"")</f>
        <v>1.8</v>
      </c>
      <c r="C23" s="8">
        <f t="shared" si="12"/>
        <v>1.8</v>
      </c>
      <c r="D23" s="8">
        <f t="shared" si="12"/>
      </c>
      <c r="E23" s="8">
        <f t="shared" si="12"/>
        <v>1.8</v>
      </c>
      <c r="F23" s="8">
        <f t="shared" si="12"/>
        <v>1.8</v>
      </c>
      <c r="G23" s="8">
        <f t="shared" si="12"/>
        <v>1.8</v>
      </c>
      <c r="H23" s="8">
        <f t="shared" si="12"/>
        <v>1.8</v>
      </c>
      <c r="I23" s="8">
        <f t="shared" si="12"/>
        <v>1.8</v>
      </c>
      <c r="J23" s="8">
        <f t="shared" si="12"/>
        <v>2.2</v>
      </c>
      <c r="K23" s="8">
        <f t="shared" si="12"/>
        <v>2.5</v>
      </c>
      <c r="L23" s="8">
        <f t="shared" si="12"/>
        <v>2.9</v>
      </c>
      <c r="M23" s="8">
        <f t="shared" si="12"/>
        <v>3.3</v>
      </c>
      <c r="N23" s="8">
        <f t="shared" si="12"/>
        <v>3.8</v>
      </c>
      <c r="O23" s="8">
        <f t="shared" si="12"/>
        <v>3.9</v>
      </c>
    </row>
    <row r="24" spans="1:15" ht="18" customHeight="1">
      <c r="A24" s="6" t="s">
        <v>17</v>
      </c>
      <c r="B24" s="8">
        <f aca="true" t="shared" si="13" ref="B24:O24">IF(B8&gt;0,IF(B8*$G$3&lt;$G$2,$G$2,INT(0.99+B8*$G$3*10)/10),"")</f>
        <v>1.8</v>
      </c>
      <c r="C24" s="8">
        <f t="shared" si="13"/>
        <v>1.8</v>
      </c>
      <c r="D24" s="8">
        <f t="shared" si="13"/>
        <v>1.8</v>
      </c>
      <c r="E24" s="8">
        <f t="shared" si="13"/>
      </c>
      <c r="F24" s="8">
        <f t="shared" si="13"/>
        <v>1.8</v>
      </c>
      <c r="G24" s="8">
        <f t="shared" si="13"/>
        <v>1.8</v>
      </c>
      <c r="H24" s="8">
        <f t="shared" si="13"/>
        <v>1.8</v>
      </c>
      <c r="I24" s="8">
        <f t="shared" si="13"/>
        <v>1.8</v>
      </c>
      <c r="J24" s="8">
        <f t="shared" si="13"/>
        <v>1.8</v>
      </c>
      <c r="K24" s="8">
        <f t="shared" si="13"/>
        <v>1.8</v>
      </c>
      <c r="L24" s="8">
        <f t="shared" si="13"/>
        <v>2.2</v>
      </c>
      <c r="M24" s="8">
        <f t="shared" si="13"/>
        <v>2.4</v>
      </c>
      <c r="N24" s="8">
        <f t="shared" si="13"/>
        <v>2.9</v>
      </c>
      <c r="O24" s="8">
        <f t="shared" si="13"/>
        <v>3</v>
      </c>
    </row>
    <row r="25" spans="1:15" ht="18" customHeight="1">
      <c r="A25" s="6" t="s">
        <v>2</v>
      </c>
      <c r="B25" s="8">
        <f aca="true" t="shared" si="14" ref="B25:O25">IF(B9&gt;0,IF(B9*$G$3&lt;$G$2,$G$2,INT(0.99+B9*$G$3*10)/10),"")</f>
        <v>1.8</v>
      </c>
      <c r="C25" s="8">
        <f t="shared" si="14"/>
        <v>1.8</v>
      </c>
      <c r="D25" s="8">
        <f t="shared" si="14"/>
        <v>1.8</v>
      </c>
      <c r="E25" s="8">
        <f t="shared" si="14"/>
        <v>1.8</v>
      </c>
      <c r="F25" s="8">
        <f t="shared" si="14"/>
      </c>
      <c r="G25" s="8">
        <f t="shared" si="14"/>
        <v>1.8</v>
      </c>
      <c r="H25" s="8">
        <f t="shared" si="14"/>
        <v>1.8</v>
      </c>
      <c r="I25" s="8">
        <f t="shared" si="14"/>
        <v>1.8</v>
      </c>
      <c r="J25" s="8">
        <f t="shared" si="14"/>
        <v>1.8</v>
      </c>
      <c r="K25" s="8">
        <f t="shared" si="14"/>
        <v>1.8</v>
      </c>
      <c r="L25" s="8">
        <f t="shared" si="14"/>
        <v>2</v>
      </c>
      <c r="M25" s="8">
        <f t="shared" si="14"/>
        <v>2.4</v>
      </c>
      <c r="N25" s="8">
        <f t="shared" si="14"/>
        <v>2.9</v>
      </c>
      <c r="O25" s="8">
        <f t="shared" si="14"/>
        <v>3</v>
      </c>
    </row>
    <row r="26" spans="1:15" ht="18" customHeight="1">
      <c r="A26" s="6" t="s">
        <v>3</v>
      </c>
      <c r="B26" s="8">
        <f aca="true" t="shared" si="15" ref="B26:O26">IF(B10&gt;0,IF(B10*$G$3&lt;$G$2,$G$2,INT(0.99+B10*$G$3*10)/10),"")</f>
        <v>1.9</v>
      </c>
      <c r="C26" s="8">
        <f t="shared" si="15"/>
        <v>1.8</v>
      </c>
      <c r="D26" s="8">
        <f t="shared" si="15"/>
        <v>1.8</v>
      </c>
      <c r="E26" s="8">
        <f t="shared" si="15"/>
        <v>1.8</v>
      </c>
      <c r="F26" s="8">
        <f t="shared" si="15"/>
        <v>1.8</v>
      </c>
      <c r="G26" s="8">
        <f t="shared" si="15"/>
      </c>
      <c r="H26" s="8">
        <f t="shared" si="15"/>
        <v>1.8</v>
      </c>
      <c r="I26" s="8">
        <f t="shared" si="15"/>
        <v>1.8</v>
      </c>
      <c r="J26" s="8">
        <f t="shared" si="15"/>
        <v>1.8</v>
      </c>
      <c r="K26" s="8">
        <f t="shared" si="15"/>
        <v>1.8</v>
      </c>
      <c r="L26" s="8">
        <f t="shared" si="15"/>
        <v>1.8</v>
      </c>
      <c r="M26" s="8">
        <f t="shared" si="15"/>
        <v>2</v>
      </c>
      <c r="N26" s="8">
        <f t="shared" si="15"/>
        <v>2.5</v>
      </c>
      <c r="O26" s="8">
        <f t="shared" si="15"/>
        <v>2.6</v>
      </c>
    </row>
    <row r="27" spans="1:15" ht="18" customHeight="1">
      <c r="A27" s="6" t="s">
        <v>4</v>
      </c>
      <c r="B27" s="8">
        <f aca="true" t="shared" si="16" ref="B27:O27">IF(B11&gt;0,IF(B11*$G$3&lt;$G$2,$G$2,INT(0.99+B11*$G$3*10)/10),"")</f>
        <v>2.2</v>
      </c>
      <c r="C27" s="8">
        <f t="shared" si="16"/>
        <v>1.8</v>
      </c>
      <c r="D27" s="8">
        <f t="shared" si="16"/>
        <v>1.8</v>
      </c>
      <c r="E27" s="8">
        <f t="shared" si="16"/>
        <v>1.8</v>
      </c>
      <c r="F27" s="8">
        <f t="shared" si="16"/>
        <v>1.8</v>
      </c>
      <c r="G27" s="8">
        <f t="shared" si="16"/>
        <v>1.8</v>
      </c>
      <c r="H27" s="8">
        <f t="shared" si="16"/>
      </c>
      <c r="I27" s="8">
        <f t="shared" si="16"/>
        <v>1.8</v>
      </c>
      <c r="J27" s="8">
        <f t="shared" si="16"/>
        <v>1.8</v>
      </c>
      <c r="K27" s="8">
        <f t="shared" si="16"/>
        <v>1.8</v>
      </c>
      <c r="L27" s="8">
        <f t="shared" si="16"/>
        <v>1.8</v>
      </c>
      <c r="M27" s="8">
        <f t="shared" si="16"/>
        <v>1.8</v>
      </c>
      <c r="N27" s="8">
        <f t="shared" si="16"/>
        <v>2.3</v>
      </c>
      <c r="O27" s="8">
        <f t="shared" si="16"/>
        <v>2.4</v>
      </c>
    </row>
    <row r="28" spans="1:15" ht="18" customHeight="1">
      <c r="A28" s="6" t="s">
        <v>5</v>
      </c>
      <c r="B28" s="8">
        <f aca="true" t="shared" si="17" ref="B28:O28">IF(B12&gt;0,IF(B12*$G$3&lt;$G$2,$G$2,INT(0.99+B12*$G$3*10)/10),"")</f>
        <v>2.2</v>
      </c>
      <c r="C28" s="8">
        <f t="shared" si="17"/>
        <v>1.8</v>
      </c>
      <c r="D28" s="8">
        <f t="shared" si="17"/>
        <v>1.8</v>
      </c>
      <c r="E28" s="8">
        <f t="shared" si="17"/>
        <v>1.8</v>
      </c>
      <c r="F28" s="8">
        <f t="shared" si="17"/>
        <v>1.8</v>
      </c>
      <c r="G28" s="8">
        <f t="shared" si="17"/>
        <v>1.8</v>
      </c>
      <c r="H28" s="8">
        <f t="shared" si="17"/>
        <v>1.8</v>
      </c>
      <c r="I28" s="8">
        <f t="shared" si="17"/>
      </c>
      <c r="J28" s="8">
        <f t="shared" si="17"/>
        <v>1.8</v>
      </c>
      <c r="K28" s="8">
        <f t="shared" si="17"/>
        <v>1.8</v>
      </c>
      <c r="L28" s="8">
        <f t="shared" si="17"/>
        <v>1.8</v>
      </c>
      <c r="M28" s="8">
        <f t="shared" si="17"/>
        <v>1.8</v>
      </c>
      <c r="N28" s="8">
        <f t="shared" si="17"/>
        <v>2.2</v>
      </c>
      <c r="O28" s="8">
        <f t="shared" si="17"/>
        <v>2.3</v>
      </c>
    </row>
    <row r="29" spans="1:15" ht="18" customHeight="1">
      <c r="A29" s="6" t="s">
        <v>32</v>
      </c>
      <c r="B29" s="8">
        <f aca="true" t="shared" si="18" ref="B29:O29">IF(B13&gt;0,IF(B13*$G$3&lt;$G$2,$G$2,INT(0.99+B13*$G$3*10)/10),"")</f>
        <v>2.8</v>
      </c>
      <c r="C29" s="8">
        <f t="shared" si="18"/>
        <v>2.2</v>
      </c>
      <c r="D29" s="8">
        <f t="shared" si="18"/>
        <v>2.2</v>
      </c>
      <c r="E29" s="8">
        <f t="shared" si="18"/>
        <v>1.8</v>
      </c>
      <c r="F29" s="8">
        <f t="shared" si="18"/>
        <v>1.8</v>
      </c>
      <c r="G29" s="8">
        <f t="shared" si="18"/>
        <v>1.8</v>
      </c>
      <c r="H29" s="8">
        <f t="shared" si="18"/>
        <v>1.8</v>
      </c>
      <c r="I29" s="8">
        <f t="shared" si="18"/>
        <v>1.8</v>
      </c>
      <c r="J29" s="8">
        <f t="shared" si="18"/>
      </c>
      <c r="K29" s="8">
        <f t="shared" si="18"/>
        <v>1.8</v>
      </c>
      <c r="L29" s="8">
        <f t="shared" si="18"/>
        <v>1.8</v>
      </c>
      <c r="M29" s="8">
        <f t="shared" si="18"/>
        <v>1.8</v>
      </c>
      <c r="N29" s="8">
        <f t="shared" si="18"/>
        <v>1.8</v>
      </c>
      <c r="O29" s="8">
        <f t="shared" si="18"/>
        <v>1.8</v>
      </c>
    </row>
    <row r="30" spans="1:15" ht="18" customHeight="1">
      <c r="A30" s="6" t="s">
        <v>33</v>
      </c>
      <c r="B30" s="8">
        <f aca="true" t="shared" si="19" ref="B30:O30">IF(B14&gt;0,IF(B14*$G$3&lt;$G$2,$G$2,INT(0.99+B14*$G$3*10)/10),"")</f>
        <v>3.1</v>
      </c>
      <c r="C30" s="8">
        <f t="shared" si="19"/>
        <v>2.5</v>
      </c>
      <c r="D30" s="8">
        <f t="shared" si="19"/>
        <v>2.5</v>
      </c>
      <c r="E30" s="8">
        <f t="shared" si="19"/>
        <v>1.8</v>
      </c>
      <c r="F30" s="8">
        <f t="shared" si="19"/>
        <v>1.8</v>
      </c>
      <c r="G30" s="8">
        <f t="shared" si="19"/>
        <v>1.8</v>
      </c>
      <c r="H30" s="8">
        <f t="shared" si="19"/>
        <v>1.8</v>
      </c>
      <c r="I30" s="8">
        <f t="shared" si="19"/>
        <v>1.8</v>
      </c>
      <c r="J30" s="8">
        <f t="shared" si="19"/>
        <v>1.8</v>
      </c>
      <c r="K30" s="8">
        <f t="shared" si="19"/>
      </c>
      <c r="L30" s="8">
        <f t="shared" si="19"/>
        <v>1.8</v>
      </c>
      <c r="M30" s="8">
        <f t="shared" si="19"/>
        <v>1.8</v>
      </c>
      <c r="N30" s="8">
        <f t="shared" si="19"/>
        <v>1.8</v>
      </c>
      <c r="O30" s="8">
        <f t="shared" si="19"/>
        <v>1.8</v>
      </c>
    </row>
    <row r="31" spans="1:15" ht="18" customHeight="1">
      <c r="A31" s="6" t="s">
        <v>34</v>
      </c>
      <c r="B31" s="8">
        <f aca="true" t="shared" si="20" ref="B31:O31">IF(B15&gt;0,IF(B15*$G$3&lt;$G$2,$G$2,INT(0.99+B15*$G$3*10)/10),"")</f>
        <v>3.5</v>
      </c>
      <c r="C31" s="8">
        <f t="shared" si="20"/>
        <v>2.9</v>
      </c>
      <c r="D31" s="8">
        <f t="shared" si="20"/>
        <v>2.9</v>
      </c>
      <c r="E31" s="8">
        <f t="shared" si="20"/>
        <v>2.2</v>
      </c>
      <c r="F31" s="8">
        <f t="shared" si="20"/>
        <v>2</v>
      </c>
      <c r="G31" s="8">
        <f t="shared" si="20"/>
        <v>1.8</v>
      </c>
      <c r="H31" s="8">
        <f t="shared" si="20"/>
        <v>1.8</v>
      </c>
      <c r="I31" s="8">
        <f t="shared" si="20"/>
        <v>1.8</v>
      </c>
      <c r="J31" s="8">
        <f t="shared" si="20"/>
        <v>1.8</v>
      </c>
      <c r="K31" s="8">
        <f t="shared" si="20"/>
        <v>1.8</v>
      </c>
      <c r="L31" s="8">
        <f t="shared" si="20"/>
      </c>
      <c r="M31" s="8">
        <f t="shared" si="20"/>
        <v>1.8</v>
      </c>
      <c r="N31" s="8">
        <f t="shared" si="20"/>
        <v>1.8</v>
      </c>
      <c r="O31" s="8">
        <f t="shared" si="20"/>
        <v>1.8</v>
      </c>
    </row>
    <row r="32" spans="1:15" ht="18" customHeight="1">
      <c r="A32" s="6" t="s">
        <v>8</v>
      </c>
      <c r="B32" s="8">
        <f aca="true" t="shared" si="21" ref="B32:O32">IF(B16&gt;0,IF(B16*$G$3&lt;$G$2,$G$2,INT(0.99+B16*$G$3*10)/10),"")</f>
        <v>3.9</v>
      </c>
      <c r="C32" s="8">
        <f t="shared" si="21"/>
        <v>3.3</v>
      </c>
      <c r="D32" s="8">
        <f t="shared" si="21"/>
        <v>3.3</v>
      </c>
      <c r="E32" s="8">
        <f t="shared" si="21"/>
        <v>2.4</v>
      </c>
      <c r="F32" s="8">
        <f t="shared" si="21"/>
        <v>2.4</v>
      </c>
      <c r="G32" s="8">
        <f t="shared" si="21"/>
        <v>2</v>
      </c>
      <c r="H32" s="8">
        <f t="shared" si="21"/>
        <v>1.8</v>
      </c>
      <c r="I32" s="8">
        <f t="shared" si="21"/>
        <v>1.8</v>
      </c>
      <c r="J32" s="8">
        <f t="shared" si="21"/>
        <v>1.8</v>
      </c>
      <c r="K32" s="8">
        <f t="shared" si="21"/>
        <v>1.8</v>
      </c>
      <c r="L32" s="8">
        <f t="shared" si="21"/>
        <v>1.8</v>
      </c>
      <c r="M32" s="8">
        <f t="shared" si="21"/>
      </c>
      <c r="N32" s="8">
        <f t="shared" si="21"/>
        <v>1.8</v>
      </c>
      <c r="O32" s="8">
        <f t="shared" si="21"/>
        <v>1.8</v>
      </c>
    </row>
    <row r="33" spans="1:15" ht="18" customHeight="1">
      <c r="A33" s="6" t="s">
        <v>7</v>
      </c>
      <c r="B33" s="8">
        <f aca="true" t="shared" si="22" ref="B33:O33">IF(B17&gt;0,IF(B17*$G$3&lt;$G$2,$G$2,INT(0.99+B17*$G$3*10)/10),"")</f>
        <v>4.4</v>
      </c>
      <c r="C33" s="8">
        <f t="shared" si="22"/>
        <v>3.8</v>
      </c>
      <c r="D33" s="8">
        <f t="shared" si="22"/>
        <v>3.8</v>
      </c>
      <c r="E33" s="8">
        <f t="shared" si="22"/>
        <v>2.9</v>
      </c>
      <c r="F33" s="8">
        <f t="shared" si="22"/>
        <v>2.9</v>
      </c>
      <c r="G33" s="8">
        <f t="shared" si="22"/>
        <v>2.5</v>
      </c>
      <c r="H33" s="8">
        <f t="shared" si="22"/>
        <v>2.3</v>
      </c>
      <c r="I33" s="8">
        <f t="shared" si="22"/>
        <v>2.2</v>
      </c>
      <c r="J33" s="8">
        <f t="shared" si="22"/>
        <v>1.8</v>
      </c>
      <c r="K33" s="8">
        <f t="shared" si="22"/>
        <v>1.8</v>
      </c>
      <c r="L33" s="8">
        <f t="shared" si="22"/>
        <v>1.8</v>
      </c>
      <c r="M33" s="8">
        <f t="shared" si="22"/>
        <v>1.8</v>
      </c>
      <c r="N33" s="8">
        <f t="shared" si="22"/>
      </c>
      <c r="O33" s="8">
        <f t="shared" si="22"/>
        <v>1.8</v>
      </c>
    </row>
    <row r="34" spans="1:15" ht="18" customHeight="1">
      <c r="A34" s="6" t="s">
        <v>6</v>
      </c>
      <c r="B34" s="8">
        <f aca="true" t="shared" si="23" ref="B34:O34">IF(B18&gt;0,IF(B18*$G$3&lt;$G$2,$G$2,INT(0.99+B18*$G$3*10)/10),"")</f>
        <v>4.5</v>
      </c>
      <c r="C34" s="8">
        <f t="shared" si="23"/>
        <v>3.9</v>
      </c>
      <c r="D34" s="8">
        <f t="shared" si="23"/>
        <v>3.9</v>
      </c>
      <c r="E34" s="8">
        <f t="shared" si="23"/>
        <v>3</v>
      </c>
      <c r="F34" s="8">
        <f t="shared" si="23"/>
        <v>3</v>
      </c>
      <c r="G34" s="8">
        <f t="shared" si="23"/>
        <v>2.6</v>
      </c>
      <c r="H34" s="8">
        <f t="shared" si="23"/>
        <v>2.4</v>
      </c>
      <c r="I34" s="8">
        <f t="shared" si="23"/>
        <v>2.3</v>
      </c>
      <c r="J34" s="8">
        <f t="shared" si="23"/>
        <v>1.8</v>
      </c>
      <c r="K34" s="8">
        <f t="shared" si="23"/>
        <v>1.8</v>
      </c>
      <c r="L34" s="8">
        <f t="shared" si="23"/>
        <v>1.8</v>
      </c>
      <c r="M34" s="8">
        <f t="shared" si="23"/>
        <v>1.8</v>
      </c>
      <c r="N34" s="8">
        <f t="shared" si="23"/>
        <v>1.8</v>
      </c>
      <c r="O34" s="8">
        <f t="shared" si="23"/>
      </c>
    </row>
  </sheetData>
  <sheetProtection/>
  <printOptions/>
  <pageMargins left="0.17" right="0.3" top="1" bottom="1" header="0.5" footer="0.5"/>
  <pageSetup horizontalDpi="600" verticalDpi="600" orientation="landscape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18.25390625" style="2" bestFit="1" customWidth="1"/>
    <col min="2" max="6" width="6.375" style="0" customWidth="1"/>
    <col min="7" max="7" width="5.75390625" style="0" bestFit="1" customWidth="1"/>
    <col min="8" max="9" width="6.375" style="0" customWidth="1"/>
    <col min="10" max="10" width="5.75390625" style="0" customWidth="1"/>
    <col min="11" max="11" width="15.00390625" style="0" bestFit="1" customWidth="1"/>
    <col min="12" max="19" width="6.375" style="0" customWidth="1"/>
  </cols>
  <sheetData>
    <row r="1" ht="15.75" customHeight="1">
      <c r="A1" s="2" t="s">
        <v>20</v>
      </c>
    </row>
    <row r="2" ht="16.5" customHeight="1">
      <c r="G2">
        <v>1.8</v>
      </c>
    </row>
    <row r="3" spans="2:9" s="2" customFormat="1" ht="15.75">
      <c r="B3" s="2" t="s">
        <v>44</v>
      </c>
      <c r="F3" s="2" t="s">
        <v>21</v>
      </c>
      <c r="G3" s="9">
        <v>0.1</v>
      </c>
      <c r="I3" s="2" t="s">
        <v>46</v>
      </c>
    </row>
    <row r="4" spans="1:19" s="4" customFormat="1" ht="77.25" hidden="1">
      <c r="A4" s="3"/>
      <c r="B4" s="5" t="s">
        <v>0</v>
      </c>
      <c r="C4" s="5" t="s">
        <v>37</v>
      </c>
      <c r="D4" s="5" t="s">
        <v>38</v>
      </c>
      <c r="E4" s="5" t="s">
        <v>39</v>
      </c>
      <c r="F4" s="5" t="s">
        <v>40</v>
      </c>
      <c r="G4" s="5" t="s">
        <v>41</v>
      </c>
      <c r="H4" s="5" t="s">
        <v>42</v>
      </c>
      <c r="I4" s="5" t="s">
        <v>43</v>
      </c>
      <c r="K4" s="3"/>
      <c r="L4" s="5" t="s">
        <v>0</v>
      </c>
      <c r="M4" s="5" t="str">
        <f>K6</f>
        <v>ΑΡΙΣΒΗ</v>
      </c>
      <c r="N4" s="5" t="str">
        <f>K7</f>
        <v>ΑΜΦΙΑ</v>
      </c>
      <c r="O4" s="5" t="s">
        <v>39</v>
      </c>
      <c r="P4" s="5" t="s">
        <v>40</v>
      </c>
      <c r="Q4" s="5" t="s">
        <v>41</v>
      </c>
      <c r="R4" s="5" t="s">
        <v>42</v>
      </c>
      <c r="S4" s="5" t="s">
        <v>43</v>
      </c>
    </row>
    <row r="5" spans="1:19" ht="15.75" hidden="1">
      <c r="A5" s="6" t="s">
        <v>0</v>
      </c>
      <c r="B5" s="7"/>
      <c r="C5" s="7">
        <v>18.2</v>
      </c>
      <c r="D5" s="7">
        <v>21.8</v>
      </c>
      <c r="E5" s="7">
        <v>29.8</v>
      </c>
      <c r="F5" s="7">
        <v>34.5</v>
      </c>
      <c r="G5" s="7">
        <v>35</v>
      </c>
      <c r="H5" s="7">
        <v>36</v>
      </c>
      <c r="I5" s="7">
        <v>40</v>
      </c>
      <c r="K5" s="6" t="s">
        <v>0</v>
      </c>
      <c r="L5" s="7"/>
      <c r="M5" s="7">
        <v>18.8</v>
      </c>
      <c r="N5" s="7">
        <v>22.3</v>
      </c>
      <c r="O5" s="7">
        <v>29.8</v>
      </c>
      <c r="P5" s="7">
        <v>34.5</v>
      </c>
      <c r="Q5" s="7">
        <v>35</v>
      </c>
      <c r="R5" s="7">
        <v>36</v>
      </c>
      <c r="S5" s="7">
        <v>40</v>
      </c>
    </row>
    <row r="6" spans="1:19" ht="15.75" hidden="1">
      <c r="A6" s="6" t="s">
        <v>37</v>
      </c>
      <c r="B6" s="7">
        <v>18.2</v>
      </c>
      <c r="C6" s="7"/>
      <c r="D6" s="7">
        <f aca="true" t="shared" si="0" ref="D6:I6">D5-$C$5</f>
        <v>3.6000000000000014</v>
      </c>
      <c r="E6" s="7">
        <f t="shared" si="0"/>
        <v>11.600000000000001</v>
      </c>
      <c r="F6" s="7">
        <f t="shared" si="0"/>
        <v>16.3</v>
      </c>
      <c r="G6" s="7">
        <f t="shared" si="0"/>
        <v>16.8</v>
      </c>
      <c r="H6" s="7">
        <f t="shared" si="0"/>
        <v>17.8</v>
      </c>
      <c r="I6" s="7">
        <f t="shared" si="0"/>
        <v>21.8</v>
      </c>
      <c r="K6" s="6" t="s">
        <v>3</v>
      </c>
      <c r="L6" s="7">
        <v>18.8</v>
      </c>
      <c r="M6" s="7"/>
      <c r="N6" s="7">
        <f aca="true" t="shared" si="1" ref="N6:S6">N5-$C$5</f>
        <v>4.100000000000001</v>
      </c>
      <c r="O6" s="7">
        <f t="shared" si="1"/>
        <v>11.600000000000001</v>
      </c>
      <c r="P6" s="7">
        <f t="shared" si="1"/>
        <v>16.3</v>
      </c>
      <c r="Q6" s="7">
        <f t="shared" si="1"/>
        <v>16.8</v>
      </c>
      <c r="R6" s="7">
        <f t="shared" si="1"/>
        <v>17.8</v>
      </c>
      <c r="S6" s="7">
        <f t="shared" si="1"/>
        <v>21.8</v>
      </c>
    </row>
    <row r="7" spans="1:19" ht="15.75" hidden="1">
      <c r="A7" s="6" t="s">
        <v>38</v>
      </c>
      <c r="B7" s="7">
        <v>21.8</v>
      </c>
      <c r="C7" s="7">
        <f aca="true" t="shared" si="2" ref="C7:C12">B7-$C$5</f>
        <v>3.6000000000000014</v>
      </c>
      <c r="D7" s="7"/>
      <c r="E7" s="7">
        <f>E5-$C$5</f>
        <v>11.600000000000001</v>
      </c>
      <c r="F7" s="7">
        <f>F5-$C$5</f>
        <v>16.3</v>
      </c>
      <c r="G7" s="7">
        <f>G5-$C$5</f>
        <v>16.8</v>
      </c>
      <c r="H7" s="7">
        <f>H5-$C$5</f>
        <v>17.8</v>
      </c>
      <c r="I7" s="7">
        <f>I5-$C$5</f>
        <v>21.8</v>
      </c>
      <c r="K7" s="6" t="s">
        <v>45</v>
      </c>
      <c r="L7" s="7">
        <v>22.3</v>
      </c>
      <c r="M7" s="7">
        <f aca="true" t="shared" si="3" ref="M7:M12">L7-$C$5</f>
        <v>4.100000000000001</v>
      </c>
      <c r="N7" s="7"/>
      <c r="O7" s="7">
        <f>O5-$C$5</f>
        <v>11.600000000000001</v>
      </c>
      <c r="P7" s="7">
        <f>P5-$C$5</f>
        <v>16.3</v>
      </c>
      <c r="Q7" s="7">
        <f>Q5-$C$5</f>
        <v>16.8</v>
      </c>
      <c r="R7" s="7">
        <f>R5-$C$5</f>
        <v>17.8</v>
      </c>
      <c r="S7" s="7">
        <f>S5-$C$5</f>
        <v>21.8</v>
      </c>
    </row>
    <row r="8" spans="1:19" ht="15.75" hidden="1">
      <c r="A8" s="6" t="s">
        <v>39</v>
      </c>
      <c r="B8" s="7">
        <v>29.8</v>
      </c>
      <c r="C8" s="7">
        <f t="shared" si="2"/>
        <v>11.600000000000001</v>
      </c>
      <c r="D8" s="7">
        <f>B8-$C$5</f>
        <v>11.600000000000001</v>
      </c>
      <c r="E8" s="7"/>
      <c r="F8" s="7">
        <f>F5-$E$5</f>
        <v>4.699999999999999</v>
      </c>
      <c r="G8" s="7">
        <v>5</v>
      </c>
      <c r="H8" s="7">
        <v>7.7</v>
      </c>
      <c r="I8" s="7">
        <v>8.4</v>
      </c>
      <c r="K8" s="6" t="s">
        <v>39</v>
      </c>
      <c r="L8" s="7">
        <v>29.8</v>
      </c>
      <c r="M8" s="7">
        <f t="shared" si="3"/>
        <v>11.600000000000001</v>
      </c>
      <c r="N8" s="7">
        <f>L8-$C$5</f>
        <v>11.600000000000001</v>
      </c>
      <c r="O8" s="7"/>
      <c r="P8" s="7">
        <f>P5-$E$5</f>
        <v>4.699999999999999</v>
      </c>
      <c r="Q8" s="7">
        <v>5</v>
      </c>
      <c r="R8" s="7">
        <v>7.7</v>
      </c>
      <c r="S8" s="7">
        <v>8.4</v>
      </c>
    </row>
    <row r="9" spans="1:19" ht="15.75" hidden="1">
      <c r="A9" s="6" t="s">
        <v>40</v>
      </c>
      <c r="B9" s="7">
        <v>34.5</v>
      </c>
      <c r="C9" s="7">
        <f t="shared" si="2"/>
        <v>16.3</v>
      </c>
      <c r="D9" s="7">
        <f>B9-$C$5</f>
        <v>16.3</v>
      </c>
      <c r="E9" s="7">
        <f>B9-$E$5</f>
        <v>4.699999999999999</v>
      </c>
      <c r="F9" s="7"/>
      <c r="G9" s="7">
        <f>G5-$F$5</f>
        <v>0.5</v>
      </c>
      <c r="H9" s="7">
        <f>H5-$F$5</f>
        <v>1.5</v>
      </c>
      <c r="I9" s="7">
        <f>I5-$F$5</f>
        <v>5.5</v>
      </c>
      <c r="K9" s="6" t="s">
        <v>40</v>
      </c>
      <c r="L9" s="7">
        <v>34.5</v>
      </c>
      <c r="M9" s="7">
        <f t="shared" si="3"/>
        <v>16.3</v>
      </c>
      <c r="N9" s="7">
        <f>L9-$C$5</f>
        <v>16.3</v>
      </c>
      <c r="O9" s="7">
        <f>L9-$E$5</f>
        <v>4.699999999999999</v>
      </c>
      <c r="P9" s="7"/>
      <c r="Q9" s="7">
        <f>Q5-$F$5</f>
        <v>0.5</v>
      </c>
      <c r="R9" s="7">
        <f>R5-$F$5</f>
        <v>1.5</v>
      </c>
      <c r="S9" s="7">
        <f>S5-$F$5</f>
        <v>5.5</v>
      </c>
    </row>
    <row r="10" spans="1:19" ht="15.75" hidden="1">
      <c r="A10" s="6" t="s">
        <v>41</v>
      </c>
      <c r="B10" s="7">
        <v>35</v>
      </c>
      <c r="C10" s="7">
        <f t="shared" si="2"/>
        <v>16.8</v>
      </c>
      <c r="D10" s="7">
        <f>B10-$C$5</f>
        <v>16.8</v>
      </c>
      <c r="E10" s="7">
        <v>5</v>
      </c>
      <c r="F10" s="7">
        <f>B10-$F$5</f>
        <v>0.5</v>
      </c>
      <c r="G10" s="7"/>
      <c r="H10" s="7">
        <f>H5-$G5</f>
        <v>1</v>
      </c>
      <c r="I10" s="7">
        <f>I5-$G5</f>
        <v>5</v>
      </c>
      <c r="K10" s="6" t="s">
        <v>41</v>
      </c>
      <c r="L10" s="7">
        <v>35</v>
      </c>
      <c r="M10" s="7">
        <f t="shared" si="3"/>
        <v>16.8</v>
      </c>
      <c r="N10" s="7">
        <f>L10-$C$5</f>
        <v>16.8</v>
      </c>
      <c r="O10" s="7">
        <v>5</v>
      </c>
      <c r="P10" s="7">
        <f>L10-$F$5</f>
        <v>0.5</v>
      </c>
      <c r="Q10" s="7"/>
      <c r="R10" s="7">
        <f>R5-$G5</f>
        <v>1</v>
      </c>
      <c r="S10" s="7">
        <f>S5-$G5</f>
        <v>5</v>
      </c>
    </row>
    <row r="11" spans="1:19" ht="15.75" hidden="1">
      <c r="A11" s="6" t="s">
        <v>42</v>
      </c>
      <c r="B11" s="7">
        <v>36</v>
      </c>
      <c r="C11" s="7">
        <f t="shared" si="2"/>
        <v>17.8</v>
      </c>
      <c r="D11" s="7">
        <f>B11-$C$5</f>
        <v>17.8</v>
      </c>
      <c r="E11" s="7">
        <v>7.7</v>
      </c>
      <c r="F11" s="7">
        <f>B11-$F$5</f>
        <v>1.5</v>
      </c>
      <c r="G11" s="7">
        <f>B11-$G5</f>
        <v>1</v>
      </c>
      <c r="H11" s="7"/>
      <c r="I11" s="7">
        <f>I5-$H$5</f>
        <v>4</v>
      </c>
      <c r="K11" s="6" t="s">
        <v>42</v>
      </c>
      <c r="L11" s="7">
        <v>36</v>
      </c>
      <c r="M11" s="7">
        <f t="shared" si="3"/>
        <v>17.8</v>
      </c>
      <c r="N11" s="7">
        <f>L11-$C$5</f>
        <v>17.8</v>
      </c>
      <c r="O11" s="7">
        <v>7.7</v>
      </c>
      <c r="P11" s="7">
        <f>L11-$F$5</f>
        <v>1.5</v>
      </c>
      <c r="Q11" s="7">
        <f>L11-$G5</f>
        <v>1</v>
      </c>
      <c r="R11" s="7"/>
      <c r="S11" s="7">
        <f>S5-$H$5</f>
        <v>4</v>
      </c>
    </row>
    <row r="12" spans="1:19" ht="15.75" hidden="1">
      <c r="A12" s="6" t="s">
        <v>43</v>
      </c>
      <c r="B12" s="7">
        <v>40</v>
      </c>
      <c r="C12" s="7">
        <f t="shared" si="2"/>
        <v>21.8</v>
      </c>
      <c r="D12" s="7">
        <f>B12-$C$5</f>
        <v>21.8</v>
      </c>
      <c r="E12" s="7">
        <v>8.4</v>
      </c>
      <c r="F12" s="7">
        <f>B12-$F$5</f>
        <v>5.5</v>
      </c>
      <c r="G12" s="7">
        <f>B12-$G5</f>
        <v>5</v>
      </c>
      <c r="H12" s="7">
        <f>B12-$H$5</f>
        <v>4</v>
      </c>
      <c r="I12" s="7"/>
      <c r="K12" s="6" t="s">
        <v>43</v>
      </c>
      <c r="L12" s="7">
        <v>40</v>
      </c>
      <c r="M12" s="7">
        <f t="shared" si="3"/>
        <v>21.8</v>
      </c>
      <c r="N12" s="7">
        <f>L12-$C$5</f>
        <v>21.8</v>
      </c>
      <c r="O12" s="7">
        <v>8.4</v>
      </c>
      <c r="P12" s="7">
        <f>L12-$F$5</f>
        <v>5.5</v>
      </c>
      <c r="Q12" s="7">
        <f>L12-$G5</f>
        <v>5</v>
      </c>
      <c r="R12" s="7">
        <f>L12-$H$5</f>
        <v>4</v>
      </c>
      <c r="S12" s="7"/>
    </row>
    <row r="13" ht="15.75" hidden="1"/>
    <row r="14" spans="1:19" s="4" customFormat="1" ht="77.25">
      <c r="A14" s="3"/>
      <c r="B14" s="5" t="s">
        <v>0</v>
      </c>
      <c r="C14" s="5" t="s">
        <v>37</v>
      </c>
      <c r="D14" s="5" t="s">
        <v>38</v>
      </c>
      <c r="E14" s="5" t="s">
        <v>39</v>
      </c>
      <c r="F14" s="5" t="s">
        <v>40</v>
      </c>
      <c r="G14" s="5" t="s">
        <v>41</v>
      </c>
      <c r="H14" s="5" t="s">
        <v>42</v>
      </c>
      <c r="I14" s="5" t="s">
        <v>43</v>
      </c>
      <c r="K14" s="3"/>
      <c r="L14" s="5" t="s">
        <v>0</v>
      </c>
      <c r="M14" s="5" t="str">
        <f>K16</f>
        <v>ΑΡΙΣΒΗ</v>
      </c>
      <c r="N14" s="5" t="str">
        <f>K17</f>
        <v>ΑΜΦΙΑ</v>
      </c>
      <c r="O14" s="5" t="s">
        <v>39</v>
      </c>
      <c r="P14" s="5" t="s">
        <v>40</v>
      </c>
      <c r="Q14" s="5" t="s">
        <v>41</v>
      </c>
      <c r="R14" s="5" t="s">
        <v>42</v>
      </c>
      <c r="S14" s="5" t="s">
        <v>43</v>
      </c>
    </row>
    <row r="15" spans="1:19" ht="18" customHeight="1">
      <c r="A15" s="6" t="str">
        <f>A5</f>
        <v>ΚΟΜΟΤΗΝΗ</v>
      </c>
      <c r="B15" s="8">
        <f aca="true" t="shared" si="4" ref="B15:I20">IF(B5&gt;0,IF(B5*$G$3&lt;$G$2,$G$2,INT(0.99+B5*$G$3*10)/10),"")</f>
      </c>
      <c r="C15" s="8">
        <f t="shared" si="4"/>
        <v>1.9</v>
      </c>
      <c r="D15" s="8">
        <f t="shared" si="4"/>
        <v>2.2</v>
      </c>
      <c r="E15" s="8">
        <f t="shared" si="4"/>
        <v>3</v>
      </c>
      <c r="F15" s="8">
        <v>4</v>
      </c>
      <c r="G15" s="8">
        <v>4</v>
      </c>
      <c r="H15" s="8">
        <v>4</v>
      </c>
      <c r="I15" s="8">
        <f t="shared" si="4"/>
        <v>4</v>
      </c>
      <c r="K15" s="6" t="str">
        <f>K5</f>
        <v>ΚΟΜΟΤΗΝΗ</v>
      </c>
      <c r="L15" s="8">
        <f aca="true" t="shared" si="5" ref="L15:S15">IF(L5&gt;0,IF(L5*$G$3&lt;$G$2,$G$2,INT(0.99+L5*$G$3*10)/10),"")</f>
      </c>
      <c r="M15" s="8">
        <f t="shared" si="5"/>
        <v>1.9</v>
      </c>
      <c r="N15" s="8">
        <f t="shared" si="5"/>
        <v>2.3</v>
      </c>
      <c r="O15" s="8">
        <f t="shared" si="5"/>
        <v>3</v>
      </c>
      <c r="P15" s="8">
        <v>4</v>
      </c>
      <c r="Q15" s="8">
        <v>4</v>
      </c>
      <c r="R15" s="8">
        <v>4</v>
      </c>
      <c r="S15" s="8">
        <f t="shared" si="5"/>
        <v>4</v>
      </c>
    </row>
    <row r="16" spans="1:19" ht="18" customHeight="1">
      <c r="A16" s="6" t="str">
        <f aca="true" t="shared" si="6" ref="A16:A22">A6</f>
        <v>ΒΡΑΓΙΑ</v>
      </c>
      <c r="B16" s="8">
        <f t="shared" si="4"/>
        <v>1.9</v>
      </c>
      <c r="C16" s="8">
        <f t="shared" si="4"/>
      </c>
      <c r="D16" s="8">
        <f t="shared" si="4"/>
        <v>1.8</v>
      </c>
      <c r="E16" s="8">
        <f t="shared" si="4"/>
        <v>1.8</v>
      </c>
      <c r="F16" s="8">
        <f t="shared" si="4"/>
        <v>1.8</v>
      </c>
      <c r="G16" s="8">
        <f t="shared" si="4"/>
        <v>1.8</v>
      </c>
      <c r="H16" s="8">
        <f t="shared" si="4"/>
        <v>1.8</v>
      </c>
      <c r="I16" s="8">
        <f t="shared" si="4"/>
        <v>2.2</v>
      </c>
      <c r="K16" s="6" t="str">
        <f aca="true" t="shared" si="7" ref="K16:K22">K6</f>
        <v>ΑΡΙΣΒΗ</v>
      </c>
      <c r="L16" s="8">
        <f aca="true" t="shared" si="8" ref="L16:S16">IF(L6&gt;0,IF(L6*$G$3&lt;$G$2,$G$2,INT(0.99+L6*$G$3*10)/10),"")</f>
        <v>1.9</v>
      </c>
      <c r="M16" s="8">
        <f t="shared" si="8"/>
      </c>
      <c r="N16" s="8">
        <f t="shared" si="8"/>
        <v>1.8</v>
      </c>
      <c r="O16" s="8">
        <f t="shared" si="8"/>
        <v>1.8</v>
      </c>
      <c r="P16" s="8">
        <f t="shared" si="8"/>
        <v>1.8</v>
      </c>
      <c r="Q16" s="8">
        <f t="shared" si="8"/>
        <v>1.8</v>
      </c>
      <c r="R16" s="8">
        <f t="shared" si="8"/>
        <v>1.8</v>
      </c>
      <c r="S16" s="8">
        <f t="shared" si="8"/>
        <v>2.2</v>
      </c>
    </row>
    <row r="17" spans="1:19" ht="18" customHeight="1">
      <c r="A17" s="6" t="str">
        <f t="shared" si="6"/>
        <v>ΠΑΣΣΟΣ</v>
      </c>
      <c r="B17" s="8">
        <f t="shared" si="4"/>
        <v>2.2</v>
      </c>
      <c r="C17" s="8">
        <f t="shared" si="4"/>
        <v>1.8</v>
      </c>
      <c r="D17" s="8">
        <f t="shared" si="4"/>
      </c>
      <c r="E17" s="8">
        <f t="shared" si="4"/>
        <v>1.8</v>
      </c>
      <c r="F17" s="8">
        <f t="shared" si="4"/>
        <v>1.8</v>
      </c>
      <c r="G17" s="8">
        <f t="shared" si="4"/>
        <v>1.8</v>
      </c>
      <c r="H17" s="8">
        <f t="shared" si="4"/>
        <v>1.8</v>
      </c>
      <c r="I17" s="8">
        <f t="shared" si="4"/>
        <v>2.2</v>
      </c>
      <c r="K17" s="6" t="str">
        <f t="shared" si="7"/>
        <v>ΑΜΦΙΑ</v>
      </c>
      <c r="L17" s="8">
        <f aca="true" t="shared" si="9" ref="L17:S17">IF(L7&gt;0,IF(L7*$G$3&lt;$G$2,$G$2,INT(0.99+L7*$G$3*10)/10),"")</f>
        <v>2.3</v>
      </c>
      <c r="M17" s="8">
        <f t="shared" si="9"/>
        <v>1.8</v>
      </c>
      <c r="N17" s="8">
        <f t="shared" si="9"/>
      </c>
      <c r="O17" s="8">
        <f t="shared" si="9"/>
        <v>1.8</v>
      </c>
      <c r="P17" s="8">
        <f t="shared" si="9"/>
        <v>1.8</v>
      </c>
      <c r="Q17" s="8">
        <f t="shared" si="9"/>
        <v>1.8</v>
      </c>
      <c r="R17" s="8">
        <f t="shared" si="9"/>
        <v>1.8</v>
      </c>
      <c r="S17" s="8">
        <f t="shared" si="9"/>
        <v>2.2</v>
      </c>
    </row>
    <row r="18" spans="1:19" ht="18" customHeight="1">
      <c r="A18" s="6" t="str">
        <f t="shared" si="6"/>
        <v>ΦΙΛΥΡΑ</v>
      </c>
      <c r="B18" s="8">
        <f t="shared" si="4"/>
        <v>3</v>
      </c>
      <c r="C18" s="8">
        <f t="shared" si="4"/>
        <v>1.8</v>
      </c>
      <c r="D18" s="8">
        <f t="shared" si="4"/>
        <v>1.8</v>
      </c>
      <c r="E18" s="8">
        <f t="shared" si="4"/>
      </c>
      <c r="F18" s="8">
        <f t="shared" si="4"/>
        <v>1.8</v>
      </c>
      <c r="G18" s="8">
        <f t="shared" si="4"/>
        <v>1.8</v>
      </c>
      <c r="H18" s="8">
        <f t="shared" si="4"/>
        <v>1.8</v>
      </c>
      <c r="I18" s="8">
        <f t="shared" si="4"/>
        <v>1.8</v>
      </c>
      <c r="K18" s="6" t="str">
        <f t="shared" si="7"/>
        <v>ΦΙΛΥΡΑ</v>
      </c>
      <c r="L18" s="8">
        <f aca="true" t="shared" si="10" ref="L18:S18">IF(L8&gt;0,IF(L8*$G$3&lt;$G$2,$G$2,INT(0.99+L8*$G$3*10)/10),"")</f>
        <v>3</v>
      </c>
      <c r="M18" s="8">
        <f t="shared" si="10"/>
        <v>1.8</v>
      </c>
      <c r="N18" s="8">
        <f t="shared" si="10"/>
        <v>1.8</v>
      </c>
      <c r="O18" s="8">
        <f t="shared" si="10"/>
      </c>
      <c r="P18" s="8">
        <f t="shared" si="10"/>
        <v>1.8</v>
      </c>
      <c r="Q18" s="8">
        <f t="shared" si="10"/>
        <v>1.8</v>
      </c>
      <c r="R18" s="8">
        <f t="shared" si="10"/>
        <v>1.8</v>
      </c>
      <c r="S18" s="8">
        <f t="shared" si="10"/>
        <v>1.8</v>
      </c>
    </row>
    <row r="19" spans="1:19" ht="18" customHeight="1">
      <c r="A19" s="6" t="str">
        <f t="shared" si="6"/>
        <v>ΔΟΚΟΣ</v>
      </c>
      <c r="B19" s="8">
        <v>4</v>
      </c>
      <c r="C19" s="8">
        <f t="shared" si="4"/>
        <v>1.8</v>
      </c>
      <c r="D19" s="8">
        <f t="shared" si="4"/>
        <v>1.8</v>
      </c>
      <c r="E19" s="8">
        <f t="shared" si="4"/>
        <v>1.8</v>
      </c>
      <c r="F19" s="8">
        <f t="shared" si="4"/>
      </c>
      <c r="G19" s="8">
        <f t="shared" si="4"/>
        <v>1.8</v>
      </c>
      <c r="H19" s="8">
        <f t="shared" si="4"/>
        <v>1.8</v>
      </c>
      <c r="I19" s="8">
        <f t="shared" si="4"/>
        <v>1.8</v>
      </c>
      <c r="K19" s="6" t="str">
        <f t="shared" si="7"/>
        <v>ΔΟΚΟΣ</v>
      </c>
      <c r="L19" s="8">
        <v>4</v>
      </c>
      <c r="M19" s="8">
        <f aca="true" t="shared" si="11" ref="M19:S19">IF(M9&gt;0,IF(M9*$G$3&lt;$G$2,$G$2,INT(0.99+M9*$G$3*10)/10),"")</f>
        <v>1.8</v>
      </c>
      <c r="N19" s="8">
        <f t="shared" si="11"/>
        <v>1.8</v>
      </c>
      <c r="O19" s="8">
        <f t="shared" si="11"/>
        <v>1.8</v>
      </c>
      <c r="P19" s="8">
        <f t="shared" si="11"/>
      </c>
      <c r="Q19" s="8">
        <f t="shared" si="11"/>
        <v>1.8</v>
      </c>
      <c r="R19" s="8">
        <f t="shared" si="11"/>
        <v>1.8</v>
      </c>
      <c r="S19" s="8">
        <f t="shared" si="11"/>
        <v>1.8</v>
      </c>
    </row>
    <row r="20" spans="1:19" ht="18" customHeight="1">
      <c r="A20" s="6" t="str">
        <f t="shared" si="6"/>
        <v>ΔΕΙΛΙΝΑ</v>
      </c>
      <c r="B20" s="8">
        <v>4</v>
      </c>
      <c r="C20" s="8">
        <f t="shared" si="4"/>
        <v>1.8</v>
      </c>
      <c r="D20" s="8">
        <f t="shared" si="4"/>
        <v>1.8</v>
      </c>
      <c r="E20" s="8">
        <f t="shared" si="4"/>
        <v>1.8</v>
      </c>
      <c r="F20" s="8">
        <f t="shared" si="4"/>
        <v>1.8</v>
      </c>
      <c r="G20" s="8">
        <f t="shared" si="4"/>
      </c>
      <c r="H20" s="8">
        <f t="shared" si="4"/>
        <v>1.8</v>
      </c>
      <c r="I20" s="8">
        <f t="shared" si="4"/>
        <v>1.8</v>
      </c>
      <c r="K20" s="6" t="str">
        <f t="shared" si="7"/>
        <v>ΔΕΙΛΙΝΑ</v>
      </c>
      <c r="L20" s="8">
        <v>4</v>
      </c>
      <c r="M20" s="8">
        <f aca="true" t="shared" si="12" ref="M20:S20">IF(M10&gt;0,IF(M10*$G$3&lt;$G$2,$G$2,INT(0.99+M10*$G$3*10)/10),"")</f>
        <v>1.8</v>
      </c>
      <c r="N20" s="8">
        <f t="shared" si="12"/>
        <v>1.8</v>
      </c>
      <c r="O20" s="8">
        <f t="shared" si="12"/>
        <v>1.8</v>
      </c>
      <c r="P20" s="8">
        <f t="shared" si="12"/>
        <v>1.8</v>
      </c>
      <c r="Q20" s="8">
        <f t="shared" si="12"/>
      </c>
      <c r="R20" s="8">
        <f t="shared" si="12"/>
        <v>1.8</v>
      </c>
      <c r="S20" s="8">
        <f t="shared" si="12"/>
        <v>1.8</v>
      </c>
    </row>
    <row r="21" spans="1:19" ht="18" customHeight="1">
      <c r="A21" s="6" t="str">
        <f t="shared" si="6"/>
        <v>ΣΚΑΛΩΜΑ </v>
      </c>
      <c r="B21" s="8">
        <v>4</v>
      </c>
      <c r="C21" s="8">
        <f aca="true" t="shared" si="13" ref="C21:I21">IF(C11&gt;0,IF(C11*$G$3&lt;$G$2,$G$2,INT(0.99+C11*$G$3*10)/10),"")</f>
        <v>1.8</v>
      </c>
      <c r="D21" s="8">
        <f t="shared" si="13"/>
        <v>1.8</v>
      </c>
      <c r="E21" s="8">
        <f t="shared" si="13"/>
        <v>1.8</v>
      </c>
      <c r="F21" s="8">
        <f t="shared" si="13"/>
        <v>1.8</v>
      </c>
      <c r="G21" s="8">
        <f t="shared" si="13"/>
        <v>1.8</v>
      </c>
      <c r="H21" s="8">
        <f t="shared" si="13"/>
      </c>
      <c r="I21" s="8">
        <f t="shared" si="13"/>
        <v>1.8</v>
      </c>
      <c r="K21" s="6" t="str">
        <f t="shared" si="7"/>
        <v>ΣΚΑΛΩΜΑ </v>
      </c>
      <c r="L21" s="8">
        <v>4</v>
      </c>
      <c r="M21" s="8">
        <f aca="true" t="shared" si="14" ref="M21:S21">IF(M11&gt;0,IF(M11*$G$3&lt;$G$2,$G$2,INT(0.99+M11*$G$3*10)/10),"")</f>
        <v>1.8</v>
      </c>
      <c r="N21" s="8">
        <f t="shared" si="14"/>
        <v>1.8</v>
      </c>
      <c r="O21" s="8">
        <f t="shared" si="14"/>
        <v>1.8</v>
      </c>
      <c r="P21" s="8">
        <f t="shared" si="14"/>
        <v>1.8</v>
      </c>
      <c r="Q21" s="8">
        <f t="shared" si="14"/>
        <v>1.8</v>
      </c>
      <c r="R21" s="8">
        <f t="shared" si="14"/>
      </c>
      <c r="S21" s="8">
        <f t="shared" si="14"/>
        <v>1.8</v>
      </c>
    </row>
    <row r="22" spans="1:19" ht="18" customHeight="1">
      <c r="A22" s="6" t="str">
        <f t="shared" si="6"/>
        <v>ΔΑΡΜΕΝΗ</v>
      </c>
      <c r="B22" s="8">
        <f aca="true" t="shared" si="15" ref="B22:I22">IF(B12&gt;0,IF(B12*$G$3&lt;$G$2,$G$2,INT(0.99+B12*$G$3*10)/10),"")</f>
        <v>4</v>
      </c>
      <c r="C22" s="8">
        <f t="shared" si="15"/>
        <v>2.2</v>
      </c>
      <c r="D22" s="8">
        <f t="shared" si="15"/>
        <v>2.2</v>
      </c>
      <c r="E22" s="8">
        <f t="shared" si="15"/>
        <v>1.8</v>
      </c>
      <c r="F22" s="8">
        <f t="shared" si="15"/>
        <v>1.8</v>
      </c>
      <c r="G22" s="8">
        <f t="shared" si="15"/>
        <v>1.8</v>
      </c>
      <c r="H22" s="8">
        <f t="shared" si="15"/>
        <v>1.8</v>
      </c>
      <c r="I22" s="8">
        <f t="shared" si="15"/>
      </c>
      <c r="K22" s="6" t="str">
        <f t="shared" si="7"/>
        <v>ΔΑΡΜΕΝΗ</v>
      </c>
      <c r="L22" s="8">
        <f>IF(L12&gt;0,IF(L12*$G$3&lt;$G$2,$G$2,INT(0.99+L12*$G$3*10)/10),"")</f>
        <v>4</v>
      </c>
      <c r="M22" s="8">
        <f aca="true" t="shared" si="16" ref="M22:S22">IF(M12&gt;0,IF(M12*$G$3&lt;$G$2,$G$2,INT(0.99+M12*$G$3*10)/10),"")</f>
        <v>2.2</v>
      </c>
      <c r="N22" s="8">
        <f t="shared" si="16"/>
        <v>2.2</v>
      </c>
      <c r="O22" s="8">
        <f t="shared" si="16"/>
        <v>1.8</v>
      </c>
      <c r="P22" s="8">
        <f t="shared" si="16"/>
        <v>1.8</v>
      </c>
      <c r="Q22" s="8">
        <f t="shared" si="16"/>
        <v>1.8</v>
      </c>
      <c r="R22" s="8">
        <f t="shared" si="16"/>
        <v>1.8</v>
      </c>
      <c r="S22" s="8">
        <f t="shared" si="16"/>
      </c>
    </row>
  </sheetData>
  <sheetProtection/>
  <printOptions/>
  <pageMargins left="0.17" right="0.17" top="0.58" bottom="0.68" header="0.35" footer="0.5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2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8.25390625" style="2" bestFit="1" customWidth="1"/>
    <col min="2" max="6" width="6.375" style="0" customWidth="1"/>
    <col min="7" max="7" width="6.625" style="0" bestFit="1" customWidth="1"/>
    <col min="8" max="8" width="4.625" style="0" bestFit="1" customWidth="1"/>
    <col min="9" max="14" width="6.375" style="0" customWidth="1"/>
  </cols>
  <sheetData>
    <row r="1" ht="20.25" customHeight="1">
      <c r="A1" s="2" t="s">
        <v>20</v>
      </c>
    </row>
    <row r="2" ht="20.25" customHeight="1">
      <c r="G2">
        <v>1.8</v>
      </c>
    </row>
    <row r="3" spans="1:9" s="1" customFormat="1" ht="20.25" customHeight="1">
      <c r="A3" s="2"/>
      <c r="B3" s="1" t="s">
        <v>57</v>
      </c>
      <c r="F3" s="1" t="s">
        <v>21</v>
      </c>
      <c r="G3" s="33">
        <v>0.1</v>
      </c>
      <c r="I3" s="1" t="s">
        <v>58</v>
      </c>
    </row>
    <row r="4" spans="1:14" s="4" customFormat="1" ht="93" hidden="1">
      <c r="A4" s="3"/>
      <c r="B4" s="5" t="s">
        <v>0</v>
      </c>
      <c r="C4" s="5" t="str">
        <f>A6</f>
        <v>ΡΟΔΙΤΗΣ</v>
      </c>
      <c r="D4" s="5" t="s">
        <v>1</v>
      </c>
      <c r="E4" s="5" t="s">
        <v>47</v>
      </c>
      <c r="F4" s="5" t="s">
        <v>48</v>
      </c>
      <c r="G4" s="5" t="s">
        <v>49</v>
      </c>
      <c r="H4" s="5" t="s">
        <v>50</v>
      </c>
      <c r="I4" s="5" t="s">
        <v>51</v>
      </c>
      <c r="J4" s="5" t="s">
        <v>52</v>
      </c>
      <c r="K4" s="5" t="s">
        <v>53</v>
      </c>
      <c r="L4" s="5" t="s">
        <v>54</v>
      </c>
      <c r="M4" s="5" t="s">
        <v>55</v>
      </c>
      <c r="N4" s="5" t="s">
        <v>56</v>
      </c>
    </row>
    <row r="5" spans="1:14" ht="15.75" hidden="1">
      <c r="A5" s="6" t="s">
        <v>0</v>
      </c>
      <c r="B5" s="7"/>
      <c r="C5" s="7">
        <v>6</v>
      </c>
      <c r="D5" s="7">
        <v>8.8</v>
      </c>
      <c r="E5" s="7">
        <v>10.4</v>
      </c>
      <c r="F5" s="7">
        <v>12.8</v>
      </c>
      <c r="G5" s="7">
        <v>13.3</v>
      </c>
      <c r="H5" s="7">
        <v>20.9</v>
      </c>
      <c r="I5" s="7">
        <v>21.5</v>
      </c>
      <c r="J5" s="7">
        <v>23.2</v>
      </c>
      <c r="K5" s="7">
        <v>25.2</v>
      </c>
      <c r="L5" s="7">
        <v>27</v>
      </c>
      <c r="M5" s="7">
        <v>33</v>
      </c>
      <c r="N5" s="7">
        <v>35.6</v>
      </c>
    </row>
    <row r="6" spans="1:14" ht="15.75" hidden="1">
      <c r="A6" s="6" t="s">
        <v>18</v>
      </c>
      <c r="B6" s="7">
        <v>6</v>
      </c>
      <c r="C6" s="7"/>
      <c r="D6" s="7">
        <f>D5-$C5</f>
        <v>2.8000000000000007</v>
      </c>
      <c r="E6" s="7">
        <f aca="true" t="shared" si="0" ref="E6:N6">E5-$C5</f>
        <v>4.4</v>
      </c>
      <c r="F6" s="7">
        <f t="shared" si="0"/>
        <v>6.800000000000001</v>
      </c>
      <c r="G6" s="7">
        <f t="shared" si="0"/>
        <v>7.300000000000001</v>
      </c>
      <c r="H6" s="7">
        <f t="shared" si="0"/>
        <v>14.899999999999999</v>
      </c>
      <c r="I6" s="7">
        <f t="shared" si="0"/>
        <v>15.5</v>
      </c>
      <c r="J6" s="7">
        <f t="shared" si="0"/>
        <v>17.2</v>
      </c>
      <c r="K6" s="7">
        <f t="shared" si="0"/>
        <v>19.2</v>
      </c>
      <c r="L6" s="7">
        <f t="shared" si="0"/>
        <v>21</v>
      </c>
      <c r="M6" s="7">
        <f t="shared" si="0"/>
        <v>27</v>
      </c>
      <c r="N6" s="7">
        <f t="shared" si="0"/>
        <v>29.6</v>
      </c>
    </row>
    <row r="7" spans="1:14" ht="15.75" hidden="1">
      <c r="A7" s="6" t="s">
        <v>1</v>
      </c>
      <c r="B7" s="7">
        <v>8.8</v>
      </c>
      <c r="C7" s="7">
        <f>B7-$C5</f>
        <v>2.8000000000000007</v>
      </c>
      <c r="D7" s="7"/>
      <c r="E7" s="7">
        <f>E5-$D5</f>
        <v>1.5999999999999996</v>
      </c>
      <c r="F7" s="7">
        <f aca="true" t="shared" si="1" ref="F7:N7">F5-$D5</f>
        <v>4</v>
      </c>
      <c r="G7" s="7">
        <f t="shared" si="1"/>
        <v>4.5</v>
      </c>
      <c r="H7" s="7">
        <f t="shared" si="1"/>
        <v>12.099999999999998</v>
      </c>
      <c r="I7" s="7">
        <f t="shared" si="1"/>
        <v>12.7</v>
      </c>
      <c r="J7" s="7">
        <f t="shared" si="1"/>
        <v>14.399999999999999</v>
      </c>
      <c r="K7" s="7">
        <f t="shared" si="1"/>
        <v>16.4</v>
      </c>
      <c r="L7" s="7">
        <f t="shared" si="1"/>
        <v>18.2</v>
      </c>
      <c r="M7" s="7">
        <f t="shared" si="1"/>
        <v>24.2</v>
      </c>
      <c r="N7" s="7">
        <f t="shared" si="1"/>
        <v>26.8</v>
      </c>
    </row>
    <row r="8" spans="1:14" ht="15.75" hidden="1">
      <c r="A8" s="6" t="s">
        <v>47</v>
      </c>
      <c r="B8" s="7">
        <v>10.4</v>
      </c>
      <c r="C8" s="7">
        <f>B8-$C5</f>
        <v>4.4</v>
      </c>
      <c r="D8" s="7">
        <f>B8-$D5</f>
        <v>1.5999999999999996</v>
      </c>
      <c r="E8" s="7"/>
      <c r="F8" s="7">
        <f>F5-$E5</f>
        <v>2.4000000000000004</v>
      </c>
      <c r="G8" s="7">
        <f aca="true" t="shared" si="2" ref="G8:N8">G5-$E5</f>
        <v>2.9000000000000004</v>
      </c>
      <c r="H8" s="7">
        <f t="shared" si="2"/>
        <v>10.499999999999998</v>
      </c>
      <c r="I8" s="7">
        <f t="shared" si="2"/>
        <v>11.1</v>
      </c>
      <c r="J8" s="7">
        <f t="shared" si="2"/>
        <v>12.799999999999999</v>
      </c>
      <c r="K8" s="7">
        <f t="shared" si="2"/>
        <v>14.799999999999999</v>
      </c>
      <c r="L8" s="7">
        <f t="shared" si="2"/>
        <v>16.6</v>
      </c>
      <c r="M8" s="7">
        <f t="shared" si="2"/>
        <v>22.6</v>
      </c>
      <c r="N8" s="7">
        <f t="shared" si="2"/>
        <v>25.200000000000003</v>
      </c>
    </row>
    <row r="9" spans="1:14" ht="15.75" hidden="1">
      <c r="A9" s="6" t="s">
        <v>48</v>
      </c>
      <c r="B9" s="7">
        <v>12.8</v>
      </c>
      <c r="C9" s="7">
        <f>B9-$C5</f>
        <v>6.800000000000001</v>
      </c>
      <c r="D9" s="7">
        <f>B9-$D5</f>
        <v>4</v>
      </c>
      <c r="E9" s="7">
        <f>B9-$E5</f>
        <v>2.4000000000000004</v>
      </c>
      <c r="F9" s="7"/>
      <c r="G9" s="7">
        <f>G5-$F5</f>
        <v>0.5</v>
      </c>
      <c r="H9" s="7">
        <f aca="true" t="shared" si="3" ref="H9:N9">H5-$F5</f>
        <v>8.099999999999998</v>
      </c>
      <c r="I9" s="7">
        <f t="shared" si="3"/>
        <v>8.7</v>
      </c>
      <c r="J9" s="7">
        <f t="shared" si="3"/>
        <v>10.399999999999999</v>
      </c>
      <c r="K9" s="7">
        <f t="shared" si="3"/>
        <v>12.399999999999999</v>
      </c>
      <c r="L9" s="7">
        <f t="shared" si="3"/>
        <v>14.2</v>
      </c>
      <c r="M9" s="7">
        <f t="shared" si="3"/>
        <v>20.2</v>
      </c>
      <c r="N9" s="7">
        <f t="shared" si="3"/>
        <v>22.8</v>
      </c>
    </row>
    <row r="10" spans="1:14" ht="15.75" hidden="1">
      <c r="A10" s="6" t="s">
        <v>49</v>
      </c>
      <c r="B10" s="7">
        <v>13.3</v>
      </c>
      <c r="C10" s="7">
        <f>B10-$C5</f>
        <v>7.300000000000001</v>
      </c>
      <c r="D10" s="7">
        <f>B10-$D5</f>
        <v>4.5</v>
      </c>
      <c r="E10" s="7">
        <f>B10-$E5</f>
        <v>2.9000000000000004</v>
      </c>
      <c r="F10" s="7">
        <f>B10-$F5</f>
        <v>0.5</v>
      </c>
      <c r="G10" s="7"/>
      <c r="H10" s="7">
        <f>H5-$G5</f>
        <v>7.599999999999998</v>
      </c>
      <c r="I10" s="7">
        <f aca="true" t="shared" si="4" ref="I10:N10">I5-$G5</f>
        <v>8.2</v>
      </c>
      <c r="J10" s="7">
        <f t="shared" si="4"/>
        <v>9.899999999999999</v>
      </c>
      <c r="K10" s="7">
        <f t="shared" si="4"/>
        <v>11.899999999999999</v>
      </c>
      <c r="L10" s="7">
        <f t="shared" si="4"/>
        <v>13.7</v>
      </c>
      <c r="M10" s="7">
        <f t="shared" si="4"/>
        <v>19.7</v>
      </c>
      <c r="N10" s="7">
        <f t="shared" si="4"/>
        <v>22.3</v>
      </c>
    </row>
    <row r="11" spans="1:14" ht="15.75" hidden="1">
      <c r="A11" s="6" t="s">
        <v>50</v>
      </c>
      <c r="B11" s="7">
        <v>20.9</v>
      </c>
      <c r="C11" s="7">
        <f>B11-$C5</f>
        <v>14.899999999999999</v>
      </c>
      <c r="D11" s="7">
        <f>B11-$D5</f>
        <v>12.099999999999998</v>
      </c>
      <c r="E11" s="7">
        <f>B11-$E5</f>
        <v>10.499999999999998</v>
      </c>
      <c r="F11" s="7">
        <f>B11-$F5</f>
        <v>8.099999999999998</v>
      </c>
      <c r="G11" s="7">
        <f>B11-$G5</f>
        <v>7.599999999999998</v>
      </c>
      <c r="H11" s="7"/>
      <c r="I11" s="7">
        <f aca="true" t="shared" si="5" ref="I11:N11">I5-$H5</f>
        <v>0.6000000000000014</v>
      </c>
      <c r="J11" s="7">
        <f t="shared" si="5"/>
        <v>2.3000000000000007</v>
      </c>
      <c r="K11" s="7">
        <f t="shared" si="5"/>
        <v>4.300000000000001</v>
      </c>
      <c r="L11" s="7">
        <f t="shared" si="5"/>
        <v>6.100000000000001</v>
      </c>
      <c r="M11" s="7">
        <f t="shared" si="5"/>
        <v>12.100000000000001</v>
      </c>
      <c r="N11" s="7">
        <f t="shared" si="5"/>
        <v>14.700000000000003</v>
      </c>
    </row>
    <row r="12" spans="1:14" ht="15.75" hidden="1">
      <c r="A12" s="6" t="s">
        <v>51</v>
      </c>
      <c r="B12" s="7">
        <v>21.5</v>
      </c>
      <c r="C12" s="7">
        <f>B12-$C5</f>
        <v>15.5</v>
      </c>
      <c r="D12" s="7">
        <f>B12-$D5</f>
        <v>12.7</v>
      </c>
      <c r="E12" s="7">
        <f>B12-$E5</f>
        <v>11.1</v>
      </c>
      <c r="F12" s="7">
        <f>B12-$F5</f>
        <v>8.7</v>
      </c>
      <c r="G12" s="7">
        <f>B12-$G5</f>
        <v>8.2</v>
      </c>
      <c r="H12" s="7">
        <f>B12-$H5</f>
        <v>0.6000000000000014</v>
      </c>
      <c r="I12" s="7"/>
      <c r="J12" s="7">
        <f>J5-$I5</f>
        <v>1.6999999999999993</v>
      </c>
      <c r="K12" s="7">
        <f>K5-$I5</f>
        <v>3.6999999999999993</v>
      </c>
      <c r="L12" s="7">
        <f>L5-$I5</f>
        <v>5.5</v>
      </c>
      <c r="M12" s="7">
        <f>M5-$I5</f>
        <v>11.5</v>
      </c>
      <c r="N12" s="7">
        <f>N5-$I5</f>
        <v>14.100000000000001</v>
      </c>
    </row>
    <row r="13" spans="1:14" ht="15.75" hidden="1">
      <c r="A13" s="6" t="s">
        <v>52</v>
      </c>
      <c r="B13" s="7">
        <v>23.2</v>
      </c>
      <c r="C13" s="7">
        <f>B13-$C5</f>
        <v>17.2</v>
      </c>
      <c r="D13" s="7">
        <f>B13-$D5</f>
        <v>14.399999999999999</v>
      </c>
      <c r="E13" s="7">
        <f>B13-$E5</f>
        <v>12.799999999999999</v>
      </c>
      <c r="F13" s="7">
        <f>B13-$F5</f>
        <v>10.399999999999999</v>
      </c>
      <c r="G13" s="7">
        <f>B13-$G5</f>
        <v>9.899999999999999</v>
      </c>
      <c r="H13" s="7">
        <f>B13-$H5</f>
        <v>2.3000000000000007</v>
      </c>
      <c r="I13" s="7">
        <f>B13-$I5</f>
        <v>1.6999999999999993</v>
      </c>
      <c r="J13" s="7"/>
      <c r="K13" s="7">
        <f>K5-$J5</f>
        <v>2</v>
      </c>
      <c r="L13" s="7">
        <f>L5-$J5</f>
        <v>3.8000000000000007</v>
      </c>
      <c r="M13" s="7">
        <f>M5-$J5</f>
        <v>9.8</v>
      </c>
      <c r="N13" s="7">
        <f>N5-$J5</f>
        <v>12.400000000000002</v>
      </c>
    </row>
    <row r="14" spans="1:14" ht="15.75" hidden="1">
      <c r="A14" s="6" t="s">
        <v>53</v>
      </c>
      <c r="B14" s="7">
        <v>25.2</v>
      </c>
      <c r="C14" s="7">
        <f>B14-$C5</f>
        <v>19.2</v>
      </c>
      <c r="D14" s="7">
        <f>B14-$D5</f>
        <v>16.4</v>
      </c>
      <c r="E14" s="7">
        <f>B14-$E5</f>
        <v>14.799999999999999</v>
      </c>
      <c r="F14" s="7">
        <f>B14-$F5</f>
        <v>12.399999999999999</v>
      </c>
      <c r="G14" s="7">
        <f>B14-$G5</f>
        <v>11.899999999999999</v>
      </c>
      <c r="H14" s="7">
        <f>B14-$H5</f>
        <v>4.300000000000001</v>
      </c>
      <c r="I14" s="7">
        <f>B14-$I5</f>
        <v>3.6999999999999993</v>
      </c>
      <c r="J14" s="7">
        <f>B14-$J5</f>
        <v>2</v>
      </c>
      <c r="K14" s="7"/>
      <c r="L14" s="7">
        <f>L5-$K5</f>
        <v>1.8000000000000007</v>
      </c>
      <c r="M14" s="7">
        <f>M5-$K5</f>
        <v>7.800000000000001</v>
      </c>
      <c r="N14" s="7">
        <f>N5-$K5</f>
        <v>10.400000000000002</v>
      </c>
    </row>
    <row r="15" spans="1:14" ht="15.75" hidden="1">
      <c r="A15" s="6" t="s">
        <v>54</v>
      </c>
      <c r="B15" s="7">
        <v>27</v>
      </c>
      <c r="C15" s="7">
        <f>B15-$C5</f>
        <v>21</v>
      </c>
      <c r="D15" s="7">
        <f>B15-$D5</f>
        <v>18.2</v>
      </c>
      <c r="E15" s="7">
        <f>B15-$E5</f>
        <v>16.6</v>
      </c>
      <c r="F15" s="7">
        <f>B15-$F5</f>
        <v>14.2</v>
      </c>
      <c r="G15" s="7">
        <f>B15-$G5</f>
        <v>13.7</v>
      </c>
      <c r="H15" s="7">
        <f>B15-$H5</f>
        <v>6.100000000000001</v>
      </c>
      <c r="I15" s="7">
        <f>B15-$I5</f>
        <v>5.5</v>
      </c>
      <c r="J15" s="7">
        <f>B15-$J5</f>
        <v>3.8000000000000007</v>
      </c>
      <c r="K15" s="7">
        <f>B15-$K5</f>
        <v>1.8000000000000007</v>
      </c>
      <c r="L15" s="7"/>
      <c r="M15" s="7">
        <f>M5-$L5</f>
        <v>6</v>
      </c>
      <c r="N15" s="7">
        <f>N5-$L5</f>
        <v>8.600000000000001</v>
      </c>
    </row>
    <row r="16" spans="1:14" ht="15.75" hidden="1">
      <c r="A16" s="6" t="s">
        <v>55</v>
      </c>
      <c r="B16" s="7">
        <v>33</v>
      </c>
      <c r="C16" s="7">
        <f>B16-$C5</f>
        <v>27</v>
      </c>
      <c r="D16" s="7">
        <f>B16-$D5</f>
        <v>24.2</v>
      </c>
      <c r="E16" s="7">
        <f>B16-$E5</f>
        <v>22.6</v>
      </c>
      <c r="F16" s="7">
        <f>B16-$F5</f>
        <v>20.2</v>
      </c>
      <c r="G16" s="7">
        <f>B16-$G5</f>
        <v>19.7</v>
      </c>
      <c r="H16" s="7">
        <f>B16-$H5</f>
        <v>12.100000000000001</v>
      </c>
      <c r="I16" s="7">
        <f>B16-$I5</f>
        <v>11.5</v>
      </c>
      <c r="J16" s="7">
        <f>B16-$J5</f>
        <v>9.8</v>
      </c>
      <c r="K16" s="7">
        <f>B16-$K5</f>
        <v>7.800000000000001</v>
      </c>
      <c r="L16" s="7">
        <f>B16-$L5</f>
        <v>6</v>
      </c>
      <c r="M16" s="7"/>
      <c r="N16" s="7">
        <f>N5-$M5</f>
        <v>2.6000000000000014</v>
      </c>
    </row>
    <row r="17" spans="1:14" ht="15.75" hidden="1">
      <c r="A17" s="6" t="s">
        <v>56</v>
      </c>
      <c r="B17" s="7">
        <v>35.6</v>
      </c>
      <c r="C17" s="7">
        <f>B17-$C5</f>
        <v>29.6</v>
      </c>
      <c r="D17" s="7">
        <f>B17-$D5</f>
        <v>26.8</v>
      </c>
      <c r="E17" s="7">
        <f>B17-$E5</f>
        <v>25.200000000000003</v>
      </c>
      <c r="F17" s="7">
        <f>B17-$F5</f>
        <v>22.8</v>
      </c>
      <c r="G17" s="7">
        <f>B17-$G5</f>
        <v>22.3</v>
      </c>
      <c r="H17" s="7">
        <f>B17-$H5</f>
        <v>14.700000000000003</v>
      </c>
      <c r="I17" s="7">
        <f>B17-$I5</f>
        <v>14.100000000000001</v>
      </c>
      <c r="J17" s="7">
        <f>B17-$J5</f>
        <v>12.400000000000002</v>
      </c>
      <c r="K17" s="7">
        <f>B17-$K5</f>
        <v>10.400000000000002</v>
      </c>
      <c r="L17" s="7">
        <f>B17-$L5</f>
        <v>8.600000000000001</v>
      </c>
      <c r="M17" s="7">
        <f>N16</f>
        <v>2.6000000000000014</v>
      </c>
      <c r="N17" s="7"/>
    </row>
    <row r="18" ht="15.75" hidden="1"/>
    <row r="19" spans="1:14" s="4" customFormat="1" ht="93">
      <c r="A19" s="3"/>
      <c r="B19" s="5" t="str">
        <f>B4</f>
        <v>ΚΟΜΟΤΗΝΗ</v>
      </c>
      <c r="C19" s="5" t="str">
        <f>A21</f>
        <v>ΡΟΔΙΤΗΣ</v>
      </c>
      <c r="D19" s="5" t="str">
        <f aca="true" t="shared" si="6" ref="D19:N19">D4</f>
        <v>ΣΤ.ΘΡΥΛΟΡΙΟΥ</v>
      </c>
      <c r="E19" s="5" t="str">
        <f t="shared" si="6"/>
        <v>Χ.ΘΡΥΛΟΡΙΟΥ</v>
      </c>
      <c r="F19" s="5" t="str">
        <f t="shared" si="6"/>
        <v>ΦΥΛΑΚΑΣ</v>
      </c>
      <c r="G19" s="5" t="str">
        <f t="shared" si="6"/>
        <v>Δ.ΚΑΛΙΘΕΑ</v>
      </c>
      <c r="H19" s="5" t="str">
        <f t="shared" si="6"/>
        <v>ΣΤ.ΒΕΝΝΑΣ</v>
      </c>
      <c r="I19" s="5" t="str">
        <f t="shared" si="6"/>
        <v>Χ.ΒΕΝΝΑ</v>
      </c>
      <c r="J19" s="5" t="str">
        <f t="shared" si="6"/>
        <v>ΣΑΛΜΩΝΗ</v>
      </c>
      <c r="K19" s="5" t="str">
        <f t="shared" si="6"/>
        <v>ΣΤΡΥΜΗ</v>
      </c>
      <c r="L19" s="5" t="str">
        <f t="shared" si="6"/>
        <v>ΔΙΩΝΗ</v>
      </c>
      <c r="M19" s="5" t="str">
        <f t="shared" si="6"/>
        <v>ΚΡΩΒΥΛΛΗ</v>
      </c>
      <c r="N19" s="5" t="str">
        <f t="shared" si="6"/>
        <v>ΑΣΚΗΤΑΙ</v>
      </c>
    </row>
    <row r="20" spans="1:14" ht="18" customHeight="1">
      <c r="A20" s="6" t="str">
        <f>A5</f>
        <v>ΚΟΜΟΤΗΝΗ</v>
      </c>
      <c r="B20" s="8">
        <f aca="true" t="shared" si="7" ref="B20:I20">IF(B5&gt;0,IF(B5*$G$3&lt;$G$2,$G$2,INT(0.99+B5*$G$3*10)/10),"")</f>
      </c>
      <c r="C20" s="8">
        <f t="shared" si="7"/>
        <v>1.8</v>
      </c>
      <c r="D20" s="8">
        <f t="shared" si="7"/>
        <v>1.8</v>
      </c>
      <c r="E20" s="8">
        <f t="shared" si="7"/>
        <v>1.8</v>
      </c>
      <c r="F20" s="8">
        <f t="shared" si="7"/>
        <v>1.8</v>
      </c>
      <c r="G20" s="8">
        <f t="shared" si="7"/>
        <v>1.8</v>
      </c>
      <c r="H20" s="8">
        <v>2</v>
      </c>
      <c r="I20" s="8">
        <f t="shared" si="7"/>
        <v>2.2</v>
      </c>
      <c r="J20" s="8">
        <v>2.5</v>
      </c>
      <c r="K20" s="8">
        <v>2.5</v>
      </c>
      <c r="L20" s="8">
        <v>3</v>
      </c>
      <c r="M20" s="8">
        <v>3.5</v>
      </c>
      <c r="N20" s="8">
        <v>3.5</v>
      </c>
    </row>
    <row r="21" spans="1:14" ht="18" customHeight="1">
      <c r="A21" s="6" t="s">
        <v>18</v>
      </c>
      <c r="B21" s="8">
        <f aca="true" t="shared" si="8" ref="B21:N21">IF(B6&gt;0,IF(B6*$G$3&lt;$G$2,$G$2,INT(0.99+B6*$G$3*10)/10),"")</f>
        <v>1.8</v>
      </c>
      <c r="C21" s="8">
        <f t="shared" si="8"/>
      </c>
      <c r="D21" s="8">
        <f t="shared" si="8"/>
        <v>1.8</v>
      </c>
      <c r="E21" s="8">
        <f t="shared" si="8"/>
        <v>1.8</v>
      </c>
      <c r="F21" s="8">
        <f t="shared" si="8"/>
        <v>1.8</v>
      </c>
      <c r="G21" s="8">
        <f t="shared" si="8"/>
        <v>1.8</v>
      </c>
      <c r="H21" s="8">
        <f t="shared" si="8"/>
        <v>1.8</v>
      </c>
      <c r="I21" s="8">
        <f t="shared" si="8"/>
        <v>1.8</v>
      </c>
      <c r="J21" s="8">
        <f t="shared" si="8"/>
        <v>1.8</v>
      </c>
      <c r="K21" s="8">
        <f t="shared" si="8"/>
        <v>2</v>
      </c>
      <c r="L21" s="8">
        <f t="shared" si="8"/>
        <v>2.1</v>
      </c>
      <c r="M21" s="8">
        <f t="shared" si="8"/>
        <v>2.7</v>
      </c>
      <c r="N21" s="8">
        <f t="shared" si="8"/>
        <v>3</v>
      </c>
    </row>
    <row r="22" spans="1:14" ht="18" customHeight="1">
      <c r="A22" s="6" t="str">
        <f aca="true" t="shared" si="9" ref="A22:A32">A7</f>
        <v>ΣΤ.ΘΡΥΛΟΡΙΟΥ</v>
      </c>
      <c r="B22" s="8">
        <f aca="true" t="shared" si="10" ref="B22:N22">IF(B7&gt;0,IF(B7*$G$3&lt;$G$2,$G$2,INT(0.99+B7*$G$3*10)/10),"")</f>
        <v>1.8</v>
      </c>
      <c r="C22" s="8">
        <f t="shared" si="10"/>
        <v>1.8</v>
      </c>
      <c r="D22" s="8">
        <f t="shared" si="10"/>
      </c>
      <c r="E22" s="8">
        <f t="shared" si="10"/>
        <v>1.8</v>
      </c>
      <c r="F22" s="8">
        <f t="shared" si="10"/>
        <v>1.8</v>
      </c>
      <c r="G22" s="8">
        <f t="shared" si="10"/>
        <v>1.8</v>
      </c>
      <c r="H22" s="8">
        <f t="shared" si="10"/>
        <v>1.8</v>
      </c>
      <c r="I22" s="8">
        <f t="shared" si="10"/>
        <v>1.8</v>
      </c>
      <c r="J22" s="8">
        <f t="shared" si="10"/>
        <v>1.8</v>
      </c>
      <c r="K22" s="8">
        <f t="shared" si="10"/>
        <v>1.8</v>
      </c>
      <c r="L22" s="8">
        <f t="shared" si="10"/>
        <v>1.9</v>
      </c>
      <c r="M22" s="8">
        <f t="shared" si="10"/>
        <v>2.5</v>
      </c>
      <c r="N22" s="8">
        <f t="shared" si="10"/>
        <v>2.7</v>
      </c>
    </row>
    <row r="23" spans="1:14" ht="18" customHeight="1">
      <c r="A23" s="6" t="str">
        <f t="shared" si="9"/>
        <v>Χ.ΘΡΥΛΟΡΙΟΥ</v>
      </c>
      <c r="B23" s="8">
        <f aca="true" t="shared" si="11" ref="B23:N23">IF(B8&gt;0,IF(B8*$G$3&lt;$G$2,$G$2,INT(0.99+B8*$G$3*10)/10),"")</f>
        <v>1.8</v>
      </c>
      <c r="C23" s="8">
        <f t="shared" si="11"/>
        <v>1.8</v>
      </c>
      <c r="D23" s="8">
        <f t="shared" si="11"/>
        <v>1.8</v>
      </c>
      <c r="E23" s="8">
        <f t="shared" si="11"/>
      </c>
      <c r="F23" s="8">
        <f t="shared" si="11"/>
        <v>1.8</v>
      </c>
      <c r="G23" s="8">
        <f t="shared" si="11"/>
        <v>1.8</v>
      </c>
      <c r="H23" s="8">
        <f t="shared" si="11"/>
        <v>1.8</v>
      </c>
      <c r="I23" s="8">
        <f t="shared" si="11"/>
        <v>1.8</v>
      </c>
      <c r="J23" s="8">
        <f t="shared" si="11"/>
        <v>1.8</v>
      </c>
      <c r="K23" s="8">
        <f t="shared" si="11"/>
        <v>1.8</v>
      </c>
      <c r="L23" s="8">
        <f t="shared" si="11"/>
        <v>1.8</v>
      </c>
      <c r="M23" s="8">
        <f t="shared" si="11"/>
        <v>2.3</v>
      </c>
      <c r="N23" s="8">
        <f t="shared" si="11"/>
        <v>2.6</v>
      </c>
    </row>
    <row r="24" spans="1:14" ht="18" customHeight="1">
      <c r="A24" s="6" t="str">
        <f t="shared" si="9"/>
        <v>ΦΥΛΑΚΑΣ</v>
      </c>
      <c r="B24" s="8">
        <f aca="true" t="shared" si="12" ref="B24:N24">IF(B9&gt;0,IF(B9*$G$3&lt;$G$2,$G$2,INT(0.99+B9*$G$3*10)/10),"")</f>
        <v>1.8</v>
      </c>
      <c r="C24" s="8">
        <f t="shared" si="12"/>
        <v>1.8</v>
      </c>
      <c r="D24" s="8">
        <f t="shared" si="12"/>
        <v>1.8</v>
      </c>
      <c r="E24" s="8">
        <f t="shared" si="12"/>
        <v>1.8</v>
      </c>
      <c r="F24" s="8">
        <f t="shared" si="12"/>
      </c>
      <c r="G24" s="8">
        <f t="shared" si="12"/>
        <v>1.8</v>
      </c>
      <c r="H24" s="8">
        <f t="shared" si="12"/>
        <v>1.8</v>
      </c>
      <c r="I24" s="8">
        <f t="shared" si="12"/>
        <v>1.8</v>
      </c>
      <c r="J24" s="8">
        <f t="shared" si="12"/>
        <v>1.8</v>
      </c>
      <c r="K24" s="8">
        <f t="shared" si="12"/>
        <v>1.8</v>
      </c>
      <c r="L24" s="8">
        <f t="shared" si="12"/>
        <v>1.8</v>
      </c>
      <c r="M24" s="8">
        <f t="shared" si="12"/>
        <v>2.1</v>
      </c>
      <c r="N24" s="8">
        <f t="shared" si="12"/>
        <v>2.3</v>
      </c>
    </row>
    <row r="25" spans="1:14" ht="18" customHeight="1">
      <c r="A25" s="6" t="str">
        <f t="shared" si="9"/>
        <v>Δ.ΚΑΛΙΘΕΑ</v>
      </c>
      <c r="B25" s="8">
        <f aca="true" t="shared" si="13" ref="B25:N25">IF(B10&gt;0,IF(B10*$G$3&lt;$G$2,$G$2,INT(0.99+B10*$G$3*10)/10),"")</f>
        <v>1.8</v>
      </c>
      <c r="C25" s="8">
        <f t="shared" si="13"/>
        <v>1.8</v>
      </c>
      <c r="D25" s="8">
        <f t="shared" si="13"/>
        <v>1.8</v>
      </c>
      <c r="E25" s="8">
        <f t="shared" si="13"/>
        <v>1.8</v>
      </c>
      <c r="F25" s="8">
        <f t="shared" si="13"/>
        <v>1.8</v>
      </c>
      <c r="G25" s="8">
        <f t="shared" si="13"/>
      </c>
      <c r="H25" s="8">
        <f t="shared" si="13"/>
        <v>1.8</v>
      </c>
      <c r="I25" s="8">
        <f t="shared" si="13"/>
        <v>1.8</v>
      </c>
      <c r="J25" s="8">
        <f t="shared" si="13"/>
        <v>1.8</v>
      </c>
      <c r="K25" s="8">
        <f t="shared" si="13"/>
        <v>1.8</v>
      </c>
      <c r="L25" s="8">
        <f t="shared" si="13"/>
        <v>1.8</v>
      </c>
      <c r="M25" s="8">
        <f t="shared" si="13"/>
        <v>2</v>
      </c>
      <c r="N25" s="8">
        <f t="shared" si="13"/>
        <v>2.3</v>
      </c>
    </row>
    <row r="26" spans="1:14" ht="18" customHeight="1">
      <c r="A26" s="6" t="str">
        <f t="shared" si="9"/>
        <v>ΣΤ.ΒΕΝΝΑΣ</v>
      </c>
      <c r="B26" s="8">
        <v>2</v>
      </c>
      <c r="C26" s="8">
        <f aca="true" t="shared" si="14" ref="C26:N26">IF(C11&gt;0,IF(C11*$G$3&lt;$G$2,$G$2,INT(0.99+C11*$G$3*10)/10),"")</f>
        <v>1.8</v>
      </c>
      <c r="D26" s="8">
        <f t="shared" si="14"/>
        <v>1.8</v>
      </c>
      <c r="E26" s="8">
        <f t="shared" si="14"/>
        <v>1.8</v>
      </c>
      <c r="F26" s="8">
        <f t="shared" si="14"/>
        <v>1.8</v>
      </c>
      <c r="G26" s="8">
        <f t="shared" si="14"/>
        <v>1.8</v>
      </c>
      <c r="H26" s="8">
        <f t="shared" si="14"/>
      </c>
      <c r="I26" s="8">
        <f t="shared" si="14"/>
        <v>1.8</v>
      </c>
      <c r="J26" s="8">
        <f t="shared" si="14"/>
        <v>1.8</v>
      </c>
      <c r="K26" s="8">
        <f t="shared" si="14"/>
        <v>1.8</v>
      </c>
      <c r="L26" s="8">
        <f t="shared" si="14"/>
        <v>1.8</v>
      </c>
      <c r="M26" s="8">
        <f t="shared" si="14"/>
        <v>1.8</v>
      </c>
      <c r="N26" s="8">
        <f t="shared" si="14"/>
        <v>1.8</v>
      </c>
    </row>
    <row r="27" spans="1:14" ht="18" customHeight="1">
      <c r="A27" s="6" t="str">
        <f t="shared" si="9"/>
        <v>Χ.ΒΕΝΝΑ</v>
      </c>
      <c r="B27" s="8">
        <f aca="true" t="shared" si="15" ref="B27:N27">IF(B12&gt;0,IF(B12*$G$3&lt;$G$2,$G$2,INT(0.99+B12*$G$3*10)/10),"")</f>
        <v>2.2</v>
      </c>
      <c r="C27" s="8">
        <f t="shared" si="15"/>
        <v>1.8</v>
      </c>
      <c r="D27" s="8">
        <f t="shared" si="15"/>
        <v>1.8</v>
      </c>
      <c r="E27" s="8">
        <f t="shared" si="15"/>
        <v>1.8</v>
      </c>
      <c r="F27" s="8">
        <f t="shared" si="15"/>
        <v>1.8</v>
      </c>
      <c r="G27" s="8">
        <f t="shared" si="15"/>
        <v>1.8</v>
      </c>
      <c r="H27" s="8">
        <f t="shared" si="15"/>
        <v>1.8</v>
      </c>
      <c r="I27" s="8">
        <f t="shared" si="15"/>
      </c>
      <c r="J27" s="8">
        <f t="shared" si="15"/>
        <v>1.8</v>
      </c>
      <c r="K27" s="8">
        <f t="shared" si="15"/>
        <v>1.8</v>
      </c>
      <c r="L27" s="8">
        <f t="shared" si="15"/>
        <v>1.8</v>
      </c>
      <c r="M27" s="8">
        <f t="shared" si="15"/>
        <v>1.8</v>
      </c>
      <c r="N27" s="8">
        <f t="shared" si="15"/>
        <v>1.8</v>
      </c>
    </row>
    <row r="28" spans="1:14" ht="18" customHeight="1">
      <c r="A28" s="6" t="str">
        <f t="shared" si="9"/>
        <v>ΣΑΛΜΩΝΗ</v>
      </c>
      <c r="B28" s="8">
        <v>2.5</v>
      </c>
      <c r="C28" s="8">
        <f aca="true" t="shared" si="16" ref="C28:N28">IF(C13&gt;0,IF(C13*$G$3&lt;$G$2,$G$2,INT(0.99+C13*$G$3*10)/10),"")</f>
        <v>1.8</v>
      </c>
      <c r="D28" s="8">
        <f t="shared" si="16"/>
        <v>1.8</v>
      </c>
      <c r="E28" s="8">
        <f t="shared" si="16"/>
        <v>1.8</v>
      </c>
      <c r="F28" s="8">
        <f t="shared" si="16"/>
        <v>1.8</v>
      </c>
      <c r="G28" s="8">
        <f t="shared" si="16"/>
        <v>1.8</v>
      </c>
      <c r="H28" s="8">
        <f t="shared" si="16"/>
        <v>1.8</v>
      </c>
      <c r="I28" s="8">
        <f t="shared" si="16"/>
        <v>1.8</v>
      </c>
      <c r="J28" s="8">
        <f t="shared" si="16"/>
      </c>
      <c r="K28" s="8">
        <f t="shared" si="16"/>
        <v>1.8</v>
      </c>
      <c r="L28" s="8">
        <f t="shared" si="16"/>
        <v>1.8</v>
      </c>
      <c r="M28" s="8">
        <f t="shared" si="16"/>
        <v>1.8</v>
      </c>
      <c r="N28" s="8">
        <f t="shared" si="16"/>
        <v>1.8</v>
      </c>
    </row>
    <row r="29" spans="1:14" ht="18" customHeight="1">
      <c r="A29" s="6" t="str">
        <f t="shared" si="9"/>
        <v>ΣΤΡΥΜΗ</v>
      </c>
      <c r="B29" s="8">
        <v>2.5</v>
      </c>
      <c r="C29" s="8">
        <f aca="true" t="shared" si="17" ref="C29:N29">IF(C14&gt;0,IF(C14*$G$3&lt;$G$2,$G$2,INT(0.99+C14*$G$3*10)/10),"")</f>
        <v>2</v>
      </c>
      <c r="D29" s="8">
        <f t="shared" si="17"/>
        <v>1.8</v>
      </c>
      <c r="E29" s="8">
        <f t="shared" si="17"/>
        <v>1.8</v>
      </c>
      <c r="F29" s="8">
        <f t="shared" si="17"/>
        <v>1.8</v>
      </c>
      <c r="G29" s="8">
        <f t="shared" si="17"/>
        <v>1.8</v>
      </c>
      <c r="H29" s="8">
        <f t="shared" si="17"/>
        <v>1.8</v>
      </c>
      <c r="I29" s="8">
        <f t="shared" si="17"/>
        <v>1.8</v>
      </c>
      <c r="J29" s="8">
        <f t="shared" si="17"/>
        <v>1.8</v>
      </c>
      <c r="K29" s="8">
        <f t="shared" si="17"/>
      </c>
      <c r="L29" s="8">
        <f t="shared" si="17"/>
        <v>1.8</v>
      </c>
      <c r="M29" s="8">
        <f t="shared" si="17"/>
        <v>1.8</v>
      </c>
      <c r="N29" s="8">
        <f t="shared" si="17"/>
        <v>1.8</v>
      </c>
    </row>
    <row r="30" spans="1:14" ht="18" customHeight="1">
      <c r="A30" s="6" t="str">
        <f t="shared" si="9"/>
        <v>ΔΙΩΝΗ</v>
      </c>
      <c r="B30" s="8">
        <v>3</v>
      </c>
      <c r="C30" s="8">
        <f aca="true" t="shared" si="18" ref="C30:N30">IF(C15&gt;0,IF(C15*$G$3&lt;$G$2,$G$2,INT(0.99+C15*$G$3*10)/10),"")</f>
        <v>2.1</v>
      </c>
      <c r="D30" s="8">
        <f t="shared" si="18"/>
        <v>1.9</v>
      </c>
      <c r="E30" s="8">
        <f t="shared" si="18"/>
        <v>1.8</v>
      </c>
      <c r="F30" s="8">
        <f t="shared" si="18"/>
        <v>1.8</v>
      </c>
      <c r="G30" s="8">
        <f t="shared" si="18"/>
        <v>1.8</v>
      </c>
      <c r="H30" s="8">
        <f t="shared" si="18"/>
        <v>1.8</v>
      </c>
      <c r="I30" s="8">
        <f t="shared" si="18"/>
        <v>1.8</v>
      </c>
      <c r="J30" s="8">
        <f t="shared" si="18"/>
        <v>1.8</v>
      </c>
      <c r="K30" s="8">
        <f t="shared" si="18"/>
        <v>1.8</v>
      </c>
      <c r="L30" s="8">
        <f t="shared" si="18"/>
      </c>
      <c r="M30" s="8">
        <f t="shared" si="18"/>
        <v>1.8</v>
      </c>
      <c r="N30" s="8">
        <f t="shared" si="18"/>
        <v>1.8</v>
      </c>
    </row>
    <row r="31" spans="1:14" ht="18" customHeight="1">
      <c r="A31" s="6" t="str">
        <f t="shared" si="9"/>
        <v>ΚΡΩΒΥΛΛΗ</v>
      </c>
      <c r="B31" s="8">
        <v>3.5</v>
      </c>
      <c r="C31" s="8">
        <f aca="true" t="shared" si="19" ref="C31:N31">IF(C16&gt;0,IF(C16*$G$3&lt;$G$2,$G$2,INT(0.99+C16*$G$3*10)/10),"")</f>
        <v>2.7</v>
      </c>
      <c r="D31" s="8">
        <f t="shared" si="19"/>
        <v>2.5</v>
      </c>
      <c r="E31" s="8">
        <f t="shared" si="19"/>
        <v>2.3</v>
      </c>
      <c r="F31" s="8">
        <f t="shared" si="19"/>
        <v>2.1</v>
      </c>
      <c r="G31" s="8">
        <f t="shared" si="19"/>
        <v>2</v>
      </c>
      <c r="H31" s="8">
        <f t="shared" si="19"/>
        <v>1.8</v>
      </c>
      <c r="I31" s="8">
        <f t="shared" si="19"/>
        <v>1.8</v>
      </c>
      <c r="J31" s="8">
        <f t="shared" si="19"/>
        <v>1.8</v>
      </c>
      <c r="K31" s="8">
        <f t="shared" si="19"/>
        <v>1.8</v>
      </c>
      <c r="L31" s="8">
        <f t="shared" si="19"/>
        <v>1.8</v>
      </c>
      <c r="M31" s="8">
        <f t="shared" si="19"/>
      </c>
      <c r="N31" s="8">
        <f t="shared" si="19"/>
        <v>1.8</v>
      </c>
    </row>
    <row r="32" spans="1:14" ht="18" customHeight="1">
      <c r="A32" s="6" t="str">
        <f t="shared" si="9"/>
        <v>ΑΣΚΗΤΑΙ</v>
      </c>
      <c r="B32" s="8">
        <v>3.5</v>
      </c>
      <c r="C32" s="8">
        <f aca="true" t="shared" si="20" ref="C32:N32">IF(C17&gt;0,IF(C17*$G$3&lt;$G$2,$G$2,INT(0.99+C17*$G$3*10)/10),"")</f>
        <v>3</v>
      </c>
      <c r="D32" s="8">
        <f t="shared" si="20"/>
        <v>2.7</v>
      </c>
      <c r="E32" s="8">
        <f t="shared" si="20"/>
        <v>2.6</v>
      </c>
      <c r="F32" s="8">
        <f t="shared" si="20"/>
        <v>2.3</v>
      </c>
      <c r="G32" s="8">
        <f t="shared" si="20"/>
        <v>2.3</v>
      </c>
      <c r="H32" s="8">
        <f t="shared" si="20"/>
        <v>1.8</v>
      </c>
      <c r="I32" s="8">
        <f t="shared" si="20"/>
        <v>1.8</v>
      </c>
      <c r="J32" s="8">
        <f t="shared" si="20"/>
        <v>1.8</v>
      </c>
      <c r="K32" s="8">
        <f t="shared" si="20"/>
        <v>1.8</v>
      </c>
      <c r="L32" s="8">
        <f t="shared" si="20"/>
        <v>1.8</v>
      </c>
      <c r="M32" s="8">
        <f t="shared" si="20"/>
        <v>1.8</v>
      </c>
      <c r="N32" s="8">
        <f t="shared" si="20"/>
      </c>
    </row>
  </sheetData>
  <sheetProtection/>
  <printOptions/>
  <pageMargins left="0.21" right="0.3" top="1" bottom="1" header="0.5" footer="0.5"/>
  <pageSetup fitToHeight="1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18.25390625" style="2" bestFit="1" customWidth="1"/>
    <col min="2" max="6" width="6.375" style="0" customWidth="1"/>
    <col min="7" max="7" width="5.75390625" style="0" bestFit="1" customWidth="1"/>
    <col min="8" max="8" width="4.625" style="0" bestFit="1" customWidth="1"/>
    <col min="9" max="12" width="6.375" style="0" customWidth="1"/>
  </cols>
  <sheetData>
    <row r="1" ht="14.25" customHeight="1">
      <c r="A1" s="2" t="s">
        <v>20</v>
      </c>
    </row>
    <row r="2" ht="12.75" customHeight="1">
      <c r="G2">
        <v>1.8</v>
      </c>
    </row>
    <row r="3" spans="1:9" s="1" customFormat="1" ht="15.75">
      <c r="A3" s="2"/>
      <c r="B3" s="1" t="s">
        <v>59</v>
      </c>
      <c r="F3" s="1" t="s">
        <v>21</v>
      </c>
      <c r="G3" s="9">
        <v>0.1</v>
      </c>
      <c r="I3" s="1" t="s">
        <v>60</v>
      </c>
    </row>
    <row r="4" spans="1:12" s="4" customFormat="1" ht="93" hidden="1">
      <c r="A4" s="3"/>
      <c r="B4" s="5" t="s">
        <v>0</v>
      </c>
      <c r="C4" s="5" t="str">
        <f>A6</f>
        <v>ΡΟΔΙΤΗΣ</v>
      </c>
      <c r="D4" s="5" t="s">
        <v>1</v>
      </c>
      <c r="E4" s="5" t="s">
        <v>47</v>
      </c>
      <c r="F4" s="5" t="s">
        <v>48</v>
      </c>
      <c r="G4" s="5" t="s">
        <v>49</v>
      </c>
      <c r="H4" s="5" t="s">
        <v>50</v>
      </c>
      <c r="I4" s="5" t="s">
        <v>61</v>
      </c>
      <c r="J4" s="5" t="s">
        <v>62</v>
      </c>
      <c r="K4" s="5" t="s">
        <v>63</v>
      </c>
      <c r="L4" s="5" t="s">
        <v>64</v>
      </c>
    </row>
    <row r="5" spans="1:12" ht="15.75" hidden="1">
      <c r="A5" s="6" t="s">
        <v>0</v>
      </c>
      <c r="B5" s="7"/>
      <c r="C5" s="7">
        <v>6</v>
      </c>
      <c r="D5" s="7">
        <v>8.8</v>
      </c>
      <c r="E5" s="7">
        <v>10.4</v>
      </c>
      <c r="F5" s="7">
        <v>12.8</v>
      </c>
      <c r="G5" s="7">
        <v>13.3</v>
      </c>
      <c r="H5" s="7">
        <v>20.9</v>
      </c>
      <c r="I5" s="7">
        <v>22.3</v>
      </c>
      <c r="J5" s="7">
        <v>22.7</v>
      </c>
      <c r="K5" s="7">
        <v>26</v>
      </c>
      <c r="L5" s="7">
        <v>29.2</v>
      </c>
    </row>
    <row r="6" spans="1:12" ht="15.75" hidden="1">
      <c r="A6" s="6" t="s">
        <v>18</v>
      </c>
      <c r="B6" s="7">
        <v>6</v>
      </c>
      <c r="C6" s="7"/>
      <c r="D6" s="7">
        <f>D5-$C5</f>
        <v>2.8000000000000007</v>
      </c>
      <c r="E6" s="7">
        <f aca="true" t="shared" si="0" ref="E6:L6">E5-$C5</f>
        <v>4.4</v>
      </c>
      <c r="F6" s="7">
        <f t="shared" si="0"/>
        <v>6.800000000000001</v>
      </c>
      <c r="G6" s="7">
        <f t="shared" si="0"/>
        <v>7.300000000000001</v>
      </c>
      <c r="H6" s="7">
        <f t="shared" si="0"/>
        <v>14.899999999999999</v>
      </c>
      <c r="I6" s="7">
        <f t="shared" si="0"/>
        <v>16.3</v>
      </c>
      <c r="J6" s="7">
        <f t="shared" si="0"/>
        <v>16.7</v>
      </c>
      <c r="K6" s="7">
        <f t="shared" si="0"/>
        <v>20</v>
      </c>
      <c r="L6" s="7">
        <f t="shared" si="0"/>
        <v>23.2</v>
      </c>
    </row>
    <row r="7" spans="1:12" ht="15.75" hidden="1">
      <c r="A7" s="6" t="s">
        <v>1</v>
      </c>
      <c r="B7" s="7">
        <v>8.8</v>
      </c>
      <c r="C7" s="7">
        <f>B7-$C5</f>
        <v>2.8000000000000007</v>
      </c>
      <c r="D7" s="7"/>
      <c r="E7" s="7">
        <f>E5-$D5</f>
        <v>1.5999999999999996</v>
      </c>
      <c r="F7" s="7">
        <f aca="true" t="shared" si="1" ref="F7:L7">F5-$D5</f>
        <v>4</v>
      </c>
      <c r="G7" s="7">
        <f t="shared" si="1"/>
        <v>4.5</v>
      </c>
      <c r="H7" s="7">
        <f t="shared" si="1"/>
        <v>12.099999999999998</v>
      </c>
      <c r="I7" s="7">
        <f t="shared" si="1"/>
        <v>13.5</v>
      </c>
      <c r="J7" s="7">
        <f t="shared" si="1"/>
        <v>13.899999999999999</v>
      </c>
      <c r="K7" s="7">
        <f t="shared" si="1"/>
        <v>17.2</v>
      </c>
      <c r="L7" s="7">
        <f t="shared" si="1"/>
        <v>20.4</v>
      </c>
    </row>
    <row r="8" spans="1:12" ht="15.75" hidden="1">
      <c r="A8" s="6" t="s">
        <v>47</v>
      </c>
      <c r="B8" s="7">
        <v>10.4</v>
      </c>
      <c r="C8" s="7">
        <f>B8-$C5</f>
        <v>4.4</v>
      </c>
      <c r="D8" s="7">
        <f>B8-$D5</f>
        <v>1.5999999999999996</v>
      </c>
      <c r="E8" s="7"/>
      <c r="F8" s="7">
        <f>F5-$E5</f>
        <v>2.4000000000000004</v>
      </c>
      <c r="G8" s="7">
        <f aca="true" t="shared" si="2" ref="G8:L8">G5-$E5</f>
        <v>2.9000000000000004</v>
      </c>
      <c r="H8" s="7">
        <f t="shared" si="2"/>
        <v>10.499999999999998</v>
      </c>
      <c r="I8" s="7">
        <f t="shared" si="2"/>
        <v>11.9</v>
      </c>
      <c r="J8" s="7">
        <f t="shared" si="2"/>
        <v>12.299999999999999</v>
      </c>
      <c r="K8" s="7">
        <f t="shared" si="2"/>
        <v>15.6</v>
      </c>
      <c r="L8" s="7">
        <f t="shared" si="2"/>
        <v>18.799999999999997</v>
      </c>
    </row>
    <row r="9" spans="1:12" ht="15.75" hidden="1">
      <c r="A9" s="6" t="s">
        <v>48</v>
      </c>
      <c r="B9" s="7">
        <v>12.8</v>
      </c>
      <c r="C9" s="7">
        <f>B9-$C5</f>
        <v>6.800000000000001</v>
      </c>
      <c r="D9" s="7">
        <f>B9-$D5</f>
        <v>4</v>
      </c>
      <c r="E9" s="7">
        <f>B9-$E5</f>
        <v>2.4000000000000004</v>
      </c>
      <c r="F9" s="7"/>
      <c r="G9" s="7">
        <f aca="true" t="shared" si="3" ref="G9:L9">G5-$F5</f>
        <v>0.5</v>
      </c>
      <c r="H9" s="7">
        <f t="shared" si="3"/>
        <v>8.099999999999998</v>
      </c>
      <c r="I9" s="7">
        <f t="shared" si="3"/>
        <v>9.5</v>
      </c>
      <c r="J9" s="7">
        <f t="shared" si="3"/>
        <v>9.899999999999999</v>
      </c>
      <c r="K9" s="7">
        <f t="shared" si="3"/>
        <v>13.2</v>
      </c>
      <c r="L9" s="7">
        <f t="shared" si="3"/>
        <v>16.4</v>
      </c>
    </row>
    <row r="10" spans="1:12" ht="15.75" hidden="1">
      <c r="A10" s="6" t="s">
        <v>49</v>
      </c>
      <c r="B10" s="7">
        <v>13.3</v>
      </c>
      <c r="C10" s="7">
        <f>B10-$C5</f>
        <v>7.300000000000001</v>
      </c>
      <c r="D10" s="7">
        <f>B10-$D5</f>
        <v>4.5</v>
      </c>
      <c r="E10" s="7">
        <f>B10-$E5</f>
        <v>2.9000000000000004</v>
      </c>
      <c r="F10" s="7">
        <f>B10-$F5</f>
        <v>0.5</v>
      </c>
      <c r="G10" s="7"/>
      <c r="H10" s="7">
        <f>H5-$G5</f>
        <v>7.599999999999998</v>
      </c>
      <c r="I10" s="7">
        <f>I5-$G5</f>
        <v>9</v>
      </c>
      <c r="J10" s="7">
        <f>J5-$G5</f>
        <v>9.399999999999999</v>
      </c>
      <c r="K10" s="7">
        <f>K5-$G5</f>
        <v>12.7</v>
      </c>
      <c r="L10" s="7">
        <f>L5-$G5</f>
        <v>15.899999999999999</v>
      </c>
    </row>
    <row r="11" spans="1:12" ht="15.75" hidden="1">
      <c r="A11" s="6" t="s">
        <v>50</v>
      </c>
      <c r="B11" s="7">
        <v>20.9</v>
      </c>
      <c r="C11" s="7">
        <f>B11-$C5</f>
        <v>14.899999999999999</v>
      </c>
      <c r="D11" s="7">
        <f>B11-$D5</f>
        <v>12.099999999999998</v>
      </c>
      <c r="E11" s="7">
        <f>B11-$E5</f>
        <v>10.499999999999998</v>
      </c>
      <c r="F11" s="7">
        <f>B11-$F5</f>
        <v>8.099999999999998</v>
      </c>
      <c r="G11" s="7">
        <f>B11-$G5</f>
        <v>7.599999999999998</v>
      </c>
      <c r="H11" s="7"/>
      <c r="I11" s="7">
        <f>I5-$H5</f>
        <v>1.4000000000000021</v>
      </c>
      <c r="J11" s="7">
        <f>J5-$H5</f>
        <v>1.8000000000000007</v>
      </c>
      <c r="K11" s="7">
        <f>K5-$H5</f>
        <v>5.100000000000001</v>
      </c>
      <c r="L11" s="7">
        <f>L5-$H5</f>
        <v>8.3</v>
      </c>
    </row>
    <row r="12" spans="1:12" ht="15.75" hidden="1">
      <c r="A12" s="6" t="s">
        <v>61</v>
      </c>
      <c r="B12" s="7">
        <v>22.3</v>
      </c>
      <c r="C12" s="7">
        <f>B12-$C5</f>
        <v>16.3</v>
      </c>
      <c r="D12" s="7">
        <f>B12-$D5</f>
        <v>13.5</v>
      </c>
      <c r="E12" s="7">
        <f>B12-$E5</f>
        <v>11.9</v>
      </c>
      <c r="F12" s="7">
        <f>B12-$F5</f>
        <v>9.5</v>
      </c>
      <c r="G12" s="7">
        <f>B12-$G5</f>
        <v>9</v>
      </c>
      <c r="H12" s="7">
        <f>B12-$H5</f>
        <v>1.4000000000000021</v>
      </c>
      <c r="I12" s="7"/>
      <c r="J12" s="7">
        <f>J5-$I5</f>
        <v>0.3999999999999986</v>
      </c>
      <c r="K12" s="7">
        <f>K5-$I5</f>
        <v>3.6999999999999993</v>
      </c>
      <c r="L12" s="7">
        <f>L5-$I5</f>
        <v>6.899999999999999</v>
      </c>
    </row>
    <row r="13" spans="1:12" ht="15.75" hidden="1">
      <c r="A13" s="6" t="s">
        <v>62</v>
      </c>
      <c r="B13" s="7">
        <v>22.7</v>
      </c>
      <c r="C13" s="7">
        <f>B13-$C5</f>
        <v>16.7</v>
      </c>
      <c r="D13" s="7">
        <f>B13-$D5</f>
        <v>13.899999999999999</v>
      </c>
      <c r="E13" s="7">
        <f>B13-$E5</f>
        <v>12.299999999999999</v>
      </c>
      <c r="F13" s="7">
        <f>B13-$F5</f>
        <v>9.899999999999999</v>
      </c>
      <c r="G13" s="7">
        <f>B13-$G5</f>
        <v>9.399999999999999</v>
      </c>
      <c r="H13" s="7">
        <f>B13-$H5</f>
        <v>1.8000000000000007</v>
      </c>
      <c r="I13" s="7">
        <f>B13-$I5</f>
        <v>0.3999999999999986</v>
      </c>
      <c r="J13" s="7"/>
      <c r="K13" s="7">
        <f>K5-$J5</f>
        <v>3.3000000000000007</v>
      </c>
      <c r="L13" s="7">
        <f>L5-$J5</f>
        <v>6.5</v>
      </c>
    </row>
    <row r="14" spans="1:12" ht="15.75" hidden="1">
      <c r="A14" s="6" t="s">
        <v>63</v>
      </c>
      <c r="B14" s="7">
        <v>26</v>
      </c>
      <c r="C14" s="7">
        <f>B14-$C5</f>
        <v>20</v>
      </c>
      <c r="D14" s="7">
        <f>B14-$D5</f>
        <v>17.2</v>
      </c>
      <c r="E14" s="7">
        <f>B14-$E5</f>
        <v>15.6</v>
      </c>
      <c r="F14" s="7">
        <f>B14-$F5</f>
        <v>13.2</v>
      </c>
      <c r="G14" s="7">
        <f>B14-$G5</f>
        <v>12.7</v>
      </c>
      <c r="H14" s="7">
        <f>B14-$H5</f>
        <v>5.100000000000001</v>
      </c>
      <c r="I14" s="7">
        <f>B14-$I5</f>
        <v>3.6999999999999993</v>
      </c>
      <c r="J14" s="7">
        <f>B14-$J5</f>
        <v>3.3000000000000007</v>
      </c>
      <c r="K14" s="7"/>
      <c r="L14" s="7">
        <f>L5-$K5</f>
        <v>3.1999999999999993</v>
      </c>
    </row>
    <row r="15" spans="1:12" ht="15.75" hidden="1">
      <c r="A15" s="6" t="s">
        <v>64</v>
      </c>
      <c r="B15" s="7">
        <v>29.2</v>
      </c>
      <c r="C15" s="7">
        <f>B15-$C5</f>
        <v>23.2</v>
      </c>
      <c r="D15" s="7">
        <f>B15-$D5</f>
        <v>20.4</v>
      </c>
      <c r="E15" s="7">
        <f>B15-$E5</f>
        <v>18.799999999999997</v>
      </c>
      <c r="F15" s="7">
        <f>B15-$F5</f>
        <v>16.4</v>
      </c>
      <c r="G15" s="7">
        <f>B15-$G5</f>
        <v>15.899999999999999</v>
      </c>
      <c r="H15" s="7">
        <f>B15-$H5</f>
        <v>8.3</v>
      </c>
      <c r="I15" s="7">
        <f>B15-$I5</f>
        <v>6.899999999999999</v>
      </c>
      <c r="J15" s="7">
        <f>B15-$J5</f>
        <v>6.5</v>
      </c>
      <c r="K15" s="7">
        <f>B15-$K5</f>
        <v>3.1999999999999993</v>
      </c>
      <c r="L15" s="7"/>
    </row>
    <row r="16" ht="15.75" hidden="1"/>
    <row r="17" spans="1:12" s="4" customFormat="1" ht="93">
      <c r="A17" s="3"/>
      <c r="B17" s="5" t="str">
        <f>B4</f>
        <v>ΚΟΜΟΤΗΝΗ</v>
      </c>
      <c r="C17" s="5" t="str">
        <f>A19</f>
        <v>ΡΟΔΙΤΗΣ</v>
      </c>
      <c r="D17" s="5" t="str">
        <f aca="true" t="shared" si="4" ref="D17:L17">D4</f>
        <v>ΣΤ.ΘΡΥΛΟΡΙΟΥ</v>
      </c>
      <c r="E17" s="5" t="str">
        <f t="shared" si="4"/>
        <v>Χ.ΘΡΥΛΟΡΙΟΥ</v>
      </c>
      <c r="F17" s="5" t="str">
        <f t="shared" si="4"/>
        <v>ΦΥΛΑΚΑΣ</v>
      </c>
      <c r="G17" s="5" t="str">
        <f t="shared" si="4"/>
        <v>Δ.ΚΑΛΙΘΕΑ</v>
      </c>
      <c r="H17" s="5" t="str">
        <f t="shared" si="4"/>
        <v>ΣΤ.ΒΕΝΝΑΣ</v>
      </c>
      <c r="I17" s="5" t="str">
        <f t="shared" si="4"/>
        <v>ΜΟΙΡΑΝΑ</v>
      </c>
      <c r="J17" s="5" t="str">
        <f t="shared" si="4"/>
        <v>ΠΕΛΑΓΙΑ</v>
      </c>
      <c r="K17" s="5" t="str">
        <f t="shared" si="4"/>
        <v>ΕΡΓΑΝΗ</v>
      </c>
      <c r="L17" s="5" t="str">
        <f t="shared" si="4"/>
        <v>ΞΥΛΑΓΑΝΗ</v>
      </c>
    </row>
    <row r="18" spans="1:17" ht="18" customHeight="1">
      <c r="A18" s="6" t="str">
        <f>A5</f>
        <v>ΚΟΜΟΤΗΝΗ</v>
      </c>
      <c r="B18" s="8">
        <f aca="true" t="shared" si="5" ref="B18:G18">IF(B5&gt;0,IF(B5*$G$3&lt;$G$2,$G$2,INT(0.99+B5*$G$3*10)/10),"")</f>
      </c>
      <c r="C18" s="8">
        <f t="shared" si="5"/>
        <v>1.8</v>
      </c>
      <c r="D18" s="8">
        <f t="shared" si="5"/>
        <v>1.8</v>
      </c>
      <c r="E18" s="8">
        <f t="shared" si="5"/>
        <v>1.8</v>
      </c>
      <c r="F18" s="8">
        <f t="shared" si="5"/>
        <v>1.8</v>
      </c>
      <c r="G18" s="8">
        <f t="shared" si="5"/>
        <v>1.8</v>
      </c>
      <c r="H18" s="8">
        <v>2</v>
      </c>
      <c r="I18" s="8">
        <v>2.5</v>
      </c>
      <c r="J18" s="8">
        <v>2.5</v>
      </c>
      <c r="K18" s="8">
        <v>2.5</v>
      </c>
      <c r="L18" s="8">
        <v>2</v>
      </c>
      <c r="P18" t="s">
        <v>232</v>
      </c>
      <c r="Q18" t="s">
        <v>233</v>
      </c>
    </row>
    <row r="19" spans="1:12" ht="18" customHeight="1">
      <c r="A19" s="6" t="s">
        <v>18</v>
      </c>
      <c r="B19" s="8">
        <f aca="true" t="shared" si="6" ref="B19:L19">IF(B6&gt;0,IF(B6*$G$3&lt;$G$2,$G$2,INT(0.99+B6*$G$3*10)/10),"")</f>
        <v>1.8</v>
      </c>
      <c r="C19" s="8">
        <f t="shared" si="6"/>
      </c>
      <c r="D19" s="8">
        <f t="shared" si="6"/>
        <v>1.8</v>
      </c>
      <c r="E19" s="8">
        <f t="shared" si="6"/>
        <v>1.8</v>
      </c>
      <c r="F19" s="8">
        <f t="shared" si="6"/>
        <v>1.8</v>
      </c>
      <c r="G19" s="8">
        <f t="shared" si="6"/>
        <v>1.8</v>
      </c>
      <c r="H19" s="8">
        <f t="shared" si="6"/>
        <v>1.8</v>
      </c>
      <c r="I19" s="8">
        <f t="shared" si="6"/>
        <v>1.8</v>
      </c>
      <c r="J19" s="8">
        <f t="shared" si="6"/>
        <v>1.8</v>
      </c>
      <c r="K19" s="8">
        <f t="shared" si="6"/>
        <v>2</v>
      </c>
      <c r="L19" s="8">
        <f t="shared" si="6"/>
        <v>2.4</v>
      </c>
    </row>
    <row r="20" spans="1:12" ht="18" customHeight="1">
      <c r="A20" s="6" t="str">
        <f aca="true" t="shared" si="7" ref="A20:A28">A7</f>
        <v>ΣΤ.ΘΡΥΛΟΡΙΟΥ</v>
      </c>
      <c r="B20" s="8">
        <f aca="true" t="shared" si="8" ref="B20:L20">IF(B7&gt;0,IF(B7*$G$3&lt;$G$2,$G$2,INT(0.99+B7*$G$3*10)/10),"")</f>
        <v>1.8</v>
      </c>
      <c r="C20" s="8">
        <f t="shared" si="8"/>
        <v>1.8</v>
      </c>
      <c r="D20" s="8">
        <f t="shared" si="8"/>
      </c>
      <c r="E20" s="8">
        <f t="shared" si="8"/>
        <v>1.8</v>
      </c>
      <c r="F20" s="8">
        <f t="shared" si="8"/>
        <v>1.8</v>
      </c>
      <c r="G20" s="8">
        <f t="shared" si="8"/>
        <v>1.8</v>
      </c>
      <c r="H20" s="8">
        <f t="shared" si="8"/>
        <v>1.8</v>
      </c>
      <c r="I20" s="8">
        <f t="shared" si="8"/>
        <v>1.8</v>
      </c>
      <c r="J20" s="8">
        <f t="shared" si="8"/>
        <v>1.8</v>
      </c>
      <c r="K20" s="8">
        <f t="shared" si="8"/>
        <v>1.8</v>
      </c>
      <c r="L20" s="8">
        <f t="shared" si="8"/>
        <v>2.1</v>
      </c>
    </row>
    <row r="21" spans="1:12" ht="18" customHeight="1">
      <c r="A21" s="6" t="str">
        <f t="shared" si="7"/>
        <v>Χ.ΘΡΥΛΟΡΙΟΥ</v>
      </c>
      <c r="B21" s="8">
        <f aca="true" t="shared" si="9" ref="B21:L21">IF(B8&gt;0,IF(B8*$G$3&lt;$G$2,$G$2,INT(0.99+B8*$G$3*10)/10),"")</f>
        <v>1.8</v>
      </c>
      <c r="C21" s="8">
        <f t="shared" si="9"/>
        <v>1.8</v>
      </c>
      <c r="D21" s="8">
        <f t="shared" si="9"/>
        <v>1.8</v>
      </c>
      <c r="E21" s="8">
        <f t="shared" si="9"/>
      </c>
      <c r="F21" s="8">
        <f t="shared" si="9"/>
        <v>1.8</v>
      </c>
      <c r="G21" s="8">
        <f t="shared" si="9"/>
        <v>1.8</v>
      </c>
      <c r="H21" s="8">
        <f t="shared" si="9"/>
        <v>1.8</v>
      </c>
      <c r="I21" s="8">
        <f t="shared" si="9"/>
        <v>1.8</v>
      </c>
      <c r="J21" s="8">
        <f t="shared" si="9"/>
        <v>1.8</v>
      </c>
      <c r="K21" s="8">
        <f t="shared" si="9"/>
        <v>1.8</v>
      </c>
      <c r="L21" s="8">
        <f t="shared" si="9"/>
        <v>1.9</v>
      </c>
    </row>
    <row r="22" spans="1:12" ht="18" customHeight="1">
      <c r="A22" s="6" t="str">
        <f t="shared" si="7"/>
        <v>ΦΥΛΑΚΑΣ</v>
      </c>
      <c r="B22" s="8">
        <f aca="true" t="shared" si="10" ref="B22:L22">IF(B9&gt;0,IF(B9*$G$3&lt;$G$2,$G$2,INT(0.99+B9*$G$3*10)/10),"")</f>
        <v>1.8</v>
      </c>
      <c r="C22" s="8">
        <f t="shared" si="10"/>
        <v>1.8</v>
      </c>
      <c r="D22" s="8">
        <f t="shared" si="10"/>
        <v>1.8</v>
      </c>
      <c r="E22" s="8">
        <f t="shared" si="10"/>
        <v>1.8</v>
      </c>
      <c r="F22" s="8">
        <f t="shared" si="10"/>
      </c>
      <c r="G22" s="8">
        <f t="shared" si="10"/>
        <v>1.8</v>
      </c>
      <c r="H22" s="8">
        <f t="shared" si="10"/>
        <v>1.8</v>
      </c>
      <c r="I22" s="8">
        <f t="shared" si="10"/>
        <v>1.8</v>
      </c>
      <c r="J22" s="8">
        <f t="shared" si="10"/>
        <v>1.8</v>
      </c>
      <c r="K22" s="8">
        <f t="shared" si="10"/>
        <v>1.8</v>
      </c>
      <c r="L22" s="8">
        <f t="shared" si="10"/>
        <v>1.8</v>
      </c>
    </row>
    <row r="23" spans="1:12" ht="18" customHeight="1">
      <c r="A23" s="6" t="str">
        <f t="shared" si="7"/>
        <v>Δ.ΚΑΛΙΘΕΑ</v>
      </c>
      <c r="B23" s="8">
        <f aca="true" t="shared" si="11" ref="B23:L23">IF(B10&gt;0,IF(B10*$G$3&lt;$G$2,$G$2,INT(0.99+B10*$G$3*10)/10),"")</f>
        <v>1.8</v>
      </c>
      <c r="C23" s="8">
        <f t="shared" si="11"/>
        <v>1.8</v>
      </c>
      <c r="D23" s="8">
        <f t="shared" si="11"/>
        <v>1.8</v>
      </c>
      <c r="E23" s="8">
        <f t="shared" si="11"/>
        <v>1.8</v>
      </c>
      <c r="F23" s="8">
        <f t="shared" si="11"/>
        <v>1.8</v>
      </c>
      <c r="G23" s="8">
        <f t="shared" si="11"/>
      </c>
      <c r="H23" s="8">
        <f t="shared" si="11"/>
        <v>1.8</v>
      </c>
      <c r="I23" s="8">
        <f t="shared" si="11"/>
        <v>1.8</v>
      </c>
      <c r="J23" s="8">
        <f t="shared" si="11"/>
        <v>1.8</v>
      </c>
      <c r="K23" s="8">
        <f t="shared" si="11"/>
        <v>1.8</v>
      </c>
      <c r="L23" s="8">
        <f t="shared" si="11"/>
        <v>1.8</v>
      </c>
    </row>
    <row r="24" spans="1:12" ht="18" customHeight="1">
      <c r="A24" s="6" t="str">
        <f t="shared" si="7"/>
        <v>ΣΤ.ΒΕΝΝΑΣ</v>
      </c>
      <c r="B24" s="8">
        <v>2</v>
      </c>
      <c r="C24" s="8">
        <f aca="true" t="shared" si="12" ref="C24:L24">IF(C11&gt;0,IF(C11*$G$3&lt;$G$2,$G$2,INT(0.99+C11*$G$3*10)/10),"")</f>
        <v>1.8</v>
      </c>
      <c r="D24" s="8">
        <f t="shared" si="12"/>
        <v>1.8</v>
      </c>
      <c r="E24" s="8">
        <f t="shared" si="12"/>
        <v>1.8</v>
      </c>
      <c r="F24" s="8">
        <f t="shared" si="12"/>
        <v>1.8</v>
      </c>
      <c r="G24" s="8">
        <f t="shared" si="12"/>
        <v>1.8</v>
      </c>
      <c r="H24" s="8">
        <f t="shared" si="12"/>
      </c>
      <c r="I24" s="8">
        <f t="shared" si="12"/>
        <v>1.8</v>
      </c>
      <c r="J24" s="8">
        <f t="shared" si="12"/>
        <v>1.8</v>
      </c>
      <c r="K24" s="8">
        <f t="shared" si="12"/>
        <v>1.8</v>
      </c>
      <c r="L24" s="8">
        <f t="shared" si="12"/>
        <v>1.8</v>
      </c>
    </row>
    <row r="25" spans="1:12" ht="18" customHeight="1">
      <c r="A25" s="6" t="str">
        <f t="shared" si="7"/>
        <v>ΜΟΙΡΑΝΑ</v>
      </c>
      <c r="B25" s="8">
        <v>2.5</v>
      </c>
      <c r="C25" s="8">
        <f aca="true" t="shared" si="13" ref="C25:L25">IF(C12&gt;0,IF(C12*$G$3&lt;$G$2,$G$2,INT(0.99+C12*$G$3*10)/10),"")</f>
        <v>1.8</v>
      </c>
      <c r="D25" s="8">
        <f t="shared" si="13"/>
        <v>1.8</v>
      </c>
      <c r="E25" s="8">
        <f t="shared" si="13"/>
        <v>1.8</v>
      </c>
      <c r="F25" s="8">
        <f t="shared" si="13"/>
        <v>1.8</v>
      </c>
      <c r="G25" s="8">
        <f t="shared" si="13"/>
        <v>1.8</v>
      </c>
      <c r="H25" s="8">
        <f t="shared" si="13"/>
        <v>1.8</v>
      </c>
      <c r="I25" s="8">
        <f t="shared" si="13"/>
      </c>
      <c r="J25" s="8">
        <f t="shared" si="13"/>
        <v>1.8</v>
      </c>
      <c r="K25" s="8">
        <f t="shared" si="13"/>
        <v>1.8</v>
      </c>
      <c r="L25" s="8">
        <f t="shared" si="13"/>
        <v>1.8</v>
      </c>
    </row>
    <row r="26" spans="1:12" ht="18" customHeight="1">
      <c r="A26" s="6" t="str">
        <f t="shared" si="7"/>
        <v>ΠΕΛΑΓΙΑ</v>
      </c>
      <c r="B26" s="8">
        <v>2.5</v>
      </c>
      <c r="C26" s="8">
        <f aca="true" t="shared" si="14" ref="C26:L26">IF(C13&gt;0,IF(C13*$G$3&lt;$G$2,$G$2,INT(0.99+C13*$G$3*10)/10),"")</f>
        <v>1.8</v>
      </c>
      <c r="D26" s="8">
        <f t="shared" si="14"/>
        <v>1.8</v>
      </c>
      <c r="E26" s="8">
        <f t="shared" si="14"/>
        <v>1.8</v>
      </c>
      <c r="F26" s="8">
        <f t="shared" si="14"/>
        <v>1.8</v>
      </c>
      <c r="G26" s="8">
        <f t="shared" si="14"/>
        <v>1.8</v>
      </c>
      <c r="H26" s="8">
        <f t="shared" si="14"/>
        <v>1.8</v>
      </c>
      <c r="I26" s="8">
        <f t="shared" si="14"/>
        <v>1.8</v>
      </c>
      <c r="J26" s="8">
        <f t="shared" si="14"/>
      </c>
      <c r="K26" s="8">
        <f t="shared" si="14"/>
        <v>1.8</v>
      </c>
      <c r="L26" s="8">
        <f t="shared" si="14"/>
        <v>1.8</v>
      </c>
    </row>
    <row r="27" spans="1:12" ht="18" customHeight="1">
      <c r="A27" s="6" t="str">
        <f t="shared" si="7"/>
        <v>ΕΡΓΑΝΗ</v>
      </c>
      <c r="B27" s="8">
        <v>2.5</v>
      </c>
      <c r="C27" s="8">
        <f aca="true" t="shared" si="15" ref="C27:L27">IF(C14&gt;0,IF(C14*$G$3&lt;$G$2,$G$2,INT(0.99+C14*$G$3*10)/10),"")</f>
        <v>2</v>
      </c>
      <c r="D27" s="8">
        <f t="shared" si="15"/>
        <v>1.8</v>
      </c>
      <c r="E27" s="8">
        <f t="shared" si="15"/>
        <v>1.8</v>
      </c>
      <c r="F27" s="8">
        <f t="shared" si="15"/>
        <v>1.8</v>
      </c>
      <c r="G27" s="8">
        <f t="shared" si="15"/>
        <v>1.8</v>
      </c>
      <c r="H27" s="8">
        <f t="shared" si="15"/>
        <v>1.8</v>
      </c>
      <c r="I27" s="8">
        <f t="shared" si="15"/>
        <v>1.8</v>
      </c>
      <c r="J27" s="8">
        <f t="shared" si="15"/>
        <v>1.8</v>
      </c>
      <c r="K27" s="8">
        <f t="shared" si="15"/>
      </c>
      <c r="L27" s="8">
        <f t="shared" si="15"/>
        <v>1.8</v>
      </c>
    </row>
    <row r="28" spans="1:12" ht="18" customHeight="1">
      <c r="A28" s="6" t="str">
        <f t="shared" si="7"/>
        <v>ΞΥΛΑΓΑΝΗ</v>
      </c>
      <c r="B28" s="8">
        <v>2</v>
      </c>
      <c r="C28" s="8">
        <f aca="true" t="shared" si="16" ref="C28:L28">IF(C15&gt;0,IF(C15*$G$3&lt;$G$2,$G$2,INT(0.99+C15*$G$3*10)/10),"")</f>
        <v>2.4</v>
      </c>
      <c r="D28" s="8">
        <f t="shared" si="16"/>
        <v>2.1</v>
      </c>
      <c r="E28" s="8">
        <f t="shared" si="16"/>
        <v>1.9</v>
      </c>
      <c r="F28" s="8">
        <f t="shared" si="16"/>
        <v>1.8</v>
      </c>
      <c r="G28" s="8">
        <f t="shared" si="16"/>
        <v>1.8</v>
      </c>
      <c r="H28" s="8">
        <f t="shared" si="16"/>
        <v>1.8</v>
      </c>
      <c r="I28" s="8">
        <f t="shared" si="16"/>
        <v>1.8</v>
      </c>
      <c r="J28" s="8">
        <f t="shared" si="16"/>
        <v>1.8</v>
      </c>
      <c r="K28" s="8">
        <f t="shared" si="16"/>
        <v>1.8</v>
      </c>
      <c r="L28" s="8">
        <f t="shared" si="16"/>
      </c>
    </row>
  </sheetData>
  <sheetProtection/>
  <printOptions/>
  <pageMargins left="0.37" right="0.16" top="1" bottom="1" header="0.5" footer="0.5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47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16.625" style="2" customWidth="1"/>
    <col min="2" max="7" width="6.375" style="0" customWidth="1"/>
    <col min="8" max="8" width="5.75390625" style="0" bestFit="1" customWidth="1"/>
    <col min="9" max="10" width="4.625" style="0" bestFit="1" customWidth="1"/>
    <col min="11" max="15" width="6.375" style="0" customWidth="1"/>
  </cols>
  <sheetData>
    <row r="1" ht="18" customHeight="1">
      <c r="A1" s="2" t="s">
        <v>20</v>
      </c>
    </row>
    <row r="2" ht="16.5" customHeight="1">
      <c r="H2">
        <v>1.8</v>
      </c>
    </row>
    <row r="3" spans="1:12" s="1" customFormat="1" ht="19.5" customHeight="1">
      <c r="A3" s="2"/>
      <c r="B3" s="1" t="s">
        <v>75</v>
      </c>
      <c r="G3" s="1" t="s">
        <v>21</v>
      </c>
      <c r="H3" s="9">
        <v>0.1</v>
      </c>
      <c r="I3" s="10"/>
      <c r="J3" s="10"/>
      <c r="L3" s="1" t="s">
        <v>76</v>
      </c>
    </row>
    <row r="4" spans="1:15" s="4" customFormat="1" ht="95.25" hidden="1">
      <c r="A4" s="3"/>
      <c r="B4" s="5" t="s">
        <v>0</v>
      </c>
      <c r="C4" s="5" t="s">
        <v>74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64</v>
      </c>
      <c r="I4" s="5" t="str">
        <f>A12</f>
        <v>ΙΜΕΡΟΣ</v>
      </c>
      <c r="J4" s="5" t="str">
        <f>A13</f>
        <v>ΑΚΤΗ ΙΜΕΡΟΣ</v>
      </c>
      <c r="K4" s="5" t="s">
        <v>69</v>
      </c>
      <c r="L4" s="5" t="s">
        <v>70</v>
      </c>
      <c r="M4" s="5" t="s">
        <v>71</v>
      </c>
      <c r="N4" s="5" t="s">
        <v>72</v>
      </c>
      <c r="O4" s="5" t="s">
        <v>73</v>
      </c>
    </row>
    <row r="5" spans="1:15" ht="15.75" hidden="1">
      <c r="A5" s="6" t="s">
        <v>0</v>
      </c>
      <c r="B5" s="7"/>
      <c r="C5" s="7">
        <v>4</v>
      </c>
      <c r="D5" s="7">
        <v>8.3</v>
      </c>
      <c r="E5" s="7">
        <v>9.8</v>
      </c>
      <c r="F5" s="7">
        <v>10.9</v>
      </c>
      <c r="G5" s="7">
        <v>14.7</v>
      </c>
      <c r="H5" s="7">
        <v>19.2</v>
      </c>
      <c r="I5" s="7">
        <v>23.1</v>
      </c>
      <c r="J5" s="7">
        <v>26.5</v>
      </c>
      <c r="K5" s="7">
        <v>23.5</v>
      </c>
      <c r="L5" s="7">
        <v>30.1</v>
      </c>
      <c r="M5" s="7">
        <v>35.1</v>
      </c>
      <c r="N5" s="7">
        <v>30.8</v>
      </c>
      <c r="O5" s="7">
        <v>35</v>
      </c>
    </row>
    <row r="6" spans="1:15" ht="15.75" hidden="1">
      <c r="A6" s="6" t="s">
        <v>74</v>
      </c>
      <c r="B6" s="7">
        <v>4</v>
      </c>
      <c r="C6" s="7"/>
      <c r="D6" s="7">
        <f aca="true" t="shared" si="0" ref="D6:O6">D5-$C5</f>
        <v>4.300000000000001</v>
      </c>
      <c r="E6" s="7">
        <f t="shared" si="0"/>
        <v>5.800000000000001</v>
      </c>
      <c r="F6" s="7">
        <f t="shared" si="0"/>
        <v>6.9</v>
      </c>
      <c r="G6" s="7">
        <f t="shared" si="0"/>
        <v>10.7</v>
      </c>
      <c r="H6" s="7">
        <f t="shared" si="0"/>
        <v>15.2</v>
      </c>
      <c r="I6" s="7">
        <f t="shared" si="0"/>
        <v>19.1</v>
      </c>
      <c r="J6" s="7">
        <f t="shared" si="0"/>
        <v>22.5</v>
      </c>
      <c r="K6" s="7">
        <f t="shared" si="0"/>
        <v>19.5</v>
      </c>
      <c r="L6" s="7">
        <f t="shared" si="0"/>
        <v>26.1</v>
      </c>
      <c r="M6" s="7">
        <f t="shared" si="0"/>
        <v>31.1</v>
      </c>
      <c r="N6" s="7">
        <f t="shared" si="0"/>
        <v>26.8</v>
      </c>
      <c r="O6" s="7">
        <f t="shared" si="0"/>
        <v>31</v>
      </c>
    </row>
    <row r="7" spans="1:15" ht="15.75" hidden="1">
      <c r="A7" s="6" t="s">
        <v>65</v>
      </c>
      <c r="B7" s="7">
        <v>8.3</v>
      </c>
      <c r="C7" s="7">
        <f>B7-$C5</f>
        <v>4.300000000000001</v>
      </c>
      <c r="D7" s="7"/>
      <c r="E7" s="7">
        <f aca="true" t="shared" si="1" ref="E7:O7">E6-$C6</f>
        <v>5.800000000000001</v>
      </c>
      <c r="F7" s="7">
        <f t="shared" si="1"/>
        <v>6.9</v>
      </c>
      <c r="G7" s="7">
        <f t="shared" si="1"/>
        <v>10.7</v>
      </c>
      <c r="H7" s="7">
        <f t="shared" si="1"/>
        <v>15.2</v>
      </c>
      <c r="I7" s="7">
        <f t="shared" si="1"/>
        <v>19.1</v>
      </c>
      <c r="J7" s="7">
        <f t="shared" si="1"/>
        <v>22.5</v>
      </c>
      <c r="K7" s="7">
        <f t="shared" si="1"/>
        <v>19.5</v>
      </c>
      <c r="L7" s="7">
        <f t="shared" si="1"/>
        <v>26.1</v>
      </c>
      <c r="M7" s="7">
        <f t="shared" si="1"/>
        <v>31.1</v>
      </c>
      <c r="N7" s="7">
        <f t="shared" si="1"/>
        <v>26.8</v>
      </c>
      <c r="O7" s="7">
        <f t="shared" si="1"/>
        <v>31</v>
      </c>
    </row>
    <row r="8" spans="1:15" ht="15.75" hidden="1">
      <c r="A8" s="6" t="s">
        <v>66</v>
      </c>
      <c r="B8" s="7">
        <v>9.8</v>
      </c>
      <c r="C8" s="7">
        <f>B8-$C5</f>
        <v>5.800000000000001</v>
      </c>
      <c r="D8" s="7">
        <f>C8-$C6</f>
        <v>5.800000000000001</v>
      </c>
      <c r="E8" s="7"/>
      <c r="F8" s="7">
        <f>F5-$E5</f>
        <v>1.0999999999999996</v>
      </c>
      <c r="G8" s="7">
        <f aca="true" t="shared" si="2" ref="G8:O8">G5-$E5</f>
        <v>4.899999999999999</v>
      </c>
      <c r="H8" s="7">
        <f t="shared" si="2"/>
        <v>9.399999999999999</v>
      </c>
      <c r="I8" s="7">
        <f t="shared" si="2"/>
        <v>13.3</v>
      </c>
      <c r="J8" s="7">
        <f t="shared" si="2"/>
        <v>16.7</v>
      </c>
      <c r="K8" s="7">
        <f t="shared" si="2"/>
        <v>13.7</v>
      </c>
      <c r="L8" s="7">
        <f t="shared" si="2"/>
        <v>20.3</v>
      </c>
      <c r="M8" s="7">
        <f t="shared" si="2"/>
        <v>25.3</v>
      </c>
      <c r="N8" s="7">
        <f t="shared" si="2"/>
        <v>21</v>
      </c>
      <c r="O8" s="7">
        <f t="shared" si="2"/>
        <v>25.2</v>
      </c>
    </row>
    <row r="9" spans="1:15" ht="15.75" hidden="1">
      <c r="A9" s="6" t="s">
        <v>67</v>
      </c>
      <c r="B9" s="7">
        <v>10.9</v>
      </c>
      <c r="C9" s="7">
        <f>B9-$C5</f>
        <v>6.9</v>
      </c>
      <c r="D9" s="7">
        <f>C9-$C6</f>
        <v>6.9</v>
      </c>
      <c r="E9" s="7">
        <f>B9-$E5</f>
        <v>1.0999999999999996</v>
      </c>
      <c r="F9" s="7"/>
      <c r="G9" s="7">
        <f>G5-$F5</f>
        <v>3.799999999999999</v>
      </c>
      <c r="H9" s="7">
        <f aca="true" t="shared" si="3" ref="H9:O9">H5-$F5</f>
        <v>8.299999999999999</v>
      </c>
      <c r="I9" s="7">
        <f t="shared" si="3"/>
        <v>12.200000000000001</v>
      </c>
      <c r="J9" s="7">
        <f t="shared" si="3"/>
        <v>15.6</v>
      </c>
      <c r="K9" s="7">
        <f t="shared" si="3"/>
        <v>12.6</v>
      </c>
      <c r="L9" s="7">
        <f t="shared" si="3"/>
        <v>19.200000000000003</v>
      </c>
      <c r="M9" s="7">
        <f t="shared" si="3"/>
        <v>24.200000000000003</v>
      </c>
      <c r="N9" s="7">
        <f t="shared" si="3"/>
        <v>19.9</v>
      </c>
      <c r="O9" s="7">
        <f t="shared" si="3"/>
        <v>24.1</v>
      </c>
    </row>
    <row r="10" spans="1:15" ht="15.75" hidden="1">
      <c r="A10" s="6" t="s">
        <v>68</v>
      </c>
      <c r="B10" s="7">
        <v>14.7</v>
      </c>
      <c r="C10" s="7">
        <f>B10-$C5</f>
        <v>10.7</v>
      </c>
      <c r="D10" s="7">
        <f>C10-$C6</f>
        <v>10.7</v>
      </c>
      <c r="E10" s="7">
        <f>B10-$E5</f>
        <v>4.899999999999999</v>
      </c>
      <c r="F10" s="7">
        <f>B10-$F5</f>
        <v>3.799999999999999</v>
      </c>
      <c r="G10" s="7"/>
      <c r="H10" s="7">
        <f>H5-$G5</f>
        <v>4.5</v>
      </c>
      <c r="I10" s="7">
        <f aca="true" t="shared" si="4" ref="I10:O10">I5-$G5</f>
        <v>8.400000000000002</v>
      </c>
      <c r="J10" s="7">
        <f t="shared" si="4"/>
        <v>11.8</v>
      </c>
      <c r="K10" s="7">
        <f t="shared" si="4"/>
        <v>8.8</v>
      </c>
      <c r="L10" s="7">
        <f t="shared" si="4"/>
        <v>15.400000000000002</v>
      </c>
      <c r="M10" s="7">
        <f t="shared" si="4"/>
        <v>20.400000000000002</v>
      </c>
      <c r="N10" s="7">
        <f t="shared" si="4"/>
        <v>16.1</v>
      </c>
      <c r="O10" s="7">
        <f t="shared" si="4"/>
        <v>20.3</v>
      </c>
    </row>
    <row r="11" spans="1:15" ht="15.75" hidden="1">
      <c r="A11" s="6" t="s">
        <v>64</v>
      </c>
      <c r="B11" s="7">
        <v>19.2</v>
      </c>
      <c r="C11" s="7">
        <f>B11-$C5</f>
        <v>15.2</v>
      </c>
      <c r="D11" s="7">
        <f>C11-$C6</f>
        <v>15.2</v>
      </c>
      <c r="E11" s="7">
        <f>B11-$E5</f>
        <v>9.399999999999999</v>
      </c>
      <c r="F11" s="7">
        <f>B11-$F5</f>
        <v>8.299999999999999</v>
      </c>
      <c r="G11" s="7">
        <f>B11-$G5</f>
        <v>4.5</v>
      </c>
      <c r="H11" s="7"/>
      <c r="I11" s="7">
        <f>I5-$H5</f>
        <v>3.900000000000002</v>
      </c>
      <c r="J11" s="7">
        <f aca="true" t="shared" si="5" ref="J11:O11">J5-$H5</f>
        <v>7.300000000000001</v>
      </c>
      <c r="K11" s="7">
        <f t="shared" si="5"/>
        <v>4.300000000000001</v>
      </c>
      <c r="L11" s="7">
        <f t="shared" si="5"/>
        <v>10.900000000000002</v>
      </c>
      <c r="M11" s="7">
        <f t="shared" si="5"/>
        <v>15.900000000000002</v>
      </c>
      <c r="N11" s="7">
        <f t="shared" si="5"/>
        <v>11.600000000000001</v>
      </c>
      <c r="O11" s="7">
        <f t="shared" si="5"/>
        <v>15.8</v>
      </c>
    </row>
    <row r="12" spans="1:15" ht="15.75" hidden="1">
      <c r="A12" s="6" t="s">
        <v>77</v>
      </c>
      <c r="B12" s="7">
        <v>23.1</v>
      </c>
      <c r="C12" s="7">
        <f>B12-$C5</f>
        <v>19.1</v>
      </c>
      <c r="D12" s="7">
        <f>C12-$C6</f>
        <v>19.1</v>
      </c>
      <c r="E12" s="7">
        <f>B12-$E5</f>
        <v>13.3</v>
      </c>
      <c r="F12" s="7">
        <f>B12-$F5</f>
        <v>12.200000000000001</v>
      </c>
      <c r="G12" s="7">
        <f>B12-$G5</f>
        <v>8.400000000000002</v>
      </c>
      <c r="H12" s="7">
        <f>B12-$H5</f>
        <v>3.900000000000002</v>
      </c>
      <c r="I12" s="7"/>
      <c r="J12" s="7">
        <f aca="true" t="shared" si="6" ref="J12:O12">J5-$I5</f>
        <v>3.3999999999999986</v>
      </c>
      <c r="K12" s="7">
        <f t="shared" si="6"/>
        <v>0.3999999999999986</v>
      </c>
      <c r="L12" s="7">
        <f t="shared" si="6"/>
        <v>7</v>
      </c>
      <c r="M12" s="7">
        <f t="shared" si="6"/>
        <v>12</v>
      </c>
      <c r="N12" s="7">
        <f t="shared" si="6"/>
        <v>7.699999999999999</v>
      </c>
      <c r="O12" s="7">
        <f t="shared" si="6"/>
        <v>11.899999999999999</v>
      </c>
    </row>
    <row r="13" spans="1:15" ht="15.75" hidden="1">
      <c r="A13" s="6" t="s">
        <v>78</v>
      </c>
      <c r="B13" s="7">
        <v>26.5</v>
      </c>
      <c r="C13" s="7">
        <f>B13-$C5</f>
        <v>22.5</v>
      </c>
      <c r="D13" s="7">
        <f>C13-$C6</f>
        <v>22.5</v>
      </c>
      <c r="E13" s="7">
        <f>B13-$E5</f>
        <v>16.7</v>
      </c>
      <c r="F13" s="7">
        <f>B13-$F5</f>
        <v>15.6</v>
      </c>
      <c r="G13" s="7">
        <f>B13-$G5</f>
        <v>11.8</v>
      </c>
      <c r="H13" s="7">
        <f>B13-$H5</f>
        <v>7.300000000000001</v>
      </c>
      <c r="I13" s="7">
        <f>B13-$I5</f>
        <v>3.3999999999999986</v>
      </c>
      <c r="J13" s="7"/>
      <c r="K13" s="7">
        <f>K5-$J5</f>
        <v>-3</v>
      </c>
      <c r="L13" s="7">
        <f>L5-$J5</f>
        <v>3.6000000000000014</v>
      </c>
      <c r="M13" s="7">
        <f>M5-$J5</f>
        <v>8.600000000000001</v>
      </c>
      <c r="N13" s="7">
        <f>N5-$J5</f>
        <v>4.300000000000001</v>
      </c>
      <c r="O13" s="7">
        <f>O5-$J5</f>
        <v>8.5</v>
      </c>
    </row>
    <row r="14" spans="1:15" ht="15.75" hidden="1">
      <c r="A14" s="6" t="s">
        <v>69</v>
      </c>
      <c r="B14" s="7">
        <v>23.5</v>
      </c>
      <c r="C14" s="7">
        <f>B14-$C5</f>
        <v>19.5</v>
      </c>
      <c r="D14" s="7">
        <f>C14-$C6</f>
        <v>19.5</v>
      </c>
      <c r="E14" s="7">
        <f>B14-$E5</f>
        <v>13.7</v>
      </c>
      <c r="F14" s="7">
        <f>B14-$F5</f>
        <v>12.6</v>
      </c>
      <c r="G14" s="7">
        <f>B14-$G5</f>
        <v>8.8</v>
      </c>
      <c r="H14" s="7">
        <f>B14-$H5</f>
        <v>4.300000000000001</v>
      </c>
      <c r="I14" s="7">
        <f>B14-$I5</f>
        <v>0.3999999999999986</v>
      </c>
      <c r="J14" s="7">
        <f>B14-$J5</f>
        <v>-3</v>
      </c>
      <c r="K14" s="7"/>
      <c r="L14" s="7">
        <f>L5-$K5</f>
        <v>6.600000000000001</v>
      </c>
      <c r="M14" s="7">
        <f>M5-$K5</f>
        <v>11.600000000000001</v>
      </c>
      <c r="N14" s="7">
        <f>N5-$K5</f>
        <v>7.300000000000001</v>
      </c>
      <c r="O14" s="7">
        <f>O5-$K5</f>
        <v>11.5</v>
      </c>
    </row>
    <row r="15" spans="1:15" ht="15.75" hidden="1">
      <c r="A15" s="6" t="s">
        <v>70</v>
      </c>
      <c r="B15" s="7">
        <v>30.1</v>
      </c>
      <c r="C15" s="7">
        <f>B15-$C5</f>
        <v>26.1</v>
      </c>
      <c r="D15" s="7">
        <f>C15-$C6</f>
        <v>26.1</v>
      </c>
      <c r="E15" s="7">
        <f>B15-$E5</f>
        <v>20.3</v>
      </c>
      <c r="F15" s="7">
        <f>B15-$F5</f>
        <v>19.200000000000003</v>
      </c>
      <c r="G15" s="7">
        <f>B15-$G5</f>
        <v>15.400000000000002</v>
      </c>
      <c r="H15" s="7">
        <f>B15-$H5</f>
        <v>10.900000000000002</v>
      </c>
      <c r="I15" s="7">
        <f>B15-$I5</f>
        <v>7</v>
      </c>
      <c r="J15" s="7">
        <f>B15-$J5</f>
        <v>3.6000000000000014</v>
      </c>
      <c r="K15" s="7">
        <f>B15-$K5</f>
        <v>6.600000000000001</v>
      </c>
      <c r="L15" s="7"/>
      <c r="M15" s="7">
        <f>M5-$L5</f>
        <v>5</v>
      </c>
      <c r="N15" s="7">
        <f>N5-$L5</f>
        <v>0.6999999999999993</v>
      </c>
      <c r="O15" s="7">
        <f>O5-$L5</f>
        <v>4.899999999999999</v>
      </c>
    </row>
    <row r="16" spans="1:15" ht="15.75" hidden="1">
      <c r="A16" s="6" t="s">
        <v>71</v>
      </c>
      <c r="B16" s="7">
        <v>35.1</v>
      </c>
      <c r="C16" s="7">
        <f>B16-$C5</f>
        <v>31.1</v>
      </c>
      <c r="D16" s="7">
        <f>C16-$C6</f>
        <v>31.1</v>
      </c>
      <c r="E16" s="7">
        <f>B16-$E5</f>
        <v>25.3</v>
      </c>
      <c r="F16" s="7">
        <f>B16-$F5</f>
        <v>24.200000000000003</v>
      </c>
      <c r="G16" s="7">
        <f>B16-$G5</f>
        <v>20.400000000000002</v>
      </c>
      <c r="H16" s="7">
        <f>B16-$H5</f>
        <v>15.900000000000002</v>
      </c>
      <c r="I16" s="7">
        <f>B16-$I5</f>
        <v>12</v>
      </c>
      <c r="J16" s="7">
        <f>B16-$J5</f>
        <v>8.600000000000001</v>
      </c>
      <c r="K16" s="7">
        <f>B16-$K5</f>
        <v>11.600000000000001</v>
      </c>
      <c r="L16" s="7">
        <f>B16-$L5</f>
        <v>5</v>
      </c>
      <c r="M16" s="7"/>
      <c r="N16" s="7">
        <f>N5-$M5</f>
        <v>-4.300000000000001</v>
      </c>
      <c r="O16" s="7">
        <f>O5-$M5</f>
        <v>-0.10000000000000142</v>
      </c>
    </row>
    <row r="17" spans="1:15" ht="15.75" hidden="1">
      <c r="A17" s="6" t="s">
        <v>72</v>
      </c>
      <c r="B17" s="7">
        <v>30.8</v>
      </c>
      <c r="C17" s="7">
        <f>B17-$C5</f>
        <v>26.8</v>
      </c>
      <c r="D17" s="7">
        <f>C17-$C6</f>
        <v>26.8</v>
      </c>
      <c r="E17" s="7">
        <f>B17-$E5</f>
        <v>21</v>
      </c>
      <c r="F17" s="7">
        <f>B17-$F5</f>
        <v>19.9</v>
      </c>
      <c r="G17" s="7">
        <f>B17-$G5</f>
        <v>16.1</v>
      </c>
      <c r="H17" s="7">
        <f>B17-$H5</f>
        <v>11.600000000000001</v>
      </c>
      <c r="I17" s="7">
        <f>B17-$I5</f>
        <v>7.699999999999999</v>
      </c>
      <c r="J17" s="7">
        <f>B17-$J5</f>
        <v>4.300000000000001</v>
      </c>
      <c r="K17" s="7">
        <f>B17-$K5</f>
        <v>7.300000000000001</v>
      </c>
      <c r="L17" s="7">
        <f>B17-$L5</f>
        <v>0.6999999999999993</v>
      </c>
      <c r="M17" s="7">
        <f>B17-$M5</f>
        <v>-4.300000000000001</v>
      </c>
      <c r="N17" s="7"/>
      <c r="O17" s="7">
        <f>O5-$N5</f>
        <v>4.199999999999999</v>
      </c>
    </row>
    <row r="18" spans="1:15" ht="15.75" hidden="1">
      <c r="A18" s="6" t="s">
        <v>73</v>
      </c>
      <c r="B18" s="7">
        <v>35</v>
      </c>
      <c r="C18" s="7">
        <f>B18-$C5</f>
        <v>31</v>
      </c>
      <c r="D18" s="7">
        <f>C18-$C6</f>
        <v>31</v>
      </c>
      <c r="E18" s="7">
        <f>B18-$E5</f>
        <v>25.2</v>
      </c>
      <c r="F18" s="7">
        <f>B18-$F5</f>
        <v>24.1</v>
      </c>
      <c r="G18" s="7">
        <f>B18-$G5</f>
        <v>20.3</v>
      </c>
      <c r="H18" s="7">
        <f>B18-$H5</f>
        <v>15.8</v>
      </c>
      <c r="I18" s="7">
        <f>B18-$I5</f>
        <v>11.899999999999999</v>
      </c>
      <c r="J18" s="7">
        <f>B18-$J5</f>
        <v>8.5</v>
      </c>
      <c r="K18" s="7">
        <f>B18-$K5</f>
        <v>11.5</v>
      </c>
      <c r="L18" s="7">
        <f>B18-$L5</f>
        <v>4.899999999999999</v>
      </c>
      <c r="M18" s="7">
        <f>B18-$M5</f>
        <v>-0.10000000000000142</v>
      </c>
      <c r="N18" s="7">
        <f>O17</f>
        <v>4.199999999999999</v>
      </c>
      <c r="O18" s="7"/>
    </row>
    <row r="19" ht="15.75" hidden="1"/>
    <row r="20" spans="1:15" s="4" customFormat="1" ht="95.25">
      <c r="A20" s="3"/>
      <c r="B20" s="5" t="str">
        <f>B4</f>
        <v>ΚΟΜΟΤΗΝΗ</v>
      </c>
      <c r="C20" s="5" t="str">
        <f aca="true" t="shared" si="7" ref="C20:O20">C4</f>
        <v>ΚΟΣΜΙΟ</v>
      </c>
      <c r="D20" s="5" t="str">
        <f t="shared" si="7"/>
        <v>Μ.ΔΟΥΚΑΤΟ</v>
      </c>
      <c r="E20" s="5" t="str">
        <f t="shared" si="7"/>
        <v>ΣΤ.ΑΓ.ΘΕΟΔΩΡ</v>
      </c>
      <c r="F20" s="5" t="str">
        <f t="shared" si="7"/>
        <v>ΣΤ.Μ.ΔΟΥΚΑΤΟ</v>
      </c>
      <c r="G20" s="5" t="str">
        <f t="shared" si="7"/>
        <v>ΣΤ.ΕΡΓΑΝΗΣ</v>
      </c>
      <c r="H20" s="5" t="str">
        <f t="shared" si="7"/>
        <v>ΞΥΛΑΓΑΝΗ</v>
      </c>
      <c r="I20" s="5" t="str">
        <f>I4</f>
        <v>ΙΜΕΡΟΣ</v>
      </c>
      <c r="J20" s="5" t="str">
        <f>J4</f>
        <v>ΑΚΤΗ ΙΜΕΡΟΣ</v>
      </c>
      <c r="K20" s="5" t="str">
        <f t="shared" si="7"/>
        <v>ΠΡΟΣΚΥΝΗΤΑΙ</v>
      </c>
      <c r="L20" s="5" t="str">
        <f t="shared" si="7"/>
        <v>ΜΑΡΩΝΕΙΑ</v>
      </c>
      <c r="M20" s="5" t="str">
        <f t="shared" si="7"/>
        <v>ΑΓ.ΧΑΡΑΛΑΜΠ</v>
      </c>
      <c r="N20" s="5" t="str">
        <f t="shared" si="7"/>
        <v>ΑΛΚΙΩΝ</v>
      </c>
      <c r="O20" s="5" t="str">
        <f t="shared" si="7"/>
        <v>ΠΛΑΤΑΝΙΤΗΣ</v>
      </c>
    </row>
    <row r="21" spans="1:15" ht="18" customHeight="1">
      <c r="A21" s="6" t="str">
        <f aca="true" t="shared" si="8" ref="A21:A34">A5</f>
        <v>ΚΟΜΟΤΗΝΗ</v>
      </c>
      <c r="B21" s="8">
        <f aca="true" t="shared" si="9" ref="B21:H33">IF(B5&gt;0,IF(B5*$H$3&lt;$H$2,$H$2,INT(0.99+B5*$H$3*10)/10),"")</f>
      </c>
      <c r="C21" s="8">
        <f t="shared" si="9"/>
        <v>1.8</v>
      </c>
      <c r="D21" s="8">
        <f t="shared" si="9"/>
        <v>1.8</v>
      </c>
      <c r="E21" s="8">
        <f t="shared" si="9"/>
        <v>1.8</v>
      </c>
      <c r="F21" s="8">
        <f t="shared" si="9"/>
        <v>1.8</v>
      </c>
      <c r="G21" s="8">
        <v>2</v>
      </c>
      <c r="H21" s="8">
        <f t="shared" si="9"/>
        <v>2</v>
      </c>
      <c r="I21" s="8">
        <v>2.5</v>
      </c>
      <c r="J21" s="8">
        <v>2.5</v>
      </c>
      <c r="K21" s="8">
        <v>2.5</v>
      </c>
      <c r="L21" s="8">
        <v>3</v>
      </c>
      <c r="M21" s="8">
        <v>3.5</v>
      </c>
      <c r="N21" s="8">
        <v>3.5</v>
      </c>
      <c r="O21" s="8">
        <f>IF(O5&gt;0,IF(O5*$H$3&lt;$H$2,$H$2,INT(0.99+O5*$H$3*10)/10),"")</f>
        <v>3.5</v>
      </c>
    </row>
    <row r="22" spans="1:15" ht="18" customHeight="1">
      <c r="A22" s="6" t="str">
        <f t="shared" si="8"/>
        <v>ΚΟΣΜΙΟ</v>
      </c>
      <c r="B22" s="8">
        <f t="shared" si="9"/>
        <v>1.8</v>
      </c>
      <c r="C22" s="8">
        <f t="shared" si="9"/>
      </c>
      <c r="D22" s="8">
        <f t="shared" si="9"/>
        <v>1.8</v>
      </c>
      <c r="E22" s="8">
        <f t="shared" si="9"/>
        <v>1.8</v>
      </c>
      <c r="F22" s="8">
        <f t="shared" si="9"/>
        <v>1.8</v>
      </c>
      <c r="G22" s="8">
        <f t="shared" si="9"/>
        <v>1.8</v>
      </c>
      <c r="H22" s="8">
        <f t="shared" si="9"/>
        <v>1.8</v>
      </c>
      <c r="I22" s="8">
        <f aca="true" t="shared" si="10" ref="I22:O28">IF(I6&gt;0,IF(I6*$H$3&lt;$H$2,$H$2,INT(0.99+I6*$H$3*10)/10),"")</f>
        <v>2</v>
      </c>
      <c r="J22" s="8">
        <f t="shared" si="10"/>
        <v>2.3</v>
      </c>
      <c r="K22" s="8">
        <f t="shared" si="10"/>
        <v>2</v>
      </c>
      <c r="L22" s="8">
        <f t="shared" si="10"/>
        <v>2.7</v>
      </c>
      <c r="M22" s="8">
        <f t="shared" si="10"/>
        <v>3.2</v>
      </c>
      <c r="N22" s="8">
        <f t="shared" si="10"/>
        <v>2.7</v>
      </c>
      <c r="O22" s="8">
        <f t="shared" si="10"/>
        <v>3.1</v>
      </c>
    </row>
    <row r="23" spans="1:15" ht="18" customHeight="1">
      <c r="A23" s="6" t="str">
        <f t="shared" si="8"/>
        <v>Μ.ΔΟΥΚΑΤΟ</v>
      </c>
      <c r="B23" s="8">
        <f t="shared" si="9"/>
        <v>1.8</v>
      </c>
      <c r="C23" s="8">
        <f t="shared" si="9"/>
        <v>1.8</v>
      </c>
      <c r="D23" s="8">
        <f t="shared" si="9"/>
      </c>
      <c r="E23" s="8">
        <f t="shared" si="9"/>
        <v>1.8</v>
      </c>
      <c r="F23" s="8">
        <f t="shared" si="9"/>
        <v>1.8</v>
      </c>
      <c r="G23" s="8">
        <f t="shared" si="9"/>
        <v>1.8</v>
      </c>
      <c r="H23" s="8">
        <f t="shared" si="9"/>
        <v>1.8</v>
      </c>
      <c r="I23" s="8">
        <f t="shared" si="10"/>
        <v>2</v>
      </c>
      <c r="J23" s="8">
        <f t="shared" si="10"/>
        <v>2.3</v>
      </c>
      <c r="K23" s="8">
        <f t="shared" si="10"/>
        <v>2</v>
      </c>
      <c r="L23" s="8">
        <f t="shared" si="10"/>
        <v>2.7</v>
      </c>
      <c r="M23" s="8">
        <f t="shared" si="10"/>
        <v>3.2</v>
      </c>
      <c r="N23" s="8">
        <f t="shared" si="10"/>
        <v>2.7</v>
      </c>
      <c r="O23" s="8">
        <f t="shared" si="10"/>
        <v>3.1</v>
      </c>
    </row>
    <row r="24" spans="1:15" ht="18" customHeight="1">
      <c r="A24" s="6" t="str">
        <f t="shared" si="8"/>
        <v>ΣΤ.ΑΓ.ΘΕΟΔΩΡ</v>
      </c>
      <c r="B24" s="8">
        <f t="shared" si="9"/>
        <v>1.8</v>
      </c>
      <c r="C24" s="8">
        <f t="shared" si="9"/>
        <v>1.8</v>
      </c>
      <c r="D24" s="8">
        <f t="shared" si="9"/>
        <v>1.8</v>
      </c>
      <c r="E24" s="8">
        <f t="shared" si="9"/>
      </c>
      <c r="F24" s="8">
        <f t="shared" si="9"/>
        <v>1.8</v>
      </c>
      <c r="G24" s="8">
        <f t="shared" si="9"/>
        <v>1.8</v>
      </c>
      <c r="H24" s="8">
        <f t="shared" si="9"/>
        <v>1.8</v>
      </c>
      <c r="I24" s="8">
        <f t="shared" si="10"/>
        <v>1.8</v>
      </c>
      <c r="J24" s="8">
        <f t="shared" si="10"/>
        <v>1.8</v>
      </c>
      <c r="K24" s="8">
        <f t="shared" si="10"/>
        <v>1.8</v>
      </c>
      <c r="L24" s="8">
        <f t="shared" si="10"/>
        <v>2.1</v>
      </c>
      <c r="M24" s="8">
        <f t="shared" si="10"/>
        <v>2.6</v>
      </c>
      <c r="N24" s="8">
        <f t="shared" si="10"/>
        <v>2.1</v>
      </c>
      <c r="O24" s="8">
        <f t="shared" si="10"/>
        <v>2.6</v>
      </c>
    </row>
    <row r="25" spans="1:15" ht="18" customHeight="1">
      <c r="A25" s="6" t="str">
        <f t="shared" si="8"/>
        <v>ΣΤ.Μ.ΔΟΥΚΑΤΟ</v>
      </c>
      <c r="B25" s="8">
        <f t="shared" si="9"/>
        <v>1.8</v>
      </c>
      <c r="C25" s="8">
        <f t="shared" si="9"/>
        <v>1.8</v>
      </c>
      <c r="D25" s="8">
        <f t="shared" si="9"/>
        <v>1.8</v>
      </c>
      <c r="E25" s="8">
        <f t="shared" si="9"/>
        <v>1.8</v>
      </c>
      <c r="F25" s="8">
        <f t="shared" si="9"/>
      </c>
      <c r="G25" s="8">
        <f t="shared" si="9"/>
        <v>1.8</v>
      </c>
      <c r="H25" s="8">
        <f t="shared" si="9"/>
        <v>1.8</v>
      </c>
      <c r="I25" s="8">
        <f t="shared" si="10"/>
        <v>1.8</v>
      </c>
      <c r="J25" s="8">
        <f t="shared" si="10"/>
        <v>1.8</v>
      </c>
      <c r="K25" s="8">
        <f t="shared" si="10"/>
        <v>1.8</v>
      </c>
      <c r="L25" s="8">
        <f t="shared" si="10"/>
        <v>2</v>
      </c>
      <c r="M25" s="8">
        <f t="shared" si="10"/>
        <v>2.5</v>
      </c>
      <c r="N25" s="8">
        <f t="shared" si="10"/>
        <v>2</v>
      </c>
      <c r="O25" s="8">
        <f t="shared" si="10"/>
        <v>2.5</v>
      </c>
    </row>
    <row r="26" spans="1:15" ht="18" customHeight="1">
      <c r="A26" s="6" t="str">
        <f t="shared" si="8"/>
        <v>ΣΤ.ΕΡΓΑΝΗΣ</v>
      </c>
      <c r="B26" s="8">
        <v>2</v>
      </c>
      <c r="C26" s="8">
        <f t="shared" si="9"/>
        <v>1.8</v>
      </c>
      <c r="D26" s="8">
        <f t="shared" si="9"/>
        <v>1.8</v>
      </c>
      <c r="E26" s="8">
        <f t="shared" si="9"/>
        <v>1.8</v>
      </c>
      <c r="F26" s="8">
        <f t="shared" si="9"/>
        <v>1.8</v>
      </c>
      <c r="G26" s="8">
        <f t="shared" si="9"/>
      </c>
      <c r="H26" s="8">
        <f t="shared" si="9"/>
        <v>1.8</v>
      </c>
      <c r="I26" s="8">
        <f t="shared" si="10"/>
        <v>1.8</v>
      </c>
      <c r="J26" s="8">
        <f t="shared" si="10"/>
        <v>1.8</v>
      </c>
      <c r="K26" s="8">
        <f t="shared" si="10"/>
        <v>1.8</v>
      </c>
      <c r="L26" s="8">
        <f t="shared" si="10"/>
        <v>1.8</v>
      </c>
      <c r="M26" s="8">
        <f t="shared" si="10"/>
        <v>2.1</v>
      </c>
      <c r="N26" s="8">
        <f t="shared" si="10"/>
        <v>1.8</v>
      </c>
      <c r="O26" s="8">
        <f t="shared" si="10"/>
        <v>2.1</v>
      </c>
    </row>
    <row r="27" spans="1:15" ht="18" customHeight="1">
      <c r="A27" s="6" t="str">
        <f t="shared" si="8"/>
        <v>ΞΥΛΑΓΑΝΗ</v>
      </c>
      <c r="B27" s="8">
        <f t="shared" si="9"/>
        <v>2</v>
      </c>
      <c r="C27" s="8">
        <f t="shared" si="9"/>
        <v>1.8</v>
      </c>
      <c r="D27" s="8">
        <f t="shared" si="9"/>
        <v>1.8</v>
      </c>
      <c r="E27" s="8">
        <f t="shared" si="9"/>
        <v>1.8</v>
      </c>
      <c r="F27" s="8">
        <f t="shared" si="9"/>
        <v>1.8</v>
      </c>
      <c r="G27" s="8">
        <f t="shared" si="9"/>
        <v>1.8</v>
      </c>
      <c r="H27" s="8">
        <f t="shared" si="9"/>
      </c>
      <c r="I27" s="8">
        <f t="shared" si="10"/>
        <v>1.8</v>
      </c>
      <c r="J27" s="8">
        <f t="shared" si="10"/>
        <v>1.8</v>
      </c>
      <c r="K27" s="8">
        <f t="shared" si="10"/>
        <v>1.8</v>
      </c>
      <c r="L27" s="8">
        <f t="shared" si="10"/>
        <v>1.8</v>
      </c>
      <c r="M27" s="8">
        <f t="shared" si="10"/>
        <v>1.8</v>
      </c>
      <c r="N27" s="8">
        <f t="shared" si="10"/>
        <v>1.8</v>
      </c>
      <c r="O27" s="8">
        <f t="shared" si="10"/>
        <v>1.8</v>
      </c>
    </row>
    <row r="28" spans="1:15" ht="18" customHeight="1">
      <c r="A28" s="6" t="str">
        <f t="shared" si="8"/>
        <v>ΙΜΕΡΟΣ</v>
      </c>
      <c r="B28" s="8">
        <v>2.5</v>
      </c>
      <c r="C28" s="8">
        <f t="shared" si="9"/>
        <v>2</v>
      </c>
      <c r="D28" s="8">
        <f t="shared" si="9"/>
        <v>2</v>
      </c>
      <c r="E28" s="8">
        <f t="shared" si="9"/>
        <v>1.8</v>
      </c>
      <c r="F28" s="8">
        <f t="shared" si="9"/>
        <v>1.8</v>
      </c>
      <c r="G28" s="8">
        <f t="shared" si="9"/>
        <v>1.8</v>
      </c>
      <c r="H28" s="8">
        <f t="shared" si="9"/>
        <v>1.8</v>
      </c>
      <c r="I28" s="8">
        <f t="shared" si="10"/>
      </c>
      <c r="J28" s="8">
        <f t="shared" si="10"/>
        <v>1.8</v>
      </c>
      <c r="K28" s="8">
        <f t="shared" si="10"/>
        <v>1.8</v>
      </c>
      <c r="L28" s="8">
        <f t="shared" si="10"/>
        <v>1.8</v>
      </c>
      <c r="M28" s="8">
        <f t="shared" si="10"/>
        <v>1.8</v>
      </c>
      <c r="N28" s="8">
        <f t="shared" si="10"/>
        <v>1.8</v>
      </c>
      <c r="O28" s="8">
        <f t="shared" si="10"/>
        <v>1.8</v>
      </c>
    </row>
    <row r="29" spans="1:15" ht="18" customHeight="1">
      <c r="A29" s="6" t="str">
        <f t="shared" si="8"/>
        <v>ΑΚΤΗ ΙΜΕΡΟΣ</v>
      </c>
      <c r="B29" s="8">
        <v>2.5</v>
      </c>
      <c r="C29" s="8">
        <f t="shared" si="9"/>
        <v>2.3</v>
      </c>
      <c r="D29" s="8">
        <f t="shared" si="9"/>
        <v>2.3</v>
      </c>
      <c r="E29" s="8">
        <f t="shared" si="9"/>
        <v>1.8</v>
      </c>
      <c r="F29" s="8">
        <f t="shared" si="9"/>
        <v>1.8</v>
      </c>
      <c r="G29" s="8">
        <f t="shared" si="9"/>
        <v>1.8</v>
      </c>
      <c r="H29" s="8">
        <f t="shared" si="9"/>
        <v>1.8</v>
      </c>
      <c r="I29" s="8">
        <f>IF(I13&gt;0,IF(I13*$H$3&lt;$H$2,$H$2,INT(0.99+I13*$H$3*10)/10),"")</f>
        <v>1.8</v>
      </c>
      <c r="J29" s="8">
        <f>IF(J13&gt;0,IF(J13*$H$3&lt;$H$2,$H$2,INT(0.99+J13*$H$3*10)/10),"")</f>
      </c>
      <c r="K29" s="8">
        <v>1.2</v>
      </c>
      <c r="L29" s="8">
        <f aca="true" t="shared" si="11" ref="L29:O31">IF(L13&gt;0,IF(L13*$H$3&lt;$H$2,$H$2,INT(0.99+L13*$H$3*10)/10),"")</f>
        <v>1.8</v>
      </c>
      <c r="M29" s="8">
        <f t="shared" si="11"/>
        <v>1.8</v>
      </c>
      <c r="N29" s="8">
        <f t="shared" si="11"/>
        <v>1.8</v>
      </c>
      <c r="O29" s="8">
        <f t="shared" si="11"/>
        <v>1.8</v>
      </c>
    </row>
    <row r="30" spans="1:15" ht="18" customHeight="1">
      <c r="A30" s="6" t="str">
        <f t="shared" si="8"/>
        <v>ΠΡΟΣΚΥΝΗΤΑΙ</v>
      </c>
      <c r="B30" s="8">
        <v>2.5</v>
      </c>
      <c r="C30" s="8">
        <f t="shared" si="9"/>
        <v>2</v>
      </c>
      <c r="D30" s="8">
        <f t="shared" si="9"/>
        <v>2</v>
      </c>
      <c r="E30" s="8">
        <f t="shared" si="9"/>
        <v>1.8</v>
      </c>
      <c r="F30" s="8">
        <f t="shared" si="9"/>
        <v>1.8</v>
      </c>
      <c r="G30" s="8">
        <f t="shared" si="9"/>
        <v>1.8</v>
      </c>
      <c r="H30" s="8">
        <f t="shared" si="9"/>
        <v>1.8</v>
      </c>
      <c r="I30" s="8">
        <f>IF(I14&gt;0,IF(I14*$H$3&lt;$H$2,$H$2,INT(0.99+I14*$H$3*10)/10),"")</f>
        <v>1.8</v>
      </c>
      <c r="J30" s="8">
        <v>1.2</v>
      </c>
      <c r="K30" s="8">
        <f>IF(K14&gt;0,IF(K14*$H$3&lt;$H$2,$H$2,INT(0.99+K14*$H$3*10)/10),"")</f>
      </c>
      <c r="L30" s="8">
        <f t="shared" si="11"/>
        <v>1.8</v>
      </c>
      <c r="M30" s="8">
        <f t="shared" si="11"/>
        <v>1.8</v>
      </c>
      <c r="N30" s="8">
        <f t="shared" si="11"/>
        <v>1.8</v>
      </c>
      <c r="O30" s="8">
        <f t="shared" si="11"/>
        <v>1.8</v>
      </c>
    </row>
    <row r="31" spans="1:15" ht="18" customHeight="1">
      <c r="A31" s="6" t="str">
        <f t="shared" si="8"/>
        <v>ΜΑΡΩΝΕΙΑ</v>
      </c>
      <c r="B31" s="8">
        <v>3</v>
      </c>
      <c r="C31" s="8">
        <f t="shared" si="9"/>
        <v>2.7</v>
      </c>
      <c r="D31" s="8">
        <f t="shared" si="9"/>
        <v>2.7</v>
      </c>
      <c r="E31" s="8">
        <f t="shared" si="9"/>
        <v>2.1</v>
      </c>
      <c r="F31" s="8">
        <f t="shared" si="9"/>
        <v>2</v>
      </c>
      <c r="G31" s="8">
        <f t="shared" si="9"/>
        <v>1.8</v>
      </c>
      <c r="H31" s="8">
        <f t="shared" si="9"/>
        <v>1.8</v>
      </c>
      <c r="I31" s="8">
        <f>IF(I15&gt;0,IF(I15*$H$3&lt;$H$2,$H$2,INT(0.99+I15*$H$3*10)/10),"")</f>
        <v>1.8</v>
      </c>
      <c r="J31" s="8">
        <f>IF(J15&gt;0,IF(J15*$H$3&lt;$H$2,$H$2,INT(0.99+J15*$H$3*10)/10),"")</f>
        <v>1.8</v>
      </c>
      <c r="K31" s="8">
        <f>IF(K15&gt;0,IF(K15*$H$3&lt;$H$2,$H$2,INT(0.99+K15*$H$3*10)/10),"")</f>
        <v>1.8</v>
      </c>
      <c r="L31" s="8">
        <f t="shared" si="11"/>
      </c>
      <c r="M31" s="8">
        <f t="shared" si="11"/>
        <v>1.8</v>
      </c>
      <c r="N31" s="8">
        <f t="shared" si="11"/>
        <v>1.8</v>
      </c>
      <c r="O31" s="8">
        <f t="shared" si="11"/>
        <v>1.8</v>
      </c>
    </row>
    <row r="32" spans="1:15" ht="18" customHeight="1">
      <c r="A32" s="6" t="str">
        <f t="shared" si="8"/>
        <v>ΑΓ.ΧΑΡΑΛΑΜΠ</v>
      </c>
      <c r="B32" s="8">
        <v>3.5</v>
      </c>
      <c r="C32" s="8">
        <f t="shared" si="9"/>
        <v>3.2</v>
      </c>
      <c r="D32" s="8">
        <f t="shared" si="9"/>
        <v>3.2</v>
      </c>
      <c r="E32" s="8">
        <f t="shared" si="9"/>
        <v>2.6</v>
      </c>
      <c r="F32" s="8">
        <f t="shared" si="9"/>
        <v>2.5</v>
      </c>
      <c r="G32" s="8">
        <f t="shared" si="9"/>
        <v>2.1</v>
      </c>
      <c r="H32" s="8">
        <f t="shared" si="9"/>
        <v>1.8</v>
      </c>
      <c r="I32" s="8">
        <f>IF(I16&gt;0,IF(I16*$H$3&lt;$H$2,$H$2,INT(0.99+I16*$H$3*10)/10),"")</f>
        <v>1.8</v>
      </c>
      <c r="J32" s="8">
        <f>IF(J16&gt;0,IF(J16*$H$3&lt;$H$2,$H$2,INT(0.99+J16*$H$3*10)/10),"")</f>
        <v>1.8</v>
      </c>
      <c r="K32" s="8">
        <f>IF(K16&gt;0,IF(K16*$H$3&lt;$H$2,$H$2,INT(0.99+K16*$H$3*10)/10),"")</f>
        <v>1.8</v>
      </c>
      <c r="L32" s="8">
        <f>IF(L16&gt;0,IF(L16*$H$3&lt;$H$2,$H$2,INT(0.99+L16*$H$3*10)/10),"")</f>
        <v>1.8</v>
      </c>
      <c r="M32" s="8">
        <f>IF(M16&gt;0,IF(M16*$H$3&lt;$H$2,$H$2,INT(0.99+M16*$H$3*10)/10),"")</f>
      </c>
      <c r="N32" s="8">
        <v>1.2</v>
      </c>
      <c r="O32" s="8">
        <v>1.2</v>
      </c>
    </row>
    <row r="33" spans="1:15" ht="18" customHeight="1">
      <c r="A33" s="6" t="str">
        <f t="shared" si="8"/>
        <v>ΑΛΚΙΩΝ</v>
      </c>
      <c r="B33" s="8">
        <v>3.5</v>
      </c>
      <c r="C33" s="8">
        <f t="shared" si="9"/>
        <v>2.7</v>
      </c>
      <c r="D33" s="8">
        <f t="shared" si="9"/>
        <v>2.7</v>
      </c>
      <c r="E33" s="8">
        <f t="shared" si="9"/>
        <v>2.1</v>
      </c>
      <c r="F33" s="8">
        <f t="shared" si="9"/>
        <v>2</v>
      </c>
      <c r="G33" s="8">
        <f t="shared" si="9"/>
        <v>1.8</v>
      </c>
      <c r="H33" s="8">
        <f t="shared" si="9"/>
        <v>1.8</v>
      </c>
      <c r="I33" s="8">
        <f>IF(I17&gt;0,IF(I17*$H$3&lt;$H$2,$H$2,INT(0.99+I17*$H$3*10)/10),"")</f>
        <v>1.8</v>
      </c>
      <c r="J33" s="8">
        <f>IF(J17&gt;0,IF(J17*$H$3&lt;$H$2,$H$2,INT(0.99+J17*$H$3*10)/10),"")</f>
        <v>1.8</v>
      </c>
      <c r="K33" s="8">
        <f>IF(K17&gt;0,IF(K17*$H$3&lt;$H$2,$H$2,INT(0.99+K17*$H$3*10)/10),"")</f>
        <v>1.8</v>
      </c>
      <c r="L33" s="8">
        <f>IF(L17&gt;0,IF(L17*$H$3&lt;$H$2,$H$2,INT(0.99+L17*$H$3*10)/10),"")</f>
        <v>1.8</v>
      </c>
      <c r="M33" s="8">
        <v>1.2</v>
      </c>
      <c r="N33" s="8">
        <f>IF(N17&gt;0,IF(N17*$H$3&lt;$H$2,$H$2,INT(0.99+N17*$H$3*10)/10),"")</f>
      </c>
      <c r="O33" s="8">
        <f>IF(O17&gt;0,IF(O17*$H$3&lt;$H$2,$H$2,INT(0.99+O17*$H$3*10)/10),"")</f>
        <v>1.8</v>
      </c>
    </row>
    <row r="34" spans="1:15" ht="18" customHeight="1">
      <c r="A34" s="6" t="str">
        <f t="shared" si="8"/>
        <v>ΠΛΑΤΑΝΙΤΗΣ</v>
      </c>
      <c r="B34" s="8">
        <f aca="true" t="shared" si="12" ref="B34:O34">IF(B18&gt;0,IF(B18*$H$3&lt;$H$2,$H$2,INT(0.99+B18*$H$3*10)/10),"")</f>
        <v>3.5</v>
      </c>
      <c r="C34" s="8">
        <f t="shared" si="12"/>
        <v>3.1</v>
      </c>
      <c r="D34" s="8">
        <f t="shared" si="12"/>
        <v>3.1</v>
      </c>
      <c r="E34" s="8">
        <f t="shared" si="12"/>
        <v>2.6</v>
      </c>
      <c r="F34" s="8">
        <f t="shared" si="12"/>
        <v>2.5</v>
      </c>
      <c r="G34" s="8">
        <f t="shared" si="12"/>
        <v>2.1</v>
      </c>
      <c r="H34" s="8">
        <f t="shared" si="12"/>
        <v>1.8</v>
      </c>
      <c r="I34" s="8">
        <f t="shared" si="12"/>
        <v>1.8</v>
      </c>
      <c r="J34" s="8">
        <f t="shared" si="12"/>
        <v>1.8</v>
      </c>
      <c r="K34" s="8">
        <f t="shared" si="12"/>
        <v>1.8</v>
      </c>
      <c r="L34" s="8">
        <f t="shared" si="12"/>
        <v>1.8</v>
      </c>
      <c r="M34" s="8">
        <v>1.2</v>
      </c>
      <c r="N34" s="8">
        <f t="shared" si="12"/>
        <v>1.8</v>
      </c>
      <c r="O34" s="8">
        <f t="shared" si="12"/>
      </c>
    </row>
    <row r="47" ht="15.75">
      <c r="H47" t="s">
        <v>237</v>
      </c>
    </row>
  </sheetData>
  <sheetProtection/>
  <printOptions/>
  <pageMargins left="0.26" right="0.16" top="0.78" bottom="0.83" header="0.32" footer="0.5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T51"/>
  <sheetViews>
    <sheetView zoomScale="75" zoomScaleNormal="75" zoomScalePageLayoutView="0" workbookViewId="0" topLeftCell="A1">
      <selection activeCell="U38" sqref="U38"/>
    </sheetView>
  </sheetViews>
  <sheetFormatPr defaultColWidth="9.00390625" defaultRowHeight="12.75"/>
  <cols>
    <col min="1" max="1" width="22.25390625" style="2" customWidth="1"/>
    <col min="2" max="24" width="5.625" style="0" customWidth="1"/>
    <col min="25" max="25" width="5.875" style="0" customWidth="1"/>
    <col min="27" max="49" width="6.375" style="0" customWidth="1"/>
    <col min="50" max="72" width="6.75390625" style="0" customWidth="1"/>
  </cols>
  <sheetData>
    <row r="1" spans="1:11" ht="15" customHeight="1">
      <c r="A1" s="2" t="s">
        <v>20</v>
      </c>
      <c r="K1" s="35">
        <v>0.105</v>
      </c>
    </row>
    <row r="2" ht="21" customHeight="1">
      <c r="K2">
        <v>1.8</v>
      </c>
    </row>
    <row r="3" spans="1:13" s="1" customFormat="1" ht="17.25" customHeight="1">
      <c r="A3" s="2"/>
      <c r="B3" s="1" t="s">
        <v>79</v>
      </c>
      <c r="K3" s="9">
        <v>0.1</v>
      </c>
      <c r="M3" s="1" t="s">
        <v>109</v>
      </c>
    </row>
    <row r="4" spans="1:49" s="4" customFormat="1" ht="91.5" hidden="1">
      <c r="A4" s="3"/>
      <c r="B4" s="5" t="s">
        <v>0</v>
      </c>
      <c r="C4" s="5" t="s">
        <v>106</v>
      </c>
      <c r="D4" s="5" t="s">
        <v>107</v>
      </c>
      <c r="E4" s="5" t="s">
        <v>87</v>
      </c>
      <c r="F4" s="5" t="s">
        <v>88</v>
      </c>
      <c r="G4" s="5" t="s">
        <v>89</v>
      </c>
      <c r="H4" s="5" t="s">
        <v>90</v>
      </c>
      <c r="I4" s="5" t="s">
        <v>91</v>
      </c>
      <c r="J4" s="5" t="s">
        <v>92</v>
      </c>
      <c r="K4" s="5" t="s">
        <v>80</v>
      </c>
      <c r="L4" s="5" t="s">
        <v>93</v>
      </c>
      <c r="M4" s="5" t="s">
        <v>94</v>
      </c>
      <c r="N4" s="5" t="s">
        <v>95</v>
      </c>
      <c r="O4" s="5" t="s">
        <v>96</v>
      </c>
      <c r="P4" s="5" t="s">
        <v>97</v>
      </c>
      <c r="Q4" s="5" t="s">
        <v>98</v>
      </c>
      <c r="R4" s="5" t="s">
        <v>99</v>
      </c>
      <c r="S4" s="5" t="s">
        <v>100</v>
      </c>
      <c r="T4" s="5" t="s">
        <v>101</v>
      </c>
      <c r="U4" s="5" t="s">
        <v>102</v>
      </c>
      <c r="V4" s="5" t="s">
        <v>103</v>
      </c>
      <c r="W4" s="5" t="s">
        <v>104</v>
      </c>
      <c r="X4" s="5" t="s">
        <v>105</v>
      </c>
      <c r="Z4" s="3"/>
      <c r="AA4" s="5" t="s">
        <v>0</v>
      </c>
      <c r="AB4" s="5" t="s">
        <v>106</v>
      </c>
      <c r="AC4" s="5" t="s">
        <v>107</v>
      </c>
      <c r="AD4" s="5" t="s">
        <v>87</v>
      </c>
      <c r="AE4" s="5" t="s">
        <v>88</v>
      </c>
      <c r="AF4" s="5" t="s">
        <v>89</v>
      </c>
      <c r="AG4" s="5" t="s">
        <v>90</v>
      </c>
      <c r="AH4" s="5" t="s">
        <v>91</v>
      </c>
      <c r="AI4" s="5" t="s">
        <v>92</v>
      </c>
      <c r="AJ4" s="5" t="s">
        <v>80</v>
      </c>
      <c r="AK4" s="5" t="s">
        <v>93</v>
      </c>
      <c r="AL4" s="5" t="s">
        <v>94</v>
      </c>
      <c r="AM4" s="5" t="s">
        <v>95</v>
      </c>
      <c r="AN4" s="5" t="s">
        <v>96</v>
      </c>
      <c r="AO4" s="5" t="s">
        <v>97</v>
      </c>
      <c r="AP4" s="5" t="s">
        <v>98</v>
      </c>
      <c r="AQ4" s="5" t="s">
        <v>99</v>
      </c>
      <c r="AR4" s="5" t="s">
        <v>100</v>
      </c>
      <c r="AS4" s="5" t="s">
        <v>101</v>
      </c>
      <c r="AT4" s="5" t="s">
        <v>102</v>
      </c>
      <c r="AU4" s="5" t="s">
        <v>103</v>
      </c>
      <c r="AV4" s="5" t="s">
        <v>104</v>
      </c>
      <c r="AW4" s="5" t="s">
        <v>105</v>
      </c>
    </row>
    <row r="5" spans="1:72" ht="15.75" hidden="1">
      <c r="A5" s="2" t="s">
        <v>0</v>
      </c>
      <c r="B5" s="12"/>
      <c r="C5" s="12">
        <v>3.2</v>
      </c>
      <c r="D5" s="12">
        <v>4.2</v>
      </c>
      <c r="E5" s="12">
        <v>8.1</v>
      </c>
      <c r="F5" s="12">
        <v>10.5</v>
      </c>
      <c r="G5" s="12">
        <v>11.5</v>
      </c>
      <c r="H5" s="12">
        <v>15</v>
      </c>
      <c r="I5" s="12">
        <v>17.2</v>
      </c>
      <c r="J5" s="12">
        <v>18.7</v>
      </c>
      <c r="K5" s="12">
        <v>21.5</v>
      </c>
      <c r="L5" s="12">
        <v>24.5</v>
      </c>
      <c r="M5" s="12">
        <v>25.9</v>
      </c>
      <c r="N5" s="12">
        <v>31.3</v>
      </c>
      <c r="O5" s="12">
        <v>35.5</v>
      </c>
      <c r="P5" s="12">
        <v>37.1</v>
      </c>
      <c r="Q5" s="12">
        <v>40</v>
      </c>
      <c r="R5" s="12">
        <v>41.7</v>
      </c>
      <c r="S5" s="12">
        <v>44.1</v>
      </c>
      <c r="T5" s="12">
        <v>45.3</v>
      </c>
      <c r="U5" s="12">
        <v>47.5</v>
      </c>
      <c r="V5" s="12">
        <v>49</v>
      </c>
      <c r="W5" s="12">
        <v>52.5</v>
      </c>
      <c r="X5" s="12">
        <v>57.5</v>
      </c>
      <c r="Y5" s="13"/>
      <c r="Z5" s="2" t="s">
        <v>0</v>
      </c>
      <c r="AA5" s="12">
        <v>0</v>
      </c>
      <c r="AB5" s="12">
        <v>3.2</v>
      </c>
      <c r="AC5" s="12">
        <v>4.2</v>
      </c>
      <c r="AD5" s="12">
        <v>8.1</v>
      </c>
      <c r="AE5" s="12">
        <v>10.5</v>
      </c>
      <c r="AF5" s="12">
        <v>11.5</v>
      </c>
      <c r="AG5" s="12">
        <v>15</v>
      </c>
      <c r="AH5" s="12">
        <v>17.2</v>
      </c>
      <c r="AI5" s="12">
        <v>18.7</v>
      </c>
      <c r="AJ5" s="12">
        <v>21.5</v>
      </c>
      <c r="AK5" s="12">
        <v>24.5</v>
      </c>
      <c r="AL5" s="12">
        <v>25.9</v>
      </c>
      <c r="AM5" s="12">
        <f>AL5</f>
        <v>25.9</v>
      </c>
      <c r="AN5" s="12">
        <f aca="true" t="shared" si="0" ref="AN5:AW5">AM5</f>
        <v>25.9</v>
      </c>
      <c r="AO5" s="12">
        <f t="shared" si="0"/>
        <v>25.9</v>
      </c>
      <c r="AP5" s="12">
        <f t="shared" si="0"/>
        <v>25.9</v>
      </c>
      <c r="AQ5" s="12">
        <f t="shared" si="0"/>
        <v>25.9</v>
      </c>
      <c r="AR5" s="12">
        <f t="shared" si="0"/>
        <v>25.9</v>
      </c>
      <c r="AS5" s="12">
        <f t="shared" si="0"/>
        <v>25.9</v>
      </c>
      <c r="AT5" s="12">
        <f t="shared" si="0"/>
        <v>25.9</v>
      </c>
      <c r="AU5" s="12">
        <f t="shared" si="0"/>
        <v>25.9</v>
      </c>
      <c r="AV5" s="12">
        <f t="shared" si="0"/>
        <v>25.9</v>
      </c>
      <c r="AW5" s="12">
        <f t="shared" si="0"/>
        <v>25.9</v>
      </c>
      <c r="AX5" s="13">
        <v>0</v>
      </c>
      <c r="AY5" s="13">
        <f>C5-AB5</f>
        <v>0</v>
      </c>
      <c r="AZ5" s="13">
        <f aca="true" t="shared" si="1" ref="AZ5:BP5">D5-AC5</f>
        <v>0</v>
      </c>
      <c r="BA5" s="13">
        <f t="shared" si="1"/>
        <v>0</v>
      </c>
      <c r="BB5" s="13">
        <f t="shared" si="1"/>
        <v>0</v>
      </c>
      <c r="BC5" s="13">
        <f t="shared" si="1"/>
        <v>0</v>
      </c>
      <c r="BD5" s="13">
        <f t="shared" si="1"/>
        <v>0</v>
      </c>
      <c r="BE5" s="13">
        <f t="shared" si="1"/>
        <v>0</v>
      </c>
      <c r="BF5" s="13">
        <f t="shared" si="1"/>
        <v>0</v>
      </c>
      <c r="BG5" s="13">
        <f t="shared" si="1"/>
        <v>0</v>
      </c>
      <c r="BH5" s="13">
        <f t="shared" si="1"/>
        <v>0</v>
      </c>
      <c r="BI5" s="13">
        <f t="shared" si="1"/>
        <v>0</v>
      </c>
      <c r="BJ5" s="13">
        <f t="shared" si="1"/>
        <v>5.400000000000002</v>
      </c>
      <c r="BK5" s="13">
        <f t="shared" si="1"/>
        <v>9.600000000000001</v>
      </c>
      <c r="BL5" s="13">
        <f t="shared" si="1"/>
        <v>11.200000000000003</v>
      </c>
      <c r="BM5" s="13">
        <f t="shared" si="1"/>
        <v>14.100000000000001</v>
      </c>
      <c r="BN5" s="13">
        <f t="shared" si="1"/>
        <v>15.800000000000004</v>
      </c>
      <c r="BO5" s="13">
        <f t="shared" si="1"/>
        <v>18.200000000000003</v>
      </c>
      <c r="BP5" s="13">
        <f t="shared" si="1"/>
        <v>19.4</v>
      </c>
      <c r="BQ5" s="13">
        <f>U5-AT5</f>
        <v>21.6</v>
      </c>
      <c r="BR5" s="13">
        <f>V5-AU5</f>
        <v>23.1</v>
      </c>
      <c r="BS5" s="13">
        <f>W5-AV5</f>
        <v>26.6</v>
      </c>
      <c r="BT5" s="13">
        <f>X5-AW5</f>
        <v>31.6</v>
      </c>
    </row>
    <row r="6" spans="1:72" ht="15.75" hidden="1">
      <c r="A6" s="2" t="s">
        <v>106</v>
      </c>
      <c r="B6" s="12">
        <v>3.2</v>
      </c>
      <c r="C6" s="12"/>
      <c r="D6" s="12">
        <f aca="true" t="shared" si="2" ref="D6:W6">D5-$C5</f>
        <v>1</v>
      </c>
      <c r="E6" s="12">
        <f t="shared" si="2"/>
        <v>4.8999999999999995</v>
      </c>
      <c r="F6" s="12">
        <f t="shared" si="2"/>
        <v>7.3</v>
      </c>
      <c r="G6" s="12">
        <f t="shared" si="2"/>
        <v>8.3</v>
      </c>
      <c r="H6" s="12">
        <f t="shared" si="2"/>
        <v>11.8</v>
      </c>
      <c r="I6" s="12">
        <f t="shared" si="2"/>
        <v>14</v>
      </c>
      <c r="J6" s="12">
        <f t="shared" si="2"/>
        <v>15.5</v>
      </c>
      <c r="K6" s="12">
        <f t="shared" si="2"/>
        <v>18.3</v>
      </c>
      <c r="L6" s="12">
        <f t="shared" si="2"/>
        <v>21.3</v>
      </c>
      <c r="M6" s="12">
        <f t="shared" si="2"/>
        <v>22.7</v>
      </c>
      <c r="N6" s="12">
        <f t="shared" si="2"/>
        <v>28.1</v>
      </c>
      <c r="O6" s="12">
        <f t="shared" si="2"/>
        <v>32.3</v>
      </c>
      <c r="P6" s="12">
        <f t="shared" si="2"/>
        <v>33.9</v>
      </c>
      <c r="Q6" s="12">
        <f t="shared" si="2"/>
        <v>36.8</v>
      </c>
      <c r="R6" s="12">
        <f t="shared" si="2"/>
        <v>38.5</v>
      </c>
      <c r="S6" s="12">
        <f t="shared" si="2"/>
        <v>40.9</v>
      </c>
      <c r="T6" s="12">
        <f t="shared" si="2"/>
        <v>42.099999999999994</v>
      </c>
      <c r="U6" s="12">
        <f t="shared" si="2"/>
        <v>44.3</v>
      </c>
      <c r="V6" s="12">
        <f t="shared" si="2"/>
        <v>45.8</v>
      </c>
      <c r="W6" s="12">
        <f t="shared" si="2"/>
        <v>49.3</v>
      </c>
      <c r="X6" s="12">
        <f>$X$5-C$5</f>
        <v>54.3</v>
      </c>
      <c r="Z6" s="2" t="s">
        <v>106</v>
      </c>
      <c r="AA6" s="12">
        <v>3.2</v>
      </c>
      <c r="AB6" s="12">
        <v>0</v>
      </c>
      <c r="AC6" s="12">
        <f aca="true" t="shared" si="3" ref="AC6:AU6">AC5-$C5</f>
        <v>1</v>
      </c>
      <c r="AD6" s="12">
        <f t="shared" si="3"/>
        <v>4.8999999999999995</v>
      </c>
      <c r="AE6" s="12">
        <f t="shared" si="3"/>
        <v>7.3</v>
      </c>
      <c r="AF6" s="12">
        <f t="shared" si="3"/>
        <v>8.3</v>
      </c>
      <c r="AG6" s="12">
        <f t="shared" si="3"/>
        <v>11.8</v>
      </c>
      <c r="AH6" s="12">
        <f t="shared" si="3"/>
        <v>14</v>
      </c>
      <c r="AI6" s="12">
        <f t="shared" si="3"/>
        <v>15.5</v>
      </c>
      <c r="AJ6" s="12">
        <f t="shared" si="3"/>
        <v>18.3</v>
      </c>
      <c r="AK6" s="12">
        <f t="shared" si="3"/>
        <v>21.3</v>
      </c>
      <c r="AL6" s="12">
        <f t="shared" si="3"/>
        <v>22.7</v>
      </c>
      <c r="AM6" s="12">
        <f t="shared" si="3"/>
        <v>22.7</v>
      </c>
      <c r="AN6" s="12">
        <f t="shared" si="3"/>
        <v>22.7</v>
      </c>
      <c r="AO6" s="12">
        <f t="shared" si="3"/>
        <v>22.7</v>
      </c>
      <c r="AP6" s="12">
        <f t="shared" si="3"/>
        <v>22.7</v>
      </c>
      <c r="AQ6" s="12">
        <f t="shared" si="3"/>
        <v>22.7</v>
      </c>
      <c r="AR6" s="12">
        <f t="shared" si="3"/>
        <v>22.7</v>
      </c>
      <c r="AS6" s="12">
        <f t="shared" si="3"/>
        <v>22.7</v>
      </c>
      <c r="AT6" s="12">
        <f t="shared" si="3"/>
        <v>22.7</v>
      </c>
      <c r="AU6" s="12">
        <f t="shared" si="3"/>
        <v>22.7</v>
      </c>
      <c r="AV6" s="12">
        <f>AU6</f>
        <v>22.7</v>
      </c>
      <c r="AW6" s="12">
        <f>AV6</f>
        <v>22.7</v>
      </c>
      <c r="AX6" s="13">
        <f aca="true" t="shared" si="4" ref="AX6:AY27">B6-AA6</f>
        <v>0</v>
      </c>
      <c r="AY6" s="13">
        <f t="shared" si="4"/>
        <v>0</v>
      </c>
      <c r="AZ6" s="13">
        <f aca="true" t="shared" si="5" ref="AZ6:AZ27">D6-AC6</f>
        <v>0</v>
      </c>
      <c r="BA6" s="13">
        <f aca="true" t="shared" si="6" ref="BA6:BA27">E6-AD6</f>
        <v>0</v>
      </c>
      <c r="BB6" s="13">
        <f aca="true" t="shared" si="7" ref="BB6:BB27">F6-AE6</f>
        <v>0</v>
      </c>
      <c r="BC6" s="13">
        <f aca="true" t="shared" si="8" ref="BC6:BC27">G6-AF6</f>
        <v>0</v>
      </c>
      <c r="BD6" s="13">
        <f aca="true" t="shared" si="9" ref="BD6:BD27">H6-AG6</f>
        <v>0</v>
      </c>
      <c r="BE6" s="13">
        <f aca="true" t="shared" si="10" ref="BE6:BE27">I6-AH6</f>
        <v>0</v>
      </c>
      <c r="BF6" s="13">
        <f aca="true" t="shared" si="11" ref="BF6:BF27">J6-AI6</f>
        <v>0</v>
      </c>
      <c r="BG6" s="13">
        <f aca="true" t="shared" si="12" ref="BG6:BG27">K6-AJ6</f>
        <v>0</v>
      </c>
      <c r="BH6" s="13">
        <f aca="true" t="shared" si="13" ref="BH6:BH27">L6-AK6</f>
        <v>0</v>
      </c>
      <c r="BI6" s="13">
        <f aca="true" t="shared" si="14" ref="BI6:BI27">M6-AL6</f>
        <v>0</v>
      </c>
      <c r="BJ6" s="13">
        <f aca="true" t="shared" si="15" ref="BJ6:BJ27">N6-AM6</f>
        <v>5.400000000000002</v>
      </c>
      <c r="BK6" s="13">
        <f aca="true" t="shared" si="16" ref="BK6:BK27">O6-AN6</f>
        <v>9.599999999999998</v>
      </c>
      <c r="BL6" s="13">
        <f aca="true" t="shared" si="17" ref="BL6:BL27">P6-AO6</f>
        <v>11.2</v>
      </c>
      <c r="BM6" s="13">
        <f aca="true" t="shared" si="18" ref="BM6:BM27">Q6-AP6</f>
        <v>14.099999999999998</v>
      </c>
      <c r="BN6" s="13">
        <f aca="true" t="shared" si="19" ref="BN6:BN27">R6-AQ6</f>
        <v>15.8</v>
      </c>
      <c r="BO6" s="13">
        <f aca="true" t="shared" si="20" ref="BO6:BO27">S6-AR6</f>
        <v>18.2</v>
      </c>
      <c r="BP6" s="13">
        <f aca="true" t="shared" si="21" ref="BP6:BP27">T6-AS6</f>
        <v>19.399999999999995</v>
      </c>
      <c r="BQ6" s="13">
        <f aca="true" t="shared" si="22" ref="BQ6:BQ27">U6-AT6</f>
        <v>21.599999999999998</v>
      </c>
      <c r="BR6" s="13">
        <f aca="true" t="shared" si="23" ref="BR6:BR27">V6-AU6</f>
        <v>23.099999999999998</v>
      </c>
      <c r="BS6" s="13">
        <f aca="true" t="shared" si="24" ref="BS6:BS27">W6-AV6</f>
        <v>26.599999999999998</v>
      </c>
      <c r="BT6" s="13">
        <f>X6-AW6</f>
        <v>31.599999999999998</v>
      </c>
    </row>
    <row r="7" spans="1:72" ht="15.75" hidden="1">
      <c r="A7" s="2" t="s">
        <v>107</v>
      </c>
      <c r="B7" s="12">
        <v>4.2</v>
      </c>
      <c r="C7" s="12">
        <f>B7-$C5</f>
        <v>1</v>
      </c>
      <c r="D7" s="12"/>
      <c r="E7" s="12">
        <f>E5-$D5</f>
        <v>3.8999999999999995</v>
      </c>
      <c r="F7" s="12">
        <f aca="true" t="shared" si="25" ref="F7:X7">F5-$D5</f>
        <v>6.3</v>
      </c>
      <c r="G7" s="12">
        <f t="shared" si="25"/>
        <v>7.3</v>
      </c>
      <c r="H7" s="12">
        <f t="shared" si="25"/>
        <v>10.8</v>
      </c>
      <c r="I7" s="12">
        <f t="shared" si="25"/>
        <v>13</v>
      </c>
      <c r="J7" s="12">
        <f t="shared" si="25"/>
        <v>14.5</v>
      </c>
      <c r="K7" s="12">
        <f t="shared" si="25"/>
        <v>17.3</v>
      </c>
      <c r="L7" s="12">
        <f t="shared" si="25"/>
        <v>20.3</v>
      </c>
      <c r="M7" s="12">
        <f t="shared" si="25"/>
        <v>21.7</v>
      </c>
      <c r="N7" s="12">
        <f t="shared" si="25"/>
        <v>27.1</v>
      </c>
      <c r="O7" s="12">
        <f t="shared" si="25"/>
        <v>31.3</v>
      </c>
      <c r="P7" s="12">
        <f t="shared" si="25"/>
        <v>32.9</v>
      </c>
      <c r="Q7" s="12">
        <f t="shared" si="25"/>
        <v>35.8</v>
      </c>
      <c r="R7" s="12">
        <f t="shared" si="25"/>
        <v>37.5</v>
      </c>
      <c r="S7" s="12">
        <f t="shared" si="25"/>
        <v>39.9</v>
      </c>
      <c r="T7" s="12">
        <f t="shared" si="25"/>
        <v>41.099999999999994</v>
      </c>
      <c r="U7" s="12">
        <f t="shared" si="25"/>
        <v>43.3</v>
      </c>
      <c r="V7" s="12">
        <f t="shared" si="25"/>
        <v>44.8</v>
      </c>
      <c r="W7" s="12">
        <f t="shared" si="25"/>
        <v>48.3</v>
      </c>
      <c r="X7" s="12">
        <f t="shared" si="25"/>
        <v>53.3</v>
      </c>
      <c r="Z7" s="2" t="s">
        <v>107</v>
      </c>
      <c r="AA7" s="12">
        <v>4.2</v>
      </c>
      <c r="AB7" s="12">
        <f>AA7-$C5</f>
        <v>1</v>
      </c>
      <c r="AC7" s="12">
        <v>0</v>
      </c>
      <c r="AD7" s="12">
        <f>AD5-$D5</f>
        <v>3.8999999999999995</v>
      </c>
      <c r="AE7" s="12">
        <f aca="true" t="shared" si="26" ref="AE7:AW7">AE5-$D5</f>
        <v>6.3</v>
      </c>
      <c r="AF7" s="12">
        <f t="shared" si="26"/>
        <v>7.3</v>
      </c>
      <c r="AG7" s="12">
        <f t="shared" si="26"/>
        <v>10.8</v>
      </c>
      <c r="AH7" s="12">
        <f t="shared" si="26"/>
        <v>13</v>
      </c>
      <c r="AI7" s="12">
        <f t="shared" si="26"/>
        <v>14.5</v>
      </c>
      <c r="AJ7" s="12">
        <f t="shared" si="26"/>
        <v>17.3</v>
      </c>
      <c r="AK7" s="12">
        <f t="shared" si="26"/>
        <v>20.3</v>
      </c>
      <c r="AL7" s="12">
        <f t="shared" si="26"/>
        <v>21.7</v>
      </c>
      <c r="AM7" s="12">
        <f t="shared" si="26"/>
        <v>21.7</v>
      </c>
      <c r="AN7" s="12">
        <f t="shared" si="26"/>
        <v>21.7</v>
      </c>
      <c r="AO7" s="12">
        <f t="shared" si="26"/>
        <v>21.7</v>
      </c>
      <c r="AP7" s="12">
        <f t="shared" si="26"/>
        <v>21.7</v>
      </c>
      <c r="AQ7" s="12">
        <f t="shared" si="26"/>
        <v>21.7</v>
      </c>
      <c r="AR7" s="12">
        <f t="shared" si="26"/>
        <v>21.7</v>
      </c>
      <c r="AS7" s="12">
        <f t="shared" si="26"/>
        <v>21.7</v>
      </c>
      <c r="AT7" s="12">
        <f t="shared" si="26"/>
        <v>21.7</v>
      </c>
      <c r="AU7" s="12">
        <f t="shared" si="26"/>
        <v>21.7</v>
      </c>
      <c r="AV7" s="12">
        <f t="shared" si="26"/>
        <v>21.7</v>
      </c>
      <c r="AW7" s="12">
        <f t="shared" si="26"/>
        <v>21.7</v>
      </c>
      <c r="AX7" s="13">
        <f t="shared" si="4"/>
        <v>0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5.400000000000002</v>
      </c>
      <c r="BK7" s="13">
        <f t="shared" si="16"/>
        <v>9.600000000000001</v>
      </c>
      <c r="BL7" s="13">
        <f t="shared" si="17"/>
        <v>11.2</v>
      </c>
      <c r="BM7" s="13">
        <f t="shared" si="18"/>
        <v>14.099999999999998</v>
      </c>
      <c r="BN7" s="13">
        <f t="shared" si="19"/>
        <v>15.8</v>
      </c>
      <c r="BO7" s="13">
        <f t="shared" si="20"/>
        <v>18.2</v>
      </c>
      <c r="BP7" s="13">
        <f t="shared" si="21"/>
        <v>19.399999999999995</v>
      </c>
      <c r="BQ7" s="13">
        <f t="shared" si="22"/>
        <v>21.599999999999998</v>
      </c>
      <c r="BR7" s="13">
        <f t="shared" si="23"/>
        <v>23.099999999999998</v>
      </c>
      <c r="BS7" s="13">
        <f t="shared" si="24"/>
        <v>26.599999999999998</v>
      </c>
      <c r="BT7" s="13">
        <f aca="true" t="shared" si="27" ref="BT7:BT26">X7-AW7</f>
        <v>31.599999999999998</v>
      </c>
    </row>
    <row r="8" spans="1:72" ht="15.75" hidden="1">
      <c r="A8" s="11" t="s">
        <v>87</v>
      </c>
      <c r="B8" s="12">
        <v>8.1</v>
      </c>
      <c r="C8" s="12">
        <f>B8-$C5</f>
        <v>4.8999999999999995</v>
      </c>
      <c r="D8" s="12">
        <f>B8-$D5</f>
        <v>3.8999999999999995</v>
      </c>
      <c r="E8" s="12"/>
      <c r="F8" s="12">
        <f>F5-$E7</f>
        <v>6.6000000000000005</v>
      </c>
      <c r="G8" s="12">
        <f aca="true" t="shared" si="28" ref="G8:X8">G5-$E7</f>
        <v>7.6000000000000005</v>
      </c>
      <c r="H8" s="12">
        <f t="shared" si="28"/>
        <v>11.100000000000001</v>
      </c>
      <c r="I8" s="12">
        <f t="shared" si="28"/>
        <v>13.3</v>
      </c>
      <c r="J8" s="12">
        <f t="shared" si="28"/>
        <v>14.8</v>
      </c>
      <c r="K8" s="12">
        <f t="shared" si="28"/>
        <v>17.6</v>
      </c>
      <c r="L8" s="12">
        <f t="shared" si="28"/>
        <v>20.6</v>
      </c>
      <c r="M8" s="12">
        <f t="shared" si="28"/>
        <v>22</v>
      </c>
      <c r="N8" s="12">
        <f t="shared" si="28"/>
        <v>27.400000000000002</v>
      </c>
      <c r="O8" s="12">
        <f t="shared" si="28"/>
        <v>31.6</v>
      </c>
      <c r="P8" s="12">
        <f t="shared" si="28"/>
        <v>33.2</v>
      </c>
      <c r="Q8" s="12">
        <f t="shared" si="28"/>
        <v>36.1</v>
      </c>
      <c r="R8" s="12">
        <f t="shared" si="28"/>
        <v>37.800000000000004</v>
      </c>
      <c r="S8" s="12">
        <f t="shared" si="28"/>
        <v>40.2</v>
      </c>
      <c r="T8" s="12">
        <f t="shared" si="28"/>
        <v>41.4</v>
      </c>
      <c r="U8" s="12">
        <f t="shared" si="28"/>
        <v>43.6</v>
      </c>
      <c r="V8" s="12">
        <f t="shared" si="28"/>
        <v>45.1</v>
      </c>
      <c r="W8" s="12">
        <f t="shared" si="28"/>
        <v>48.6</v>
      </c>
      <c r="X8" s="12">
        <f t="shared" si="28"/>
        <v>53.6</v>
      </c>
      <c r="Z8" s="11" t="s">
        <v>87</v>
      </c>
      <c r="AA8" s="12">
        <v>8.1</v>
      </c>
      <c r="AB8" s="12">
        <f>AA8-$C5</f>
        <v>4.8999999999999995</v>
      </c>
      <c r="AC8" s="12">
        <f>AA8-$D5</f>
        <v>3.8999999999999995</v>
      </c>
      <c r="AD8" s="12">
        <v>0</v>
      </c>
      <c r="AE8" s="12">
        <f aca="true" t="shared" si="29" ref="AE8:AW8">AE5-$E7</f>
        <v>6.6000000000000005</v>
      </c>
      <c r="AF8" s="12">
        <f t="shared" si="29"/>
        <v>7.6000000000000005</v>
      </c>
      <c r="AG8" s="12">
        <f t="shared" si="29"/>
        <v>11.100000000000001</v>
      </c>
      <c r="AH8" s="12">
        <f t="shared" si="29"/>
        <v>13.3</v>
      </c>
      <c r="AI8" s="12">
        <f t="shared" si="29"/>
        <v>14.8</v>
      </c>
      <c r="AJ8" s="12">
        <f t="shared" si="29"/>
        <v>17.6</v>
      </c>
      <c r="AK8" s="12">
        <f t="shared" si="29"/>
        <v>20.6</v>
      </c>
      <c r="AL8" s="12">
        <f t="shared" si="29"/>
        <v>22</v>
      </c>
      <c r="AM8" s="12">
        <f t="shared" si="29"/>
        <v>22</v>
      </c>
      <c r="AN8" s="12">
        <f t="shared" si="29"/>
        <v>22</v>
      </c>
      <c r="AO8" s="12">
        <f t="shared" si="29"/>
        <v>22</v>
      </c>
      <c r="AP8" s="12">
        <f t="shared" si="29"/>
        <v>22</v>
      </c>
      <c r="AQ8" s="12">
        <f t="shared" si="29"/>
        <v>22</v>
      </c>
      <c r="AR8" s="12">
        <f t="shared" si="29"/>
        <v>22</v>
      </c>
      <c r="AS8" s="12">
        <f t="shared" si="29"/>
        <v>22</v>
      </c>
      <c r="AT8" s="12">
        <f t="shared" si="29"/>
        <v>22</v>
      </c>
      <c r="AU8" s="12">
        <f t="shared" si="29"/>
        <v>22</v>
      </c>
      <c r="AV8" s="12">
        <f t="shared" si="29"/>
        <v>22</v>
      </c>
      <c r="AW8" s="12">
        <f t="shared" si="29"/>
        <v>22</v>
      </c>
      <c r="AX8" s="13">
        <f t="shared" si="4"/>
        <v>0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5.400000000000002</v>
      </c>
      <c r="BK8" s="13">
        <f t="shared" si="16"/>
        <v>9.600000000000001</v>
      </c>
      <c r="BL8" s="13">
        <f t="shared" si="17"/>
        <v>11.200000000000003</v>
      </c>
      <c r="BM8" s="13">
        <f t="shared" si="18"/>
        <v>14.100000000000001</v>
      </c>
      <c r="BN8" s="13">
        <f t="shared" si="19"/>
        <v>15.800000000000004</v>
      </c>
      <c r="BO8" s="13">
        <f t="shared" si="20"/>
        <v>18.200000000000003</v>
      </c>
      <c r="BP8" s="13">
        <f t="shared" si="21"/>
        <v>19.4</v>
      </c>
      <c r="BQ8" s="13">
        <f t="shared" si="22"/>
        <v>21.6</v>
      </c>
      <c r="BR8" s="13">
        <f t="shared" si="23"/>
        <v>23.1</v>
      </c>
      <c r="BS8" s="13">
        <f t="shared" si="24"/>
        <v>26.6</v>
      </c>
      <c r="BT8" s="13">
        <f t="shared" si="27"/>
        <v>31.6</v>
      </c>
    </row>
    <row r="9" spans="1:72" ht="15.75" hidden="1">
      <c r="A9" s="11" t="s">
        <v>88</v>
      </c>
      <c r="B9" s="12">
        <v>10.5</v>
      </c>
      <c r="C9" s="12">
        <f>B9-$C5</f>
        <v>7.3</v>
      </c>
      <c r="D9" s="12">
        <f>B9-$D5</f>
        <v>6.3</v>
      </c>
      <c r="E9" s="12">
        <f>B9-$E7</f>
        <v>6.6000000000000005</v>
      </c>
      <c r="F9" s="12"/>
      <c r="G9" s="12">
        <f>G5-$F5</f>
        <v>1</v>
      </c>
      <c r="H9" s="12">
        <f aca="true" t="shared" si="30" ref="H9:X9">H5-$F5</f>
        <v>4.5</v>
      </c>
      <c r="I9" s="12">
        <f t="shared" si="30"/>
        <v>6.699999999999999</v>
      </c>
      <c r="J9" s="12">
        <f t="shared" si="30"/>
        <v>8.2</v>
      </c>
      <c r="K9" s="12">
        <f t="shared" si="30"/>
        <v>11</v>
      </c>
      <c r="L9" s="12">
        <f t="shared" si="30"/>
        <v>14</v>
      </c>
      <c r="M9" s="12">
        <f t="shared" si="30"/>
        <v>15.399999999999999</v>
      </c>
      <c r="N9" s="12">
        <f t="shared" si="30"/>
        <v>20.8</v>
      </c>
      <c r="O9" s="12">
        <f t="shared" si="30"/>
        <v>25</v>
      </c>
      <c r="P9" s="12">
        <f t="shared" si="30"/>
        <v>26.6</v>
      </c>
      <c r="Q9" s="12">
        <f t="shared" si="30"/>
        <v>29.5</v>
      </c>
      <c r="R9" s="12">
        <f t="shared" si="30"/>
        <v>31.200000000000003</v>
      </c>
      <c r="S9" s="12">
        <f t="shared" si="30"/>
        <v>33.6</v>
      </c>
      <c r="T9" s="12">
        <f t="shared" si="30"/>
        <v>34.8</v>
      </c>
      <c r="U9" s="12">
        <f t="shared" si="30"/>
        <v>37</v>
      </c>
      <c r="V9" s="12">
        <f t="shared" si="30"/>
        <v>38.5</v>
      </c>
      <c r="W9" s="12">
        <f t="shared" si="30"/>
        <v>42</v>
      </c>
      <c r="X9" s="12">
        <f t="shared" si="30"/>
        <v>47</v>
      </c>
      <c r="Z9" s="11" t="s">
        <v>88</v>
      </c>
      <c r="AA9" s="12">
        <v>10.5</v>
      </c>
      <c r="AB9" s="12">
        <f>AA9-$C5</f>
        <v>7.3</v>
      </c>
      <c r="AC9" s="12">
        <f>AA9-$D5</f>
        <v>6.3</v>
      </c>
      <c r="AD9" s="12">
        <f>AA9-$E7</f>
        <v>6.6000000000000005</v>
      </c>
      <c r="AE9" s="12">
        <v>0</v>
      </c>
      <c r="AF9" s="12">
        <f>AF5-$F5</f>
        <v>1</v>
      </c>
      <c r="AG9" s="12">
        <f aca="true" t="shared" si="31" ref="AG9:AW9">AG5-$F5</f>
        <v>4.5</v>
      </c>
      <c r="AH9" s="12">
        <f t="shared" si="31"/>
        <v>6.699999999999999</v>
      </c>
      <c r="AI9" s="12">
        <f t="shared" si="31"/>
        <v>8.2</v>
      </c>
      <c r="AJ9" s="12">
        <f t="shared" si="31"/>
        <v>11</v>
      </c>
      <c r="AK9" s="12">
        <f t="shared" si="31"/>
        <v>14</v>
      </c>
      <c r="AL9" s="12">
        <f t="shared" si="31"/>
        <v>15.399999999999999</v>
      </c>
      <c r="AM9" s="12">
        <f t="shared" si="31"/>
        <v>15.399999999999999</v>
      </c>
      <c r="AN9" s="12">
        <f t="shared" si="31"/>
        <v>15.399999999999999</v>
      </c>
      <c r="AO9" s="12">
        <f t="shared" si="31"/>
        <v>15.399999999999999</v>
      </c>
      <c r="AP9" s="12">
        <f t="shared" si="31"/>
        <v>15.399999999999999</v>
      </c>
      <c r="AQ9" s="12">
        <f t="shared" si="31"/>
        <v>15.399999999999999</v>
      </c>
      <c r="AR9" s="12">
        <f t="shared" si="31"/>
        <v>15.399999999999999</v>
      </c>
      <c r="AS9" s="12">
        <f t="shared" si="31"/>
        <v>15.399999999999999</v>
      </c>
      <c r="AT9" s="12">
        <f t="shared" si="31"/>
        <v>15.399999999999999</v>
      </c>
      <c r="AU9" s="12">
        <f t="shared" si="31"/>
        <v>15.399999999999999</v>
      </c>
      <c r="AV9" s="12">
        <f t="shared" si="31"/>
        <v>15.399999999999999</v>
      </c>
      <c r="AW9" s="12">
        <f t="shared" si="31"/>
        <v>15.399999999999999</v>
      </c>
      <c r="AX9" s="13">
        <f t="shared" si="4"/>
        <v>0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5.400000000000002</v>
      </c>
      <c r="BK9" s="13">
        <f t="shared" si="16"/>
        <v>9.600000000000001</v>
      </c>
      <c r="BL9" s="13">
        <f t="shared" si="17"/>
        <v>11.200000000000003</v>
      </c>
      <c r="BM9" s="13">
        <f t="shared" si="18"/>
        <v>14.100000000000001</v>
      </c>
      <c r="BN9" s="13">
        <f t="shared" si="19"/>
        <v>15.800000000000004</v>
      </c>
      <c r="BO9" s="13">
        <f t="shared" si="20"/>
        <v>18.200000000000003</v>
      </c>
      <c r="BP9" s="13">
        <f t="shared" si="21"/>
        <v>19.4</v>
      </c>
      <c r="BQ9" s="13">
        <f t="shared" si="22"/>
        <v>21.6</v>
      </c>
      <c r="BR9" s="13">
        <f t="shared" si="23"/>
        <v>23.1</v>
      </c>
      <c r="BS9" s="13">
        <f t="shared" si="24"/>
        <v>26.6</v>
      </c>
      <c r="BT9" s="13">
        <f t="shared" si="27"/>
        <v>31.6</v>
      </c>
    </row>
    <row r="10" spans="1:72" ht="15.75" hidden="1">
      <c r="A10" s="11" t="s">
        <v>89</v>
      </c>
      <c r="B10" s="12">
        <v>11.5</v>
      </c>
      <c r="C10" s="12">
        <f>B10-$C5</f>
        <v>8.3</v>
      </c>
      <c r="D10" s="12">
        <f>B10-$D5</f>
        <v>7.3</v>
      </c>
      <c r="E10" s="12">
        <f>B10-$E7</f>
        <v>7.6000000000000005</v>
      </c>
      <c r="F10" s="12">
        <f>B10-$F5</f>
        <v>1</v>
      </c>
      <c r="G10" s="12"/>
      <c r="H10" s="12">
        <f>H5-$G5</f>
        <v>3.5</v>
      </c>
      <c r="I10" s="12">
        <f aca="true" t="shared" si="32" ref="I10:X10">I5-$G5</f>
        <v>5.699999999999999</v>
      </c>
      <c r="J10" s="12">
        <f t="shared" si="32"/>
        <v>7.199999999999999</v>
      </c>
      <c r="K10" s="12">
        <f t="shared" si="32"/>
        <v>10</v>
      </c>
      <c r="L10" s="12">
        <f t="shared" si="32"/>
        <v>13</v>
      </c>
      <c r="M10" s="12">
        <f t="shared" si="32"/>
        <v>14.399999999999999</v>
      </c>
      <c r="N10" s="12">
        <f t="shared" si="32"/>
        <v>19.8</v>
      </c>
      <c r="O10" s="12">
        <f t="shared" si="32"/>
        <v>24</v>
      </c>
      <c r="P10" s="12">
        <f t="shared" si="32"/>
        <v>25.6</v>
      </c>
      <c r="Q10" s="12">
        <f t="shared" si="32"/>
        <v>28.5</v>
      </c>
      <c r="R10" s="12">
        <f t="shared" si="32"/>
        <v>30.200000000000003</v>
      </c>
      <c r="S10" s="12">
        <f t="shared" si="32"/>
        <v>32.6</v>
      </c>
      <c r="T10" s="12">
        <f t="shared" si="32"/>
        <v>33.8</v>
      </c>
      <c r="U10" s="12">
        <f t="shared" si="32"/>
        <v>36</v>
      </c>
      <c r="V10" s="12">
        <f t="shared" si="32"/>
        <v>37.5</v>
      </c>
      <c r="W10" s="12">
        <f t="shared" si="32"/>
        <v>41</v>
      </c>
      <c r="X10" s="12">
        <f t="shared" si="32"/>
        <v>46</v>
      </c>
      <c r="Z10" s="11" t="s">
        <v>89</v>
      </c>
      <c r="AA10" s="12">
        <v>11.5</v>
      </c>
      <c r="AB10" s="12">
        <f>AA10-$C5</f>
        <v>8.3</v>
      </c>
      <c r="AC10" s="12">
        <f>AA10-$D5</f>
        <v>7.3</v>
      </c>
      <c r="AD10" s="12">
        <f>AA10-$E7</f>
        <v>7.6000000000000005</v>
      </c>
      <c r="AE10" s="12">
        <f>AA10-$F5</f>
        <v>1</v>
      </c>
      <c r="AF10" s="12">
        <v>0</v>
      </c>
      <c r="AG10" s="12">
        <f>AG5-$G5</f>
        <v>3.5</v>
      </c>
      <c r="AH10" s="12">
        <f aca="true" t="shared" si="33" ref="AH10:AW10">AH5-$G5</f>
        <v>5.699999999999999</v>
      </c>
      <c r="AI10" s="12">
        <f t="shared" si="33"/>
        <v>7.199999999999999</v>
      </c>
      <c r="AJ10" s="12">
        <f t="shared" si="33"/>
        <v>10</v>
      </c>
      <c r="AK10" s="12">
        <f t="shared" si="33"/>
        <v>13</v>
      </c>
      <c r="AL10" s="12">
        <f t="shared" si="33"/>
        <v>14.399999999999999</v>
      </c>
      <c r="AM10" s="12">
        <f t="shared" si="33"/>
        <v>14.399999999999999</v>
      </c>
      <c r="AN10" s="12">
        <f t="shared" si="33"/>
        <v>14.399999999999999</v>
      </c>
      <c r="AO10" s="12">
        <f t="shared" si="33"/>
        <v>14.399999999999999</v>
      </c>
      <c r="AP10" s="12">
        <f t="shared" si="33"/>
        <v>14.399999999999999</v>
      </c>
      <c r="AQ10" s="12">
        <f t="shared" si="33"/>
        <v>14.399999999999999</v>
      </c>
      <c r="AR10" s="12">
        <f t="shared" si="33"/>
        <v>14.399999999999999</v>
      </c>
      <c r="AS10" s="12">
        <f t="shared" si="33"/>
        <v>14.399999999999999</v>
      </c>
      <c r="AT10" s="12">
        <f t="shared" si="33"/>
        <v>14.399999999999999</v>
      </c>
      <c r="AU10" s="12">
        <f t="shared" si="33"/>
        <v>14.399999999999999</v>
      </c>
      <c r="AV10" s="12">
        <f t="shared" si="33"/>
        <v>14.399999999999999</v>
      </c>
      <c r="AW10" s="12">
        <f t="shared" si="33"/>
        <v>14.399999999999999</v>
      </c>
      <c r="AX10" s="13">
        <f t="shared" si="4"/>
        <v>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5.400000000000002</v>
      </c>
      <c r="BK10" s="13">
        <f t="shared" si="16"/>
        <v>9.600000000000001</v>
      </c>
      <c r="BL10" s="13">
        <f t="shared" si="17"/>
        <v>11.200000000000003</v>
      </c>
      <c r="BM10" s="13">
        <f t="shared" si="18"/>
        <v>14.100000000000001</v>
      </c>
      <c r="BN10" s="13">
        <f t="shared" si="19"/>
        <v>15.800000000000004</v>
      </c>
      <c r="BO10" s="13">
        <f t="shared" si="20"/>
        <v>18.200000000000003</v>
      </c>
      <c r="BP10" s="13">
        <f t="shared" si="21"/>
        <v>19.4</v>
      </c>
      <c r="BQ10" s="13">
        <f t="shared" si="22"/>
        <v>21.6</v>
      </c>
      <c r="BR10" s="13">
        <f t="shared" si="23"/>
        <v>23.1</v>
      </c>
      <c r="BS10" s="13">
        <f t="shared" si="24"/>
        <v>26.6</v>
      </c>
      <c r="BT10" s="13">
        <f t="shared" si="27"/>
        <v>31.6</v>
      </c>
    </row>
    <row r="11" spans="1:72" ht="15.75" hidden="1">
      <c r="A11" s="11" t="s">
        <v>90</v>
      </c>
      <c r="B11" s="12">
        <v>15</v>
      </c>
      <c r="C11" s="12">
        <f>B11-$C5</f>
        <v>11.8</v>
      </c>
      <c r="D11" s="12">
        <f>B11-$D5</f>
        <v>10.8</v>
      </c>
      <c r="E11" s="12">
        <f>B11-$E7</f>
        <v>11.100000000000001</v>
      </c>
      <c r="F11" s="12">
        <f>B11-$F5</f>
        <v>4.5</v>
      </c>
      <c r="G11" s="12">
        <f>B11-$G5</f>
        <v>3.5</v>
      </c>
      <c r="H11" s="12"/>
      <c r="I11" s="12">
        <f>I5-$H5</f>
        <v>2.1999999999999993</v>
      </c>
      <c r="J11" s="12">
        <f aca="true" t="shared" si="34" ref="J11:X11">J5-$H5</f>
        <v>3.6999999999999993</v>
      </c>
      <c r="K11" s="12">
        <f t="shared" si="34"/>
        <v>6.5</v>
      </c>
      <c r="L11" s="12">
        <f t="shared" si="34"/>
        <v>9.5</v>
      </c>
      <c r="M11" s="12">
        <f t="shared" si="34"/>
        <v>10.899999999999999</v>
      </c>
      <c r="N11" s="12">
        <f t="shared" si="34"/>
        <v>16.3</v>
      </c>
      <c r="O11" s="12">
        <f t="shared" si="34"/>
        <v>20.5</v>
      </c>
      <c r="P11" s="12">
        <f t="shared" si="34"/>
        <v>22.1</v>
      </c>
      <c r="Q11" s="12">
        <f t="shared" si="34"/>
        <v>25</v>
      </c>
      <c r="R11" s="12">
        <f t="shared" si="34"/>
        <v>26.700000000000003</v>
      </c>
      <c r="S11" s="12">
        <f t="shared" si="34"/>
        <v>29.1</v>
      </c>
      <c r="T11" s="12">
        <f t="shared" si="34"/>
        <v>30.299999999999997</v>
      </c>
      <c r="U11" s="12">
        <f t="shared" si="34"/>
        <v>32.5</v>
      </c>
      <c r="V11" s="12">
        <f t="shared" si="34"/>
        <v>34</v>
      </c>
      <c r="W11" s="12">
        <f t="shared" si="34"/>
        <v>37.5</v>
      </c>
      <c r="X11" s="12">
        <f t="shared" si="34"/>
        <v>42.5</v>
      </c>
      <c r="Z11" s="11" t="s">
        <v>90</v>
      </c>
      <c r="AA11" s="12">
        <v>15</v>
      </c>
      <c r="AB11" s="12">
        <f>AA11-$C5</f>
        <v>11.8</v>
      </c>
      <c r="AC11" s="12">
        <f>AA11-$D5</f>
        <v>10.8</v>
      </c>
      <c r="AD11" s="12">
        <f>AA11-$E7</f>
        <v>11.100000000000001</v>
      </c>
      <c r="AE11" s="12">
        <f>AA11-$F5</f>
        <v>4.5</v>
      </c>
      <c r="AF11" s="12">
        <f>AA11-$G5</f>
        <v>3.5</v>
      </c>
      <c r="AG11" s="12">
        <v>0</v>
      </c>
      <c r="AH11" s="12">
        <f>AH5-$H5</f>
        <v>2.1999999999999993</v>
      </c>
      <c r="AI11" s="12">
        <f aca="true" t="shared" si="35" ref="AI11:AW11">AI5-$H5</f>
        <v>3.6999999999999993</v>
      </c>
      <c r="AJ11" s="12">
        <f t="shared" si="35"/>
        <v>6.5</v>
      </c>
      <c r="AK11" s="12">
        <f t="shared" si="35"/>
        <v>9.5</v>
      </c>
      <c r="AL11" s="12">
        <f t="shared" si="35"/>
        <v>10.899999999999999</v>
      </c>
      <c r="AM11" s="12">
        <f t="shared" si="35"/>
        <v>10.899999999999999</v>
      </c>
      <c r="AN11" s="12">
        <f t="shared" si="35"/>
        <v>10.899999999999999</v>
      </c>
      <c r="AO11" s="12">
        <f t="shared" si="35"/>
        <v>10.899999999999999</v>
      </c>
      <c r="AP11" s="12">
        <f t="shared" si="35"/>
        <v>10.899999999999999</v>
      </c>
      <c r="AQ11" s="12">
        <f t="shared" si="35"/>
        <v>10.899999999999999</v>
      </c>
      <c r="AR11" s="12">
        <f t="shared" si="35"/>
        <v>10.899999999999999</v>
      </c>
      <c r="AS11" s="12">
        <f t="shared" si="35"/>
        <v>10.899999999999999</v>
      </c>
      <c r="AT11" s="12">
        <f t="shared" si="35"/>
        <v>10.899999999999999</v>
      </c>
      <c r="AU11" s="12">
        <f t="shared" si="35"/>
        <v>10.899999999999999</v>
      </c>
      <c r="AV11" s="12">
        <f t="shared" si="35"/>
        <v>10.899999999999999</v>
      </c>
      <c r="AW11" s="12">
        <f t="shared" si="35"/>
        <v>10.899999999999999</v>
      </c>
      <c r="AX11" s="13">
        <f t="shared" si="4"/>
        <v>0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5.400000000000002</v>
      </c>
      <c r="BK11" s="13">
        <f t="shared" si="16"/>
        <v>9.600000000000001</v>
      </c>
      <c r="BL11" s="13">
        <f t="shared" si="17"/>
        <v>11.200000000000003</v>
      </c>
      <c r="BM11" s="13">
        <f t="shared" si="18"/>
        <v>14.100000000000001</v>
      </c>
      <c r="BN11" s="13">
        <f t="shared" si="19"/>
        <v>15.800000000000004</v>
      </c>
      <c r="BO11" s="13">
        <f t="shared" si="20"/>
        <v>18.200000000000003</v>
      </c>
      <c r="BP11" s="13">
        <f t="shared" si="21"/>
        <v>19.4</v>
      </c>
      <c r="BQ11" s="13">
        <f t="shared" si="22"/>
        <v>21.6</v>
      </c>
      <c r="BR11" s="13">
        <f t="shared" si="23"/>
        <v>23.1</v>
      </c>
      <c r="BS11" s="13">
        <f t="shared" si="24"/>
        <v>26.6</v>
      </c>
      <c r="BT11" s="13">
        <f t="shared" si="27"/>
        <v>31.6</v>
      </c>
    </row>
    <row r="12" spans="1:72" ht="15.75" hidden="1">
      <c r="A12" s="11" t="s">
        <v>91</v>
      </c>
      <c r="B12" s="12">
        <v>17.2</v>
      </c>
      <c r="C12" s="12">
        <f>B12-$C5</f>
        <v>14</v>
      </c>
      <c r="D12" s="12">
        <f>B12-$D5</f>
        <v>13</v>
      </c>
      <c r="E12" s="12">
        <f>B12-$E7</f>
        <v>13.3</v>
      </c>
      <c r="F12" s="12">
        <f>B12-$F5</f>
        <v>6.699999999999999</v>
      </c>
      <c r="G12" s="12">
        <f>B12-$G5</f>
        <v>5.699999999999999</v>
      </c>
      <c r="H12" s="12">
        <f>B12-$H5</f>
        <v>2.1999999999999993</v>
      </c>
      <c r="I12" s="12"/>
      <c r="J12" s="12">
        <f>J5-$I5</f>
        <v>1.5</v>
      </c>
      <c r="K12" s="12">
        <f aca="true" t="shared" si="36" ref="K12:X12">K5-$I5</f>
        <v>4.300000000000001</v>
      </c>
      <c r="L12" s="12">
        <f t="shared" si="36"/>
        <v>7.300000000000001</v>
      </c>
      <c r="M12" s="12">
        <f t="shared" si="36"/>
        <v>8.7</v>
      </c>
      <c r="N12" s="12">
        <f t="shared" si="36"/>
        <v>14.100000000000001</v>
      </c>
      <c r="O12" s="12">
        <f t="shared" si="36"/>
        <v>18.3</v>
      </c>
      <c r="P12" s="12">
        <f t="shared" si="36"/>
        <v>19.900000000000002</v>
      </c>
      <c r="Q12" s="12">
        <f t="shared" si="36"/>
        <v>22.8</v>
      </c>
      <c r="R12" s="12">
        <f t="shared" si="36"/>
        <v>24.500000000000004</v>
      </c>
      <c r="S12" s="12">
        <f t="shared" si="36"/>
        <v>26.900000000000002</v>
      </c>
      <c r="T12" s="12">
        <f t="shared" si="36"/>
        <v>28.099999999999998</v>
      </c>
      <c r="U12" s="12">
        <f t="shared" si="36"/>
        <v>30.3</v>
      </c>
      <c r="V12" s="12">
        <f t="shared" si="36"/>
        <v>31.8</v>
      </c>
      <c r="W12" s="12">
        <f t="shared" si="36"/>
        <v>35.3</v>
      </c>
      <c r="X12" s="12">
        <f t="shared" si="36"/>
        <v>40.3</v>
      </c>
      <c r="Z12" s="11" t="s">
        <v>91</v>
      </c>
      <c r="AA12" s="12">
        <v>17.2</v>
      </c>
      <c r="AB12" s="12">
        <f>AA12-$C5</f>
        <v>14</v>
      </c>
      <c r="AC12" s="12">
        <f>AA12-$D5</f>
        <v>13</v>
      </c>
      <c r="AD12" s="12">
        <f>AA12-$E7</f>
        <v>13.3</v>
      </c>
      <c r="AE12" s="12">
        <f>AA12-$F5</f>
        <v>6.699999999999999</v>
      </c>
      <c r="AF12" s="12">
        <f>AA12-$G5</f>
        <v>5.699999999999999</v>
      </c>
      <c r="AG12" s="12">
        <f>AA12-$H5</f>
        <v>2.1999999999999993</v>
      </c>
      <c r="AH12" s="12">
        <v>0</v>
      </c>
      <c r="AI12" s="12">
        <f>AI5-$I5</f>
        <v>1.5</v>
      </c>
      <c r="AJ12" s="12">
        <f aca="true" t="shared" si="37" ref="AJ12:AW12">AJ5-$I5</f>
        <v>4.300000000000001</v>
      </c>
      <c r="AK12" s="12">
        <f t="shared" si="37"/>
        <v>7.300000000000001</v>
      </c>
      <c r="AL12" s="12">
        <f t="shared" si="37"/>
        <v>8.7</v>
      </c>
      <c r="AM12" s="12">
        <f t="shared" si="37"/>
        <v>8.7</v>
      </c>
      <c r="AN12" s="12">
        <f t="shared" si="37"/>
        <v>8.7</v>
      </c>
      <c r="AO12" s="12">
        <f t="shared" si="37"/>
        <v>8.7</v>
      </c>
      <c r="AP12" s="12">
        <f t="shared" si="37"/>
        <v>8.7</v>
      </c>
      <c r="AQ12" s="12">
        <f t="shared" si="37"/>
        <v>8.7</v>
      </c>
      <c r="AR12" s="12">
        <f t="shared" si="37"/>
        <v>8.7</v>
      </c>
      <c r="AS12" s="12">
        <f t="shared" si="37"/>
        <v>8.7</v>
      </c>
      <c r="AT12" s="12">
        <f t="shared" si="37"/>
        <v>8.7</v>
      </c>
      <c r="AU12" s="12">
        <f t="shared" si="37"/>
        <v>8.7</v>
      </c>
      <c r="AV12" s="12">
        <f t="shared" si="37"/>
        <v>8.7</v>
      </c>
      <c r="AW12" s="12">
        <f t="shared" si="37"/>
        <v>8.7</v>
      </c>
      <c r="AX12" s="13">
        <f t="shared" si="4"/>
        <v>0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5.400000000000002</v>
      </c>
      <c r="BK12" s="13">
        <f t="shared" si="16"/>
        <v>9.600000000000001</v>
      </c>
      <c r="BL12" s="13">
        <f t="shared" si="17"/>
        <v>11.200000000000003</v>
      </c>
      <c r="BM12" s="13">
        <f t="shared" si="18"/>
        <v>14.100000000000001</v>
      </c>
      <c r="BN12" s="13">
        <f t="shared" si="19"/>
        <v>15.800000000000004</v>
      </c>
      <c r="BO12" s="13">
        <f t="shared" si="20"/>
        <v>18.200000000000003</v>
      </c>
      <c r="BP12" s="13">
        <f t="shared" si="21"/>
        <v>19.4</v>
      </c>
      <c r="BQ12" s="13">
        <f t="shared" si="22"/>
        <v>21.6</v>
      </c>
      <c r="BR12" s="13">
        <f t="shared" si="23"/>
        <v>23.1</v>
      </c>
      <c r="BS12" s="13">
        <f t="shared" si="24"/>
        <v>26.599999999999998</v>
      </c>
      <c r="BT12" s="13">
        <f t="shared" si="27"/>
        <v>31.599999999999998</v>
      </c>
    </row>
    <row r="13" spans="1:72" ht="15.75" hidden="1">
      <c r="A13" s="11" t="s">
        <v>92</v>
      </c>
      <c r="B13" s="12">
        <v>18.7</v>
      </c>
      <c r="C13" s="12">
        <f>B13-$C5</f>
        <v>15.5</v>
      </c>
      <c r="D13" s="12">
        <f>B13-$D5</f>
        <v>14.5</v>
      </c>
      <c r="E13" s="12">
        <f>B13-$E7</f>
        <v>14.8</v>
      </c>
      <c r="F13" s="12">
        <f>B13-$F5</f>
        <v>8.2</v>
      </c>
      <c r="G13" s="12">
        <f>B13-$G5</f>
        <v>7.199999999999999</v>
      </c>
      <c r="H13" s="12">
        <f>B13-$H5</f>
        <v>3.6999999999999993</v>
      </c>
      <c r="I13" s="12">
        <f>B13-$I5</f>
        <v>1.5</v>
      </c>
      <c r="J13" s="12"/>
      <c r="K13" s="12">
        <f>K5-$J5</f>
        <v>2.8000000000000007</v>
      </c>
      <c r="L13" s="12">
        <f aca="true" t="shared" si="38" ref="L13:X13">L5-$J5</f>
        <v>5.800000000000001</v>
      </c>
      <c r="M13" s="12">
        <f t="shared" si="38"/>
        <v>7.199999999999999</v>
      </c>
      <c r="N13" s="12">
        <f t="shared" si="38"/>
        <v>12.600000000000001</v>
      </c>
      <c r="O13" s="12">
        <f t="shared" si="38"/>
        <v>16.8</v>
      </c>
      <c r="P13" s="12">
        <f t="shared" si="38"/>
        <v>18.400000000000002</v>
      </c>
      <c r="Q13" s="12">
        <f t="shared" si="38"/>
        <v>21.3</v>
      </c>
      <c r="R13" s="12">
        <f t="shared" si="38"/>
        <v>23.000000000000004</v>
      </c>
      <c r="S13" s="12">
        <f t="shared" si="38"/>
        <v>25.400000000000002</v>
      </c>
      <c r="T13" s="12">
        <f t="shared" si="38"/>
        <v>26.599999999999998</v>
      </c>
      <c r="U13" s="12">
        <f t="shared" si="38"/>
        <v>28.8</v>
      </c>
      <c r="V13" s="12">
        <f t="shared" si="38"/>
        <v>30.3</v>
      </c>
      <c r="W13" s="12">
        <f t="shared" si="38"/>
        <v>33.8</v>
      </c>
      <c r="X13" s="12">
        <f t="shared" si="38"/>
        <v>38.8</v>
      </c>
      <c r="Z13" s="11" t="s">
        <v>92</v>
      </c>
      <c r="AA13" s="12">
        <v>18.7</v>
      </c>
      <c r="AB13" s="12">
        <f>AA13-$C5</f>
        <v>15.5</v>
      </c>
      <c r="AC13" s="12">
        <f>AA13-$D5</f>
        <v>14.5</v>
      </c>
      <c r="AD13" s="12">
        <f>AA13-$E7</f>
        <v>14.8</v>
      </c>
      <c r="AE13" s="12">
        <f>AA13-$F5</f>
        <v>8.2</v>
      </c>
      <c r="AF13" s="12">
        <f>AA13-$G5</f>
        <v>7.199999999999999</v>
      </c>
      <c r="AG13" s="12">
        <f>AA13-$H5</f>
        <v>3.6999999999999993</v>
      </c>
      <c r="AH13" s="12">
        <f>AA13-$I5</f>
        <v>1.5</v>
      </c>
      <c r="AI13" s="12">
        <v>0</v>
      </c>
      <c r="AJ13" s="12">
        <f>AJ5-$J5</f>
        <v>2.8000000000000007</v>
      </c>
      <c r="AK13" s="12">
        <f aca="true" t="shared" si="39" ref="AK13:AW13">AK5-$J5</f>
        <v>5.800000000000001</v>
      </c>
      <c r="AL13" s="12">
        <f t="shared" si="39"/>
        <v>7.199999999999999</v>
      </c>
      <c r="AM13" s="12">
        <f t="shared" si="39"/>
        <v>7.199999999999999</v>
      </c>
      <c r="AN13" s="12">
        <f t="shared" si="39"/>
        <v>7.199999999999999</v>
      </c>
      <c r="AO13" s="12">
        <f t="shared" si="39"/>
        <v>7.199999999999999</v>
      </c>
      <c r="AP13" s="12">
        <f t="shared" si="39"/>
        <v>7.199999999999999</v>
      </c>
      <c r="AQ13" s="12">
        <f t="shared" si="39"/>
        <v>7.199999999999999</v>
      </c>
      <c r="AR13" s="12">
        <f t="shared" si="39"/>
        <v>7.199999999999999</v>
      </c>
      <c r="AS13" s="12">
        <f t="shared" si="39"/>
        <v>7.199999999999999</v>
      </c>
      <c r="AT13" s="12">
        <f t="shared" si="39"/>
        <v>7.199999999999999</v>
      </c>
      <c r="AU13" s="12">
        <f t="shared" si="39"/>
        <v>7.199999999999999</v>
      </c>
      <c r="AV13" s="12">
        <f t="shared" si="39"/>
        <v>7.199999999999999</v>
      </c>
      <c r="AW13" s="12">
        <f t="shared" si="39"/>
        <v>7.199999999999999</v>
      </c>
      <c r="AX13" s="13">
        <f t="shared" si="4"/>
        <v>0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5.400000000000002</v>
      </c>
      <c r="BK13" s="13">
        <f t="shared" si="16"/>
        <v>9.600000000000001</v>
      </c>
      <c r="BL13" s="13">
        <f t="shared" si="17"/>
        <v>11.200000000000003</v>
      </c>
      <c r="BM13" s="13">
        <f t="shared" si="18"/>
        <v>14.100000000000001</v>
      </c>
      <c r="BN13" s="13">
        <f t="shared" si="19"/>
        <v>15.800000000000004</v>
      </c>
      <c r="BO13" s="13">
        <f t="shared" si="20"/>
        <v>18.200000000000003</v>
      </c>
      <c r="BP13" s="13">
        <f t="shared" si="21"/>
        <v>19.4</v>
      </c>
      <c r="BQ13" s="13">
        <f t="shared" si="22"/>
        <v>21.6</v>
      </c>
      <c r="BR13" s="13">
        <f t="shared" si="23"/>
        <v>23.1</v>
      </c>
      <c r="BS13" s="13">
        <f t="shared" si="24"/>
        <v>26.599999999999998</v>
      </c>
      <c r="BT13" s="13">
        <f t="shared" si="27"/>
        <v>31.599999999999998</v>
      </c>
    </row>
    <row r="14" spans="1:72" ht="15.75" hidden="1">
      <c r="A14" s="11" t="s">
        <v>80</v>
      </c>
      <c r="B14" s="12">
        <v>21.5</v>
      </c>
      <c r="C14" s="12">
        <f>B14-$C5</f>
        <v>18.3</v>
      </c>
      <c r="D14" s="12">
        <f>B14-$D5</f>
        <v>17.3</v>
      </c>
      <c r="E14" s="12">
        <f>B14-$E7</f>
        <v>17.6</v>
      </c>
      <c r="F14" s="12">
        <f>B14-$F5</f>
        <v>11</v>
      </c>
      <c r="G14" s="12">
        <f>B14-$G5</f>
        <v>10</v>
      </c>
      <c r="H14" s="12">
        <f>B14-$H5</f>
        <v>6.5</v>
      </c>
      <c r="I14" s="12">
        <f>B14-$I5</f>
        <v>4.300000000000001</v>
      </c>
      <c r="J14" s="12">
        <f>B14-$J5</f>
        <v>2.8000000000000007</v>
      </c>
      <c r="K14" s="12"/>
      <c r="L14" s="12">
        <f>L5-$K5</f>
        <v>3</v>
      </c>
      <c r="M14" s="12">
        <f aca="true" t="shared" si="40" ref="M14:X14">M5-$K5</f>
        <v>4.399999999999999</v>
      </c>
      <c r="N14" s="12">
        <f t="shared" si="40"/>
        <v>9.8</v>
      </c>
      <c r="O14" s="12">
        <f t="shared" si="40"/>
        <v>14</v>
      </c>
      <c r="P14" s="12">
        <f t="shared" si="40"/>
        <v>15.600000000000001</v>
      </c>
      <c r="Q14" s="12">
        <f t="shared" si="40"/>
        <v>18.5</v>
      </c>
      <c r="R14" s="12">
        <f t="shared" si="40"/>
        <v>20.200000000000003</v>
      </c>
      <c r="S14" s="12">
        <f t="shared" si="40"/>
        <v>22.6</v>
      </c>
      <c r="T14" s="12">
        <f t="shared" si="40"/>
        <v>23.799999999999997</v>
      </c>
      <c r="U14" s="12">
        <f t="shared" si="40"/>
        <v>26</v>
      </c>
      <c r="V14" s="12">
        <f t="shared" si="40"/>
        <v>27.5</v>
      </c>
      <c r="W14" s="12">
        <f t="shared" si="40"/>
        <v>31</v>
      </c>
      <c r="X14" s="12">
        <f t="shared" si="40"/>
        <v>36</v>
      </c>
      <c r="Z14" s="11" t="s">
        <v>80</v>
      </c>
      <c r="AA14" s="12">
        <v>21.5</v>
      </c>
      <c r="AB14" s="12">
        <f>AA14-$C5</f>
        <v>18.3</v>
      </c>
      <c r="AC14" s="12">
        <f>AA14-$D5</f>
        <v>17.3</v>
      </c>
      <c r="AD14" s="12">
        <f>AA14-$E7</f>
        <v>17.6</v>
      </c>
      <c r="AE14" s="12">
        <f>AA14-$F5</f>
        <v>11</v>
      </c>
      <c r="AF14" s="12">
        <f>AA14-$G5</f>
        <v>10</v>
      </c>
      <c r="AG14" s="12">
        <f>AA14-$H5</f>
        <v>6.5</v>
      </c>
      <c r="AH14" s="12">
        <f>AA14-$I5</f>
        <v>4.300000000000001</v>
      </c>
      <c r="AI14" s="12">
        <f>AA14-$J5</f>
        <v>2.8000000000000007</v>
      </c>
      <c r="AJ14" s="12">
        <v>0</v>
      </c>
      <c r="AK14" s="12">
        <f>AK5-$K5</f>
        <v>3</v>
      </c>
      <c r="AL14" s="12">
        <f aca="true" t="shared" si="41" ref="AL14:AW14">AL5-$K5</f>
        <v>4.399999999999999</v>
      </c>
      <c r="AM14" s="12">
        <f t="shared" si="41"/>
        <v>4.399999999999999</v>
      </c>
      <c r="AN14" s="12">
        <f t="shared" si="41"/>
        <v>4.399999999999999</v>
      </c>
      <c r="AO14" s="12">
        <f t="shared" si="41"/>
        <v>4.399999999999999</v>
      </c>
      <c r="AP14" s="12">
        <f t="shared" si="41"/>
        <v>4.399999999999999</v>
      </c>
      <c r="AQ14" s="12">
        <f t="shared" si="41"/>
        <v>4.399999999999999</v>
      </c>
      <c r="AR14" s="12">
        <f t="shared" si="41"/>
        <v>4.399999999999999</v>
      </c>
      <c r="AS14" s="12">
        <f t="shared" si="41"/>
        <v>4.399999999999999</v>
      </c>
      <c r="AT14" s="12">
        <f t="shared" si="41"/>
        <v>4.399999999999999</v>
      </c>
      <c r="AU14" s="12">
        <f t="shared" si="41"/>
        <v>4.399999999999999</v>
      </c>
      <c r="AV14" s="12">
        <f t="shared" si="41"/>
        <v>4.399999999999999</v>
      </c>
      <c r="AW14" s="12">
        <f t="shared" si="41"/>
        <v>4.399999999999999</v>
      </c>
      <c r="AX14" s="13">
        <f t="shared" si="4"/>
        <v>0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5.400000000000002</v>
      </c>
      <c r="BK14" s="13">
        <f t="shared" si="16"/>
        <v>9.600000000000001</v>
      </c>
      <c r="BL14" s="13">
        <f t="shared" si="17"/>
        <v>11.200000000000003</v>
      </c>
      <c r="BM14" s="13">
        <f t="shared" si="18"/>
        <v>14.100000000000001</v>
      </c>
      <c r="BN14" s="13">
        <f t="shared" si="19"/>
        <v>15.800000000000004</v>
      </c>
      <c r="BO14" s="13">
        <f t="shared" si="20"/>
        <v>18.200000000000003</v>
      </c>
      <c r="BP14" s="13">
        <f t="shared" si="21"/>
        <v>19.4</v>
      </c>
      <c r="BQ14" s="13">
        <f t="shared" si="22"/>
        <v>21.6</v>
      </c>
      <c r="BR14" s="13">
        <f t="shared" si="23"/>
        <v>23.1</v>
      </c>
      <c r="BS14" s="13">
        <f t="shared" si="24"/>
        <v>26.6</v>
      </c>
      <c r="BT14" s="13">
        <f t="shared" si="27"/>
        <v>31.6</v>
      </c>
    </row>
    <row r="15" spans="1:72" ht="15.75" hidden="1">
      <c r="A15" s="11" t="s">
        <v>93</v>
      </c>
      <c r="B15" s="12">
        <v>24.5</v>
      </c>
      <c r="C15" s="12">
        <f>B15-$C5</f>
        <v>21.3</v>
      </c>
      <c r="D15" s="12">
        <f>B15-$D5</f>
        <v>20.3</v>
      </c>
      <c r="E15" s="12">
        <f>B15-$E7</f>
        <v>20.6</v>
      </c>
      <c r="F15" s="12">
        <f>B15-$F5</f>
        <v>14</v>
      </c>
      <c r="G15" s="12">
        <f>B15-$G5</f>
        <v>13</v>
      </c>
      <c r="H15" s="12">
        <f>B15-$H5</f>
        <v>9.5</v>
      </c>
      <c r="I15" s="12">
        <f>B15-$I5</f>
        <v>7.300000000000001</v>
      </c>
      <c r="J15" s="12">
        <f>B15-$J5</f>
        <v>5.800000000000001</v>
      </c>
      <c r="K15" s="12">
        <f>B15-$K5</f>
        <v>3</v>
      </c>
      <c r="L15" s="12"/>
      <c r="M15" s="12">
        <f>M5-$L5</f>
        <v>1.3999999999999986</v>
      </c>
      <c r="N15" s="12">
        <f aca="true" t="shared" si="42" ref="N15:X15">N5-$L5</f>
        <v>6.800000000000001</v>
      </c>
      <c r="O15" s="12">
        <f t="shared" si="42"/>
        <v>11</v>
      </c>
      <c r="P15" s="12">
        <f t="shared" si="42"/>
        <v>12.600000000000001</v>
      </c>
      <c r="Q15" s="12">
        <f t="shared" si="42"/>
        <v>15.5</v>
      </c>
      <c r="R15" s="12">
        <f t="shared" si="42"/>
        <v>17.200000000000003</v>
      </c>
      <c r="S15" s="12">
        <f t="shared" si="42"/>
        <v>19.6</v>
      </c>
      <c r="T15" s="12">
        <f t="shared" si="42"/>
        <v>20.799999999999997</v>
      </c>
      <c r="U15" s="12">
        <f t="shared" si="42"/>
        <v>23</v>
      </c>
      <c r="V15" s="12">
        <f t="shared" si="42"/>
        <v>24.5</v>
      </c>
      <c r="W15" s="12">
        <f t="shared" si="42"/>
        <v>28</v>
      </c>
      <c r="X15" s="12">
        <f t="shared" si="42"/>
        <v>33</v>
      </c>
      <c r="Z15" s="11" t="s">
        <v>93</v>
      </c>
      <c r="AA15" s="12">
        <v>24.5</v>
      </c>
      <c r="AB15" s="12">
        <f>AA15-$C5</f>
        <v>21.3</v>
      </c>
      <c r="AC15" s="12">
        <f>AA15-$D5</f>
        <v>20.3</v>
      </c>
      <c r="AD15" s="12">
        <f>AA15-$E7</f>
        <v>20.6</v>
      </c>
      <c r="AE15" s="12">
        <f>AA15-$F5</f>
        <v>14</v>
      </c>
      <c r="AF15" s="12">
        <f>AA15-$G5</f>
        <v>13</v>
      </c>
      <c r="AG15" s="12">
        <f>AA15-$H5</f>
        <v>9.5</v>
      </c>
      <c r="AH15" s="12">
        <f>AA15-$I5</f>
        <v>7.300000000000001</v>
      </c>
      <c r="AI15" s="12">
        <f>AA15-$J5</f>
        <v>5.800000000000001</v>
      </c>
      <c r="AJ15" s="12">
        <f>AA15-$K5</f>
        <v>3</v>
      </c>
      <c r="AK15" s="12">
        <v>0</v>
      </c>
      <c r="AL15" s="12">
        <f>AL5-$L5</f>
        <v>1.3999999999999986</v>
      </c>
      <c r="AM15" s="12">
        <f aca="true" t="shared" si="43" ref="AM15:AW15">AM5-$L5</f>
        <v>1.3999999999999986</v>
      </c>
      <c r="AN15" s="12">
        <f t="shared" si="43"/>
        <v>1.3999999999999986</v>
      </c>
      <c r="AO15" s="12">
        <f t="shared" si="43"/>
        <v>1.3999999999999986</v>
      </c>
      <c r="AP15" s="12">
        <f t="shared" si="43"/>
        <v>1.3999999999999986</v>
      </c>
      <c r="AQ15" s="12">
        <f t="shared" si="43"/>
        <v>1.3999999999999986</v>
      </c>
      <c r="AR15" s="12">
        <f t="shared" si="43"/>
        <v>1.3999999999999986</v>
      </c>
      <c r="AS15" s="12">
        <f t="shared" si="43"/>
        <v>1.3999999999999986</v>
      </c>
      <c r="AT15" s="12">
        <f t="shared" si="43"/>
        <v>1.3999999999999986</v>
      </c>
      <c r="AU15" s="12">
        <f t="shared" si="43"/>
        <v>1.3999999999999986</v>
      </c>
      <c r="AV15" s="12">
        <f t="shared" si="43"/>
        <v>1.3999999999999986</v>
      </c>
      <c r="AW15" s="12">
        <f t="shared" si="43"/>
        <v>1.3999999999999986</v>
      </c>
      <c r="AX15" s="13">
        <f t="shared" si="4"/>
        <v>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5.400000000000002</v>
      </c>
      <c r="BK15" s="13">
        <f t="shared" si="16"/>
        <v>9.600000000000001</v>
      </c>
      <c r="BL15" s="13">
        <f t="shared" si="17"/>
        <v>11.200000000000003</v>
      </c>
      <c r="BM15" s="13">
        <f t="shared" si="18"/>
        <v>14.100000000000001</v>
      </c>
      <c r="BN15" s="13">
        <f t="shared" si="19"/>
        <v>15.800000000000004</v>
      </c>
      <c r="BO15" s="13">
        <f t="shared" si="20"/>
        <v>18.200000000000003</v>
      </c>
      <c r="BP15" s="13">
        <f t="shared" si="21"/>
        <v>19.4</v>
      </c>
      <c r="BQ15" s="13">
        <f t="shared" si="22"/>
        <v>21.6</v>
      </c>
      <c r="BR15" s="13">
        <f t="shared" si="23"/>
        <v>23.1</v>
      </c>
      <c r="BS15" s="13">
        <f t="shared" si="24"/>
        <v>26.6</v>
      </c>
      <c r="BT15" s="13">
        <f t="shared" si="27"/>
        <v>31.6</v>
      </c>
    </row>
    <row r="16" spans="1:72" ht="15.75" hidden="1">
      <c r="A16" s="11" t="s">
        <v>94</v>
      </c>
      <c r="B16" s="12">
        <v>25.9</v>
      </c>
      <c r="C16" s="12">
        <f>B16-$C5</f>
        <v>22.7</v>
      </c>
      <c r="D16" s="12">
        <f>B16-$D5</f>
        <v>21.7</v>
      </c>
      <c r="E16" s="12">
        <f>B16-$E7</f>
        <v>22</v>
      </c>
      <c r="F16" s="12">
        <f>B16-$F5</f>
        <v>15.399999999999999</v>
      </c>
      <c r="G16" s="12">
        <f>B16-$G5</f>
        <v>14.399999999999999</v>
      </c>
      <c r="H16" s="12">
        <f>B16-$H5</f>
        <v>10.899999999999999</v>
      </c>
      <c r="I16" s="12">
        <f>B16-$I5</f>
        <v>8.7</v>
      </c>
      <c r="J16" s="12">
        <f>B16-$J5</f>
        <v>7.199999999999999</v>
      </c>
      <c r="K16" s="12">
        <f>B16-$K5</f>
        <v>4.399999999999999</v>
      </c>
      <c r="L16" s="12">
        <f>B16-$L5</f>
        <v>1.3999999999999986</v>
      </c>
      <c r="M16" s="12"/>
      <c r="N16" s="12">
        <f>N5-$M5</f>
        <v>5.400000000000002</v>
      </c>
      <c r="O16" s="12">
        <f aca="true" t="shared" si="44" ref="O16:X16">O5-$M5</f>
        <v>9.600000000000001</v>
      </c>
      <c r="P16" s="12">
        <f t="shared" si="44"/>
        <v>11.200000000000003</v>
      </c>
      <c r="Q16" s="12">
        <f t="shared" si="44"/>
        <v>14.100000000000001</v>
      </c>
      <c r="R16" s="12">
        <f t="shared" si="44"/>
        <v>15.800000000000004</v>
      </c>
      <c r="S16" s="12">
        <f t="shared" si="44"/>
        <v>18.200000000000003</v>
      </c>
      <c r="T16" s="12">
        <f t="shared" si="44"/>
        <v>19.4</v>
      </c>
      <c r="U16" s="12">
        <f t="shared" si="44"/>
        <v>21.6</v>
      </c>
      <c r="V16" s="12">
        <f t="shared" si="44"/>
        <v>23.1</v>
      </c>
      <c r="W16" s="12">
        <f t="shared" si="44"/>
        <v>26.6</v>
      </c>
      <c r="X16" s="12">
        <f t="shared" si="44"/>
        <v>31.6</v>
      </c>
      <c r="Z16" s="11" t="s">
        <v>94</v>
      </c>
      <c r="AA16" s="12">
        <v>25.9</v>
      </c>
      <c r="AB16" s="12">
        <f>AA16-$C5</f>
        <v>22.7</v>
      </c>
      <c r="AC16" s="12">
        <f>AA16-$D5</f>
        <v>21.7</v>
      </c>
      <c r="AD16" s="12">
        <f>AA16-$E7</f>
        <v>22</v>
      </c>
      <c r="AE16" s="12">
        <f>AA16-$F5</f>
        <v>15.399999999999999</v>
      </c>
      <c r="AF16" s="12">
        <f>AA16-$G5</f>
        <v>14.399999999999999</v>
      </c>
      <c r="AG16" s="12">
        <f>AA16-$H5</f>
        <v>10.899999999999999</v>
      </c>
      <c r="AH16" s="12">
        <f>AA16-$I5</f>
        <v>8.7</v>
      </c>
      <c r="AI16" s="12">
        <f>AA16-$J5</f>
        <v>7.199999999999999</v>
      </c>
      <c r="AJ16" s="12">
        <f>AA16-$K5</f>
        <v>4.399999999999999</v>
      </c>
      <c r="AK16" s="12">
        <f>AA16-$L5</f>
        <v>1.3999999999999986</v>
      </c>
      <c r="AL16" s="12">
        <v>0</v>
      </c>
      <c r="AM16" s="12">
        <f>AM5-$M5</f>
        <v>0</v>
      </c>
      <c r="AN16" s="12">
        <f aca="true" t="shared" si="45" ref="AN16:AW16">AN5-$M5</f>
        <v>0</v>
      </c>
      <c r="AO16" s="12">
        <f t="shared" si="45"/>
        <v>0</v>
      </c>
      <c r="AP16" s="12">
        <f t="shared" si="45"/>
        <v>0</v>
      </c>
      <c r="AQ16" s="12">
        <f t="shared" si="45"/>
        <v>0</v>
      </c>
      <c r="AR16" s="12">
        <f t="shared" si="45"/>
        <v>0</v>
      </c>
      <c r="AS16" s="12">
        <f t="shared" si="45"/>
        <v>0</v>
      </c>
      <c r="AT16" s="12">
        <f t="shared" si="45"/>
        <v>0</v>
      </c>
      <c r="AU16" s="12">
        <f t="shared" si="45"/>
        <v>0</v>
      </c>
      <c r="AV16" s="12">
        <f t="shared" si="45"/>
        <v>0</v>
      </c>
      <c r="AW16" s="12">
        <f t="shared" si="45"/>
        <v>0</v>
      </c>
      <c r="AX16" s="13">
        <f t="shared" si="4"/>
        <v>0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5.400000000000002</v>
      </c>
      <c r="BK16" s="13">
        <f t="shared" si="16"/>
        <v>9.600000000000001</v>
      </c>
      <c r="BL16" s="13">
        <f t="shared" si="17"/>
        <v>11.200000000000003</v>
      </c>
      <c r="BM16" s="13">
        <f t="shared" si="18"/>
        <v>14.100000000000001</v>
      </c>
      <c r="BN16" s="13">
        <f t="shared" si="19"/>
        <v>15.800000000000004</v>
      </c>
      <c r="BO16" s="13">
        <f t="shared" si="20"/>
        <v>18.200000000000003</v>
      </c>
      <c r="BP16" s="13">
        <f t="shared" si="21"/>
        <v>19.4</v>
      </c>
      <c r="BQ16" s="13">
        <f t="shared" si="22"/>
        <v>21.6</v>
      </c>
      <c r="BR16" s="13">
        <f t="shared" si="23"/>
        <v>23.1</v>
      </c>
      <c r="BS16" s="13">
        <f t="shared" si="24"/>
        <v>26.6</v>
      </c>
      <c r="BT16" s="13">
        <f t="shared" si="27"/>
        <v>31.6</v>
      </c>
    </row>
    <row r="17" spans="1:72" ht="15.75" hidden="1">
      <c r="A17" s="11" t="s">
        <v>95</v>
      </c>
      <c r="B17" s="12">
        <v>31.3</v>
      </c>
      <c r="C17" s="12">
        <f>B17-$C5</f>
        <v>28.1</v>
      </c>
      <c r="D17" s="12">
        <f>B17-$D5</f>
        <v>27.1</v>
      </c>
      <c r="E17" s="12">
        <f>B17-$E7</f>
        <v>27.400000000000002</v>
      </c>
      <c r="F17" s="12">
        <f>B17-$F5</f>
        <v>20.8</v>
      </c>
      <c r="G17" s="12">
        <f>B17-$G5</f>
        <v>19.8</v>
      </c>
      <c r="H17" s="12">
        <f>B17-$H5</f>
        <v>16.3</v>
      </c>
      <c r="I17" s="12">
        <f>B17-$I5</f>
        <v>14.100000000000001</v>
      </c>
      <c r="J17" s="12">
        <f>B17-$J5</f>
        <v>12.600000000000001</v>
      </c>
      <c r="K17" s="12">
        <f>B17-$K5</f>
        <v>9.8</v>
      </c>
      <c r="L17" s="12">
        <f>B17-$L5</f>
        <v>6.800000000000001</v>
      </c>
      <c r="M17" s="12">
        <f>B17-$M5</f>
        <v>5.400000000000002</v>
      </c>
      <c r="N17" s="12"/>
      <c r="O17" s="12">
        <f>O5-$N5</f>
        <v>4.199999999999999</v>
      </c>
      <c r="P17" s="12">
        <f aca="true" t="shared" si="46" ref="P17:X17">P5-$N5</f>
        <v>5.800000000000001</v>
      </c>
      <c r="Q17" s="12">
        <f t="shared" si="46"/>
        <v>8.7</v>
      </c>
      <c r="R17" s="12">
        <f t="shared" si="46"/>
        <v>10.400000000000002</v>
      </c>
      <c r="S17" s="12">
        <f t="shared" si="46"/>
        <v>12.8</v>
      </c>
      <c r="T17" s="12">
        <f t="shared" si="46"/>
        <v>13.999999999999996</v>
      </c>
      <c r="U17" s="12">
        <f t="shared" si="46"/>
        <v>16.2</v>
      </c>
      <c r="V17" s="12">
        <f t="shared" si="46"/>
        <v>17.7</v>
      </c>
      <c r="W17" s="12">
        <f t="shared" si="46"/>
        <v>21.2</v>
      </c>
      <c r="X17" s="12">
        <f t="shared" si="46"/>
        <v>26.2</v>
      </c>
      <c r="Z17" s="11" t="s">
        <v>95</v>
      </c>
      <c r="AA17" s="12">
        <f aca="true" t="shared" si="47" ref="AA17:AA27">AA16</f>
        <v>25.9</v>
      </c>
      <c r="AB17" s="12">
        <f>AA17-$C5</f>
        <v>22.7</v>
      </c>
      <c r="AC17" s="12">
        <f>AA17-$D5</f>
        <v>21.7</v>
      </c>
      <c r="AD17" s="12">
        <f>AA17-$E7</f>
        <v>22</v>
      </c>
      <c r="AE17" s="12">
        <f>AA17-$F5</f>
        <v>15.399999999999999</v>
      </c>
      <c r="AF17" s="12">
        <f>AA17-$G5</f>
        <v>14.399999999999999</v>
      </c>
      <c r="AG17" s="12">
        <f>AA17-$H5</f>
        <v>10.899999999999999</v>
      </c>
      <c r="AH17" s="12">
        <f>AA17-$I5</f>
        <v>8.7</v>
      </c>
      <c r="AI17" s="12">
        <f>AA17-$J5</f>
        <v>7.199999999999999</v>
      </c>
      <c r="AJ17" s="12">
        <f>AA17-$K5</f>
        <v>4.399999999999999</v>
      </c>
      <c r="AK17" s="12">
        <f>AA17-$L5</f>
        <v>1.3999999999999986</v>
      </c>
      <c r="AL17" s="12">
        <f>AA17-$M5</f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3">
        <f t="shared" si="4"/>
        <v>5.400000000000002</v>
      </c>
      <c r="AY17" s="13">
        <f t="shared" si="4"/>
        <v>5.400000000000002</v>
      </c>
      <c r="AZ17" s="13">
        <f t="shared" si="5"/>
        <v>5.400000000000002</v>
      </c>
      <c r="BA17" s="13">
        <f t="shared" si="6"/>
        <v>5.400000000000002</v>
      </c>
      <c r="BB17" s="13">
        <f t="shared" si="7"/>
        <v>5.400000000000002</v>
      </c>
      <c r="BC17" s="13">
        <f t="shared" si="8"/>
        <v>5.400000000000002</v>
      </c>
      <c r="BD17" s="13">
        <f t="shared" si="9"/>
        <v>5.400000000000002</v>
      </c>
      <c r="BE17" s="13">
        <f t="shared" si="10"/>
        <v>5.400000000000002</v>
      </c>
      <c r="BF17" s="13">
        <f t="shared" si="11"/>
        <v>5.400000000000002</v>
      </c>
      <c r="BG17" s="13">
        <f t="shared" si="12"/>
        <v>5.400000000000002</v>
      </c>
      <c r="BH17" s="13">
        <f t="shared" si="13"/>
        <v>5.400000000000002</v>
      </c>
      <c r="BI17" s="13">
        <f t="shared" si="14"/>
        <v>5.400000000000002</v>
      </c>
      <c r="BJ17" s="13">
        <f t="shared" si="15"/>
        <v>0</v>
      </c>
      <c r="BK17" s="13">
        <f t="shared" si="16"/>
        <v>4.199999999999999</v>
      </c>
      <c r="BL17" s="13">
        <f t="shared" si="17"/>
        <v>5.800000000000001</v>
      </c>
      <c r="BM17" s="13">
        <f t="shared" si="18"/>
        <v>8.7</v>
      </c>
      <c r="BN17" s="13">
        <f t="shared" si="19"/>
        <v>10.400000000000002</v>
      </c>
      <c r="BO17" s="13">
        <f t="shared" si="20"/>
        <v>12.8</v>
      </c>
      <c r="BP17" s="13">
        <f t="shared" si="21"/>
        <v>13.999999999999996</v>
      </c>
      <c r="BQ17" s="13">
        <f t="shared" si="22"/>
        <v>16.2</v>
      </c>
      <c r="BR17" s="13">
        <f t="shared" si="23"/>
        <v>17.7</v>
      </c>
      <c r="BS17" s="13">
        <f t="shared" si="24"/>
        <v>21.2</v>
      </c>
      <c r="BT17" s="13">
        <f t="shared" si="27"/>
        <v>26.2</v>
      </c>
    </row>
    <row r="18" spans="1:72" ht="15.75" hidden="1">
      <c r="A18" s="11" t="s">
        <v>96</v>
      </c>
      <c r="B18" s="12">
        <v>35.5</v>
      </c>
      <c r="C18" s="12">
        <f>B18-$C5</f>
        <v>32.3</v>
      </c>
      <c r="D18" s="12">
        <f>B18-$D5</f>
        <v>31.3</v>
      </c>
      <c r="E18" s="12">
        <f>B18-$E7</f>
        <v>31.6</v>
      </c>
      <c r="F18" s="12">
        <f>B18-$F5</f>
        <v>25</v>
      </c>
      <c r="G18" s="12">
        <f>B18-$G5</f>
        <v>24</v>
      </c>
      <c r="H18" s="12">
        <f>B18-$H5</f>
        <v>20.5</v>
      </c>
      <c r="I18" s="12">
        <f>B18-$I5</f>
        <v>18.3</v>
      </c>
      <c r="J18" s="12">
        <f>B18-$J5</f>
        <v>16.8</v>
      </c>
      <c r="K18" s="12">
        <f>B18-$K5</f>
        <v>14</v>
      </c>
      <c r="L18" s="12">
        <f>B18-$L5</f>
        <v>11</v>
      </c>
      <c r="M18" s="12">
        <f>B18-$M5</f>
        <v>9.600000000000001</v>
      </c>
      <c r="N18" s="12">
        <f>B18-$N5</f>
        <v>4.199999999999999</v>
      </c>
      <c r="O18" s="12"/>
      <c r="P18" s="12">
        <f>P5-$O5</f>
        <v>1.6000000000000014</v>
      </c>
      <c r="Q18" s="12">
        <f aca="true" t="shared" si="48" ref="Q18:X18">Q5-$O5</f>
        <v>4.5</v>
      </c>
      <c r="R18" s="12">
        <f t="shared" si="48"/>
        <v>6.200000000000003</v>
      </c>
      <c r="S18" s="12">
        <f t="shared" si="48"/>
        <v>8.600000000000001</v>
      </c>
      <c r="T18" s="12">
        <f t="shared" si="48"/>
        <v>9.799999999999997</v>
      </c>
      <c r="U18" s="12">
        <f t="shared" si="48"/>
        <v>12</v>
      </c>
      <c r="V18" s="12">
        <f t="shared" si="48"/>
        <v>13.5</v>
      </c>
      <c r="W18" s="12">
        <f t="shared" si="48"/>
        <v>17</v>
      </c>
      <c r="X18" s="12">
        <f t="shared" si="48"/>
        <v>22</v>
      </c>
      <c r="Z18" s="11" t="s">
        <v>96</v>
      </c>
      <c r="AA18" s="12">
        <f t="shared" si="47"/>
        <v>25.9</v>
      </c>
      <c r="AB18" s="12">
        <f>AA18-$C5</f>
        <v>22.7</v>
      </c>
      <c r="AC18" s="12">
        <f>AA18-$D5</f>
        <v>21.7</v>
      </c>
      <c r="AD18" s="12">
        <f>AA18-$E7</f>
        <v>22</v>
      </c>
      <c r="AE18" s="12">
        <f>AA18-$F5</f>
        <v>15.399999999999999</v>
      </c>
      <c r="AF18" s="12">
        <f>AA18-$G5</f>
        <v>14.399999999999999</v>
      </c>
      <c r="AG18" s="12">
        <f>AA18-$H5</f>
        <v>10.899999999999999</v>
      </c>
      <c r="AH18" s="12">
        <f>AA18-$I5</f>
        <v>8.7</v>
      </c>
      <c r="AI18" s="12">
        <f>AA18-$J5</f>
        <v>7.199999999999999</v>
      </c>
      <c r="AJ18" s="12">
        <f>AA18-$K5</f>
        <v>4.399999999999999</v>
      </c>
      <c r="AK18" s="12">
        <f>AA18-$L5</f>
        <v>1.3999999999999986</v>
      </c>
      <c r="AL18" s="12">
        <f>AA18-$M5</f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3">
        <f t="shared" si="4"/>
        <v>9.600000000000001</v>
      </c>
      <c r="AY18" s="13">
        <f t="shared" si="4"/>
        <v>9.599999999999998</v>
      </c>
      <c r="AZ18" s="13">
        <f t="shared" si="5"/>
        <v>9.600000000000001</v>
      </c>
      <c r="BA18" s="13">
        <f t="shared" si="6"/>
        <v>9.600000000000001</v>
      </c>
      <c r="BB18" s="13">
        <f t="shared" si="7"/>
        <v>9.600000000000001</v>
      </c>
      <c r="BC18" s="13">
        <f t="shared" si="8"/>
        <v>9.600000000000001</v>
      </c>
      <c r="BD18" s="13">
        <f t="shared" si="9"/>
        <v>9.600000000000001</v>
      </c>
      <c r="BE18" s="13">
        <f t="shared" si="10"/>
        <v>9.600000000000001</v>
      </c>
      <c r="BF18" s="13">
        <f t="shared" si="11"/>
        <v>9.600000000000001</v>
      </c>
      <c r="BG18" s="13">
        <f t="shared" si="12"/>
        <v>9.600000000000001</v>
      </c>
      <c r="BH18" s="13">
        <f t="shared" si="13"/>
        <v>9.600000000000001</v>
      </c>
      <c r="BI18" s="13">
        <f t="shared" si="14"/>
        <v>9.600000000000001</v>
      </c>
      <c r="BJ18" s="13">
        <f t="shared" si="15"/>
        <v>4.199999999999999</v>
      </c>
      <c r="BK18" s="13">
        <v>0</v>
      </c>
      <c r="BL18" s="13">
        <f t="shared" si="17"/>
        <v>1.6000000000000014</v>
      </c>
      <c r="BM18" s="13">
        <f t="shared" si="18"/>
        <v>4.5</v>
      </c>
      <c r="BN18" s="13">
        <f t="shared" si="19"/>
        <v>6.200000000000003</v>
      </c>
      <c r="BO18" s="13">
        <f t="shared" si="20"/>
        <v>8.600000000000001</v>
      </c>
      <c r="BP18" s="13">
        <f t="shared" si="21"/>
        <v>9.799999999999997</v>
      </c>
      <c r="BQ18" s="13">
        <f t="shared" si="22"/>
        <v>12</v>
      </c>
      <c r="BR18" s="13">
        <f t="shared" si="23"/>
        <v>13.5</v>
      </c>
      <c r="BS18" s="13">
        <f t="shared" si="24"/>
        <v>17</v>
      </c>
      <c r="BT18" s="13">
        <f t="shared" si="27"/>
        <v>22</v>
      </c>
    </row>
    <row r="19" spans="1:72" ht="15.75" hidden="1">
      <c r="A19" s="11" t="s">
        <v>97</v>
      </c>
      <c r="B19" s="12">
        <v>37.1</v>
      </c>
      <c r="C19" s="12">
        <f>B19-$C5</f>
        <v>33.9</v>
      </c>
      <c r="D19" s="12">
        <f>B19-$D5</f>
        <v>32.9</v>
      </c>
      <c r="E19" s="12">
        <f>B19-$E7</f>
        <v>33.2</v>
      </c>
      <c r="F19" s="12">
        <f>B19-$F5</f>
        <v>26.6</v>
      </c>
      <c r="G19" s="12">
        <f>B19-$G5</f>
        <v>25.6</v>
      </c>
      <c r="H19" s="12">
        <f>B19-$H5</f>
        <v>22.1</v>
      </c>
      <c r="I19" s="12">
        <f>B19-$I5</f>
        <v>19.900000000000002</v>
      </c>
      <c r="J19" s="12">
        <f>B19-$J5</f>
        <v>18.400000000000002</v>
      </c>
      <c r="K19" s="12">
        <f>B19-$K5</f>
        <v>15.600000000000001</v>
      </c>
      <c r="L19" s="12">
        <f>B19-$L5</f>
        <v>12.600000000000001</v>
      </c>
      <c r="M19" s="12">
        <f>B19-$M5</f>
        <v>11.200000000000003</v>
      </c>
      <c r="N19" s="12">
        <f>B19-$N5</f>
        <v>5.800000000000001</v>
      </c>
      <c r="O19" s="12">
        <f>B19-$O5</f>
        <v>1.6000000000000014</v>
      </c>
      <c r="P19" s="12"/>
      <c r="Q19" s="12">
        <f>Q5-$P5</f>
        <v>2.8999999999999986</v>
      </c>
      <c r="R19" s="12">
        <f aca="true" t="shared" si="49" ref="R19:X19">R5-$P5</f>
        <v>4.600000000000001</v>
      </c>
      <c r="S19" s="12">
        <f t="shared" si="49"/>
        <v>7</v>
      </c>
      <c r="T19" s="12">
        <f t="shared" si="49"/>
        <v>8.199999999999996</v>
      </c>
      <c r="U19" s="12">
        <f t="shared" si="49"/>
        <v>10.399999999999999</v>
      </c>
      <c r="V19" s="12">
        <f t="shared" si="49"/>
        <v>11.899999999999999</v>
      </c>
      <c r="W19" s="12">
        <f t="shared" si="49"/>
        <v>15.399999999999999</v>
      </c>
      <c r="X19" s="12">
        <f t="shared" si="49"/>
        <v>20.4</v>
      </c>
      <c r="Z19" s="11" t="s">
        <v>97</v>
      </c>
      <c r="AA19" s="12">
        <f t="shared" si="47"/>
        <v>25.9</v>
      </c>
      <c r="AB19" s="12">
        <f>AA19-$C5</f>
        <v>22.7</v>
      </c>
      <c r="AC19" s="12">
        <f>AA19-$D5</f>
        <v>21.7</v>
      </c>
      <c r="AD19" s="12">
        <f>AA19-$E7</f>
        <v>22</v>
      </c>
      <c r="AE19" s="12">
        <f>AA19-$F5</f>
        <v>15.399999999999999</v>
      </c>
      <c r="AF19" s="12">
        <f>AA19-$G5</f>
        <v>14.399999999999999</v>
      </c>
      <c r="AG19" s="12">
        <f>AA19-$H5</f>
        <v>10.899999999999999</v>
      </c>
      <c r="AH19" s="12">
        <f>AA19-$I5</f>
        <v>8.7</v>
      </c>
      <c r="AI19" s="12">
        <f>AA19-$J5</f>
        <v>7.199999999999999</v>
      </c>
      <c r="AJ19" s="12">
        <f>AA19-$K5</f>
        <v>4.399999999999999</v>
      </c>
      <c r="AK19" s="12">
        <f>AA19-$L5</f>
        <v>1.3999999999999986</v>
      </c>
      <c r="AL19" s="12">
        <f>AA19-$M5</f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3">
        <f t="shared" si="4"/>
        <v>11.200000000000003</v>
      </c>
      <c r="AY19" s="13">
        <f t="shared" si="4"/>
        <v>11.2</v>
      </c>
      <c r="AZ19" s="13">
        <f t="shared" si="5"/>
        <v>11.2</v>
      </c>
      <c r="BA19" s="13">
        <f t="shared" si="6"/>
        <v>11.200000000000003</v>
      </c>
      <c r="BB19" s="13">
        <f t="shared" si="7"/>
        <v>11.200000000000003</v>
      </c>
      <c r="BC19" s="13">
        <f t="shared" si="8"/>
        <v>11.200000000000003</v>
      </c>
      <c r="BD19" s="13">
        <f t="shared" si="9"/>
        <v>11.200000000000003</v>
      </c>
      <c r="BE19" s="13">
        <f t="shared" si="10"/>
        <v>11.200000000000003</v>
      </c>
      <c r="BF19" s="13">
        <f t="shared" si="11"/>
        <v>11.200000000000003</v>
      </c>
      <c r="BG19" s="13">
        <f t="shared" si="12"/>
        <v>11.200000000000003</v>
      </c>
      <c r="BH19" s="13">
        <f t="shared" si="13"/>
        <v>11.200000000000003</v>
      </c>
      <c r="BI19" s="13">
        <f t="shared" si="14"/>
        <v>11.200000000000003</v>
      </c>
      <c r="BJ19" s="13">
        <f t="shared" si="15"/>
        <v>5.800000000000001</v>
      </c>
      <c r="BK19" s="13">
        <f t="shared" si="16"/>
        <v>1.6000000000000014</v>
      </c>
      <c r="BL19" s="13">
        <v>0</v>
      </c>
      <c r="BM19" s="13">
        <f t="shared" si="18"/>
        <v>2.8999999999999986</v>
      </c>
      <c r="BN19" s="13">
        <f t="shared" si="19"/>
        <v>4.600000000000001</v>
      </c>
      <c r="BO19" s="13">
        <f t="shared" si="20"/>
        <v>7</v>
      </c>
      <c r="BP19" s="13">
        <f t="shared" si="21"/>
        <v>8.199999999999996</v>
      </c>
      <c r="BQ19" s="13">
        <f t="shared" si="22"/>
        <v>10.399999999999999</v>
      </c>
      <c r="BR19" s="13">
        <f t="shared" si="23"/>
        <v>11.899999999999999</v>
      </c>
      <c r="BS19" s="13">
        <f t="shared" si="24"/>
        <v>15.399999999999999</v>
      </c>
      <c r="BT19" s="13">
        <f t="shared" si="27"/>
        <v>20.4</v>
      </c>
    </row>
    <row r="20" spans="1:72" ht="15.75" hidden="1">
      <c r="A20" s="2" t="s">
        <v>98</v>
      </c>
      <c r="B20" s="12">
        <v>40</v>
      </c>
      <c r="C20" s="12">
        <f>B20-$C5</f>
        <v>36.8</v>
      </c>
      <c r="D20" s="12">
        <f>B20-$D5</f>
        <v>35.8</v>
      </c>
      <c r="E20" s="12">
        <f>B20-$E7</f>
        <v>36.1</v>
      </c>
      <c r="F20" s="12">
        <f>B20-$F5</f>
        <v>29.5</v>
      </c>
      <c r="G20" s="12">
        <f>B20-$G5</f>
        <v>28.5</v>
      </c>
      <c r="H20" s="12">
        <f>B20-$H5</f>
        <v>25</v>
      </c>
      <c r="I20" s="12">
        <f>B20-$I5</f>
        <v>22.8</v>
      </c>
      <c r="J20" s="12">
        <f>B20-$J5</f>
        <v>21.3</v>
      </c>
      <c r="K20" s="12">
        <f>B20-$K5</f>
        <v>18.5</v>
      </c>
      <c r="L20" s="12">
        <f>B20-$L5</f>
        <v>15.5</v>
      </c>
      <c r="M20" s="12">
        <f>B20-$M5</f>
        <v>14.100000000000001</v>
      </c>
      <c r="N20" s="12">
        <f>B20-$N5</f>
        <v>8.7</v>
      </c>
      <c r="O20" s="12">
        <f>B20-$O5</f>
        <v>4.5</v>
      </c>
      <c r="P20" s="12">
        <f>B20-$P5</f>
        <v>2.8999999999999986</v>
      </c>
      <c r="Q20" s="12"/>
      <c r="R20" s="12">
        <f>R5-$Q5</f>
        <v>1.7000000000000028</v>
      </c>
      <c r="S20" s="12">
        <f aca="true" t="shared" si="50" ref="S20:X20">S5-$Q5</f>
        <v>4.100000000000001</v>
      </c>
      <c r="T20" s="12">
        <f t="shared" si="50"/>
        <v>5.299999999999997</v>
      </c>
      <c r="U20" s="12">
        <f t="shared" si="50"/>
        <v>7.5</v>
      </c>
      <c r="V20" s="12">
        <f t="shared" si="50"/>
        <v>9</v>
      </c>
      <c r="W20" s="12">
        <f t="shared" si="50"/>
        <v>12.5</v>
      </c>
      <c r="X20" s="12">
        <f t="shared" si="50"/>
        <v>17.5</v>
      </c>
      <c r="Z20" s="2" t="s">
        <v>98</v>
      </c>
      <c r="AA20" s="12">
        <f t="shared" si="47"/>
        <v>25.9</v>
      </c>
      <c r="AB20" s="12">
        <f>AA20-$C5</f>
        <v>22.7</v>
      </c>
      <c r="AC20" s="12">
        <f>AA20-$D5</f>
        <v>21.7</v>
      </c>
      <c r="AD20" s="12">
        <f>AA20-$E7</f>
        <v>22</v>
      </c>
      <c r="AE20" s="12">
        <f>AA20-$F5</f>
        <v>15.399999999999999</v>
      </c>
      <c r="AF20" s="12">
        <f>AA20-$G5</f>
        <v>14.399999999999999</v>
      </c>
      <c r="AG20" s="12">
        <f>AA20-$H5</f>
        <v>10.899999999999999</v>
      </c>
      <c r="AH20" s="12">
        <f>AA20-$I5</f>
        <v>8.7</v>
      </c>
      <c r="AI20" s="12">
        <f>AA20-$J5</f>
        <v>7.199999999999999</v>
      </c>
      <c r="AJ20" s="12">
        <f>AA20-$K5</f>
        <v>4.399999999999999</v>
      </c>
      <c r="AK20" s="12">
        <f>AA20-$L5</f>
        <v>1.3999999999999986</v>
      </c>
      <c r="AL20" s="12">
        <f>AA20-$M5</f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3">
        <f t="shared" si="4"/>
        <v>14.100000000000001</v>
      </c>
      <c r="AY20" s="13">
        <f t="shared" si="4"/>
        <v>14.099999999999998</v>
      </c>
      <c r="AZ20" s="13">
        <f t="shared" si="5"/>
        <v>14.099999999999998</v>
      </c>
      <c r="BA20" s="13">
        <f t="shared" si="6"/>
        <v>14.100000000000001</v>
      </c>
      <c r="BB20" s="13">
        <f t="shared" si="7"/>
        <v>14.100000000000001</v>
      </c>
      <c r="BC20" s="13">
        <f t="shared" si="8"/>
        <v>14.100000000000001</v>
      </c>
      <c r="BD20" s="13">
        <f t="shared" si="9"/>
        <v>14.100000000000001</v>
      </c>
      <c r="BE20" s="13">
        <f t="shared" si="10"/>
        <v>14.100000000000001</v>
      </c>
      <c r="BF20" s="13">
        <f t="shared" si="11"/>
        <v>14.100000000000001</v>
      </c>
      <c r="BG20" s="13">
        <f t="shared" si="12"/>
        <v>14.100000000000001</v>
      </c>
      <c r="BH20" s="13">
        <f t="shared" si="13"/>
        <v>14.100000000000001</v>
      </c>
      <c r="BI20" s="13">
        <f t="shared" si="14"/>
        <v>14.100000000000001</v>
      </c>
      <c r="BJ20" s="13">
        <f t="shared" si="15"/>
        <v>8.7</v>
      </c>
      <c r="BK20" s="13">
        <f t="shared" si="16"/>
        <v>4.5</v>
      </c>
      <c r="BL20" s="13">
        <f t="shared" si="17"/>
        <v>2.8999999999999986</v>
      </c>
      <c r="BM20" s="13">
        <v>0</v>
      </c>
      <c r="BN20" s="13">
        <f t="shared" si="19"/>
        <v>1.7000000000000028</v>
      </c>
      <c r="BO20" s="13">
        <f t="shared" si="20"/>
        <v>4.100000000000001</v>
      </c>
      <c r="BP20" s="13">
        <f t="shared" si="21"/>
        <v>5.299999999999997</v>
      </c>
      <c r="BQ20" s="13">
        <f t="shared" si="22"/>
        <v>7.5</v>
      </c>
      <c r="BR20" s="13">
        <f t="shared" si="23"/>
        <v>9</v>
      </c>
      <c r="BS20" s="13">
        <f t="shared" si="24"/>
        <v>12.5</v>
      </c>
      <c r="BT20" s="13">
        <f t="shared" si="27"/>
        <v>17.5</v>
      </c>
    </row>
    <row r="21" spans="1:72" ht="15.75" hidden="1">
      <c r="A21" s="2" t="s">
        <v>99</v>
      </c>
      <c r="B21" s="12">
        <v>41.7</v>
      </c>
      <c r="C21" s="12">
        <f>B21-$C5</f>
        <v>38.5</v>
      </c>
      <c r="D21" s="12">
        <f>B21-$D5</f>
        <v>37.5</v>
      </c>
      <c r="E21" s="12">
        <f>B21-$E7</f>
        <v>37.800000000000004</v>
      </c>
      <c r="F21" s="12">
        <f>B21-$F5</f>
        <v>31.200000000000003</v>
      </c>
      <c r="G21" s="12">
        <f>B21-$G5</f>
        <v>30.200000000000003</v>
      </c>
      <c r="H21" s="12">
        <f>B21-$H5</f>
        <v>26.700000000000003</v>
      </c>
      <c r="I21" s="12">
        <f>B21-$I5</f>
        <v>24.500000000000004</v>
      </c>
      <c r="J21" s="12">
        <f>B21-$J5</f>
        <v>23.000000000000004</v>
      </c>
      <c r="K21" s="12">
        <f>B21-$K5</f>
        <v>20.200000000000003</v>
      </c>
      <c r="L21" s="12">
        <f>B21-$L5</f>
        <v>17.200000000000003</v>
      </c>
      <c r="M21" s="12">
        <f>B21-$M5</f>
        <v>15.800000000000004</v>
      </c>
      <c r="N21" s="12">
        <f>B21-$N5</f>
        <v>10.400000000000002</v>
      </c>
      <c r="O21" s="12">
        <f>B21-$O5</f>
        <v>6.200000000000003</v>
      </c>
      <c r="P21" s="12">
        <f>B21-$P5</f>
        <v>4.600000000000001</v>
      </c>
      <c r="Q21" s="12">
        <f>B21-$Q5</f>
        <v>1.7000000000000028</v>
      </c>
      <c r="R21" s="12"/>
      <c r="S21" s="12">
        <f aca="true" t="shared" si="51" ref="S21:X21">S5-$R5</f>
        <v>2.3999999999999986</v>
      </c>
      <c r="T21" s="12">
        <f t="shared" si="51"/>
        <v>3.5999999999999943</v>
      </c>
      <c r="U21" s="12">
        <f t="shared" si="51"/>
        <v>5.799999999999997</v>
      </c>
      <c r="V21" s="12">
        <f t="shared" si="51"/>
        <v>7.299999999999997</v>
      </c>
      <c r="W21" s="12">
        <f t="shared" si="51"/>
        <v>10.799999999999997</v>
      </c>
      <c r="X21" s="12">
        <f t="shared" si="51"/>
        <v>15.799999999999997</v>
      </c>
      <c r="Z21" s="2" t="s">
        <v>99</v>
      </c>
      <c r="AA21" s="12">
        <f t="shared" si="47"/>
        <v>25.9</v>
      </c>
      <c r="AB21" s="12">
        <f>AA21-$C5</f>
        <v>22.7</v>
      </c>
      <c r="AC21" s="12">
        <f>AA21-$D5</f>
        <v>21.7</v>
      </c>
      <c r="AD21" s="12">
        <f>AA21-$E7</f>
        <v>22</v>
      </c>
      <c r="AE21" s="12">
        <f>AA21-$F5</f>
        <v>15.399999999999999</v>
      </c>
      <c r="AF21" s="12">
        <f>AA21-$G5</f>
        <v>14.399999999999999</v>
      </c>
      <c r="AG21" s="12">
        <f>AA21-$H5</f>
        <v>10.899999999999999</v>
      </c>
      <c r="AH21" s="12">
        <f>AA21-$I5</f>
        <v>8.7</v>
      </c>
      <c r="AI21" s="12">
        <f>AA21-$J5</f>
        <v>7.199999999999999</v>
      </c>
      <c r="AJ21" s="12">
        <f>AA21-$K5</f>
        <v>4.399999999999999</v>
      </c>
      <c r="AK21" s="12">
        <f>AA21-$L5</f>
        <v>1.3999999999999986</v>
      </c>
      <c r="AL21" s="12">
        <f>AA21-$M5</f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3">
        <f t="shared" si="4"/>
        <v>15.800000000000004</v>
      </c>
      <c r="AY21" s="13">
        <f t="shared" si="4"/>
        <v>15.8</v>
      </c>
      <c r="AZ21" s="13">
        <f t="shared" si="5"/>
        <v>15.8</v>
      </c>
      <c r="BA21" s="13">
        <f t="shared" si="6"/>
        <v>15.800000000000004</v>
      </c>
      <c r="BB21" s="13">
        <f t="shared" si="7"/>
        <v>15.800000000000004</v>
      </c>
      <c r="BC21" s="13">
        <f t="shared" si="8"/>
        <v>15.800000000000004</v>
      </c>
      <c r="BD21" s="13">
        <f t="shared" si="9"/>
        <v>15.800000000000004</v>
      </c>
      <c r="BE21" s="13">
        <f t="shared" si="10"/>
        <v>15.800000000000004</v>
      </c>
      <c r="BF21" s="13">
        <f t="shared" si="11"/>
        <v>15.800000000000004</v>
      </c>
      <c r="BG21" s="13">
        <f t="shared" si="12"/>
        <v>15.800000000000004</v>
      </c>
      <c r="BH21" s="13">
        <f t="shared" si="13"/>
        <v>15.800000000000004</v>
      </c>
      <c r="BI21" s="13">
        <f t="shared" si="14"/>
        <v>15.800000000000004</v>
      </c>
      <c r="BJ21" s="13">
        <f t="shared" si="15"/>
        <v>10.400000000000002</v>
      </c>
      <c r="BK21" s="13">
        <f t="shared" si="16"/>
        <v>6.200000000000003</v>
      </c>
      <c r="BL21" s="13">
        <f t="shared" si="17"/>
        <v>4.600000000000001</v>
      </c>
      <c r="BM21" s="13">
        <f t="shared" si="18"/>
        <v>1.7000000000000028</v>
      </c>
      <c r="BN21" s="13">
        <v>0</v>
      </c>
      <c r="BO21" s="13">
        <f t="shared" si="20"/>
        <v>2.3999999999999986</v>
      </c>
      <c r="BP21" s="13">
        <f t="shared" si="21"/>
        <v>3.5999999999999943</v>
      </c>
      <c r="BQ21" s="13">
        <f t="shared" si="22"/>
        <v>5.799999999999997</v>
      </c>
      <c r="BR21" s="13">
        <f t="shared" si="23"/>
        <v>7.299999999999997</v>
      </c>
      <c r="BS21" s="13">
        <f t="shared" si="24"/>
        <v>10.799999999999997</v>
      </c>
      <c r="BT21" s="13">
        <f t="shared" si="27"/>
        <v>15.799999999999997</v>
      </c>
    </row>
    <row r="22" spans="1:72" ht="15.75" hidden="1">
      <c r="A22" s="2" t="s">
        <v>100</v>
      </c>
      <c r="B22" s="12">
        <v>44.1</v>
      </c>
      <c r="C22" s="12">
        <f>B22-$C5</f>
        <v>40.9</v>
      </c>
      <c r="D22" s="12">
        <f>B22-$D5</f>
        <v>39.9</v>
      </c>
      <c r="E22" s="12">
        <f>B22-$E7</f>
        <v>40.2</v>
      </c>
      <c r="F22" s="12">
        <f>B22-$F5</f>
        <v>33.6</v>
      </c>
      <c r="G22" s="12">
        <f>B22-$G5</f>
        <v>32.6</v>
      </c>
      <c r="H22" s="12">
        <f>B22-$H5</f>
        <v>29.1</v>
      </c>
      <c r="I22" s="12">
        <f>B22-$I5</f>
        <v>26.900000000000002</v>
      </c>
      <c r="J22" s="12">
        <f>B22-$J5</f>
        <v>25.400000000000002</v>
      </c>
      <c r="K22" s="12">
        <f>B22-$K5</f>
        <v>22.6</v>
      </c>
      <c r="L22" s="12">
        <f>B22-$L5</f>
        <v>19.6</v>
      </c>
      <c r="M22" s="12">
        <f>B22-$M5</f>
        <v>18.200000000000003</v>
      </c>
      <c r="N22" s="12">
        <f>B22-$N5</f>
        <v>12.8</v>
      </c>
      <c r="O22" s="12">
        <f>B22-$O5</f>
        <v>8.600000000000001</v>
      </c>
      <c r="P22" s="12">
        <f>B22-$P5</f>
        <v>7</v>
      </c>
      <c r="Q22" s="12">
        <f>B22-$Q5</f>
        <v>4.100000000000001</v>
      </c>
      <c r="R22" s="12">
        <f>B22-$R5</f>
        <v>2.3999999999999986</v>
      </c>
      <c r="S22" s="12"/>
      <c r="T22" s="12">
        <f>T5-$S5</f>
        <v>1.1999999999999957</v>
      </c>
      <c r="U22" s="12">
        <f>U5-$S5</f>
        <v>3.3999999999999986</v>
      </c>
      <c r="V22" s="12">
        <f>V5-$S5</f>
        <v>4.899999999999999</v>
      </c>
      <c r="W22" s="12">
        <f>W5-$S5</f>
        <v>8.399999999999999</v>
      </c>
      <c r="X22" s="12">
        <f>X5-$S5</f>
        <v>13.399999999999999</v>
      </c>
      <c r="Z22" s="2" t="s">
        <v>100</v>
      </c>
      <c r="AA22" s="12">
        <f t="shared" si="47"/>
        <v>25.9</v>
      </c>
      <c r="AB22" s="12">
        <f>AA22-$C5</f>
        <v>22.7</v>
      </c>
      <c r="AC22" s="12">
        <f>AA22-$D5</f>
        <v>21.7</v>
      </c>
      <c r="AD22" s="12">
        <f>AA22-$E7</f>
        <v>22</v>
      </c>
      <c r="AE22" s="12">
        <f>AA22-$F5</f>
        <v>15.399999999999999</v>
      </c>
      <c r="AF22" s="12">
        <f>AA22-$G5</f>
        <v>14.399999999999999</v>
      </c>
      <c r="AG22" s="12">
        <f>AA22-$H5</f>
        <v>10.899999999999999</v>
      </c>
      <c r="AH22" s="12">
        <f>AA22-$I5</f>
        <v>8.7</v>
      </c>
      <c r="AI22" s="12">
        <f>AA22-$J5</f>
        <v>7.199999999999999</v>
      </c>
      <c r="AJ22" s="12">
        <f>AA22-$K5</f>
        <v>4.399999999999999</v>
      </c>
      <c r="AK22" s="12">
        <f>AA22-$L5</f>
        <v>1.3999999999999986</v>
      </c>
      <c r="AL22" s="12">
        <f>AA22-$M5</f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3">
        <f t="shared" si="4"/>
        <v>18.200000000000003</v>
      </c>
      <c r="AY22" s="13">
        <f t="shared" si="4"/>
        <v>18.2</v>
      </c>
      <c r="AZ22" s="13">
        <f t="shared" si="5"/>
        <v>18.2</v>
      </c>
      <c r="BA22" s="13">
        <f t="shared" si="6"/>
        <v>18.200000000000003</v>
      </c>
      <c r="BB22" s="13">
        <f t="shared" si="7"/>
        <v>18.200000000000003</v>
      </c>
      <c r="BC22" s="13">
        <f t="shared" si="8"/>
        <v>18.200000000000003</v>
      </c>
      <c r="BD22" s="13">
        <f t="shared" si="9"/>
        <v>18.200000000000003</v>
      </c>
      <c r="BE22" s="13">
        <f t="shared" si="10"/>
        <v>18.200000000000003</v>
      </c>
      <c r="BF22" s="13">
        <f t="shared" si="11"/>
        <v>18.200000000000003</v>
      </c>
      <c r="BG22" s="13">
        <f t="shared" si="12"/>
        <v>18.200000000000003</v>
      </c>
      <c r="BH22" s="13">
        <f t="shared" si="13"/>
        <v>18.200000000000003</v>
      </c>
      <c r="BI22" s="13">
        <f t="shared" si="14"/>
        <v>18.200000000000003</v>
      </c>
      <c r="BJ22" s="13">
        <f t="shared" si="15"/>
        <v>12.8</v>
      </c>
      <c r="BK22" s="13">
        <f t="shared" si="16"/>
        <v>8.600000000000001</v>
      </c>
      <c r="BL22" s="13">
        <f t="shared" si="17"/>
        <v>7</v>
      </c>
      <c r="BM22" s="13">
        <f t="shared" si="18"/>
        <v>4.100000000000001</v>
      </c>
      <c r="BN22" s="13">
        <f t="shared" si="19"/>
        <v>2.3999999999999986</v>
      </c>
      <c r="BO22" s="13">
        <v>0</v>
      </c>
      <c r="BP22" s="13">
        <f t="shared" si="21"/>
        <v>1.1999999999999957</v>
      </c>
      <c r="BQ22" s="13">
        <f t="shared" si="22"/>
        <v>3.3999999999999986</v>
      </c>
      <c r="BR22" s="13">
        <f t="shared" si="23"/>
        <v>4.899999999999999</v>
      </c>
      <c r="BS22" s="13">
        <f t="shared" si="24"/>
        <v>8.399999999999999</v>
      </c>
      <c r="BT22" s="13">
        <f t="shared" si="27"/>
        <v>13.399999999999999</v>
      </c>
    </row>
    <row r="23" spans="1:72" ht="15.75" hidden="1">
      <c r="A23" s="2" t="s">
        <v>101</v>
      </c>
      <c r="B23" s="12">
        <v>45.3</v>
      </c>
      <c r="C23" s="12">
        <f>B23-$C5</f>
        <v>42.099999999999994</v>
      </c>
      <c r="D23" s="12">
        <f>B23-$D5</f>
        <v>41.099999999999994</v>
      </c>
      <c r="E23" s="12">
        <f>B23-$E7</f>
        <v>41.4</v>
      </c>
      <c r="F23" s="12">
        <f>B23-$F5</f>
        <v>34.8</v>
      </c>
      <c r="G23" s="12">
        <f>B23-$G5</f>
        <v>33.8</v>
      </c>
      <c r="H23" s="12">
        <f>B23-$H5</f>
        <v>30.299999999999997</v>
      </c>
      <c r="I23" s="12">
        <f>B23-$I5</f>
        <v>28.099999999999998</v>
      </c>
      <c r="J23" s="12">
        <f>B23-$J5</f>
        <v>26.599999999999998</v>
      </c>
      <c r="K23" s="12">
        <f>B23-$K5</f>
        <v>23.799999999999997</v>
      </c>
      <c r="L23" s="12">
        <f>B23-$L5</f>
        <v>20.799999999999997</v>
      </c>
      <c r="M23" s="12">
        <f>B23-$M5</f>
        <v>19.4</v>
      </c>
      <c r="N23" s="12">
        <f>B23-$N5</f>
        <v>13.999999999999996</v>
      </c>
      <c r="O23" s="12">
        <f>B23-$O5</f>
        <v>9.799999999999997</v>
      </c>
      <c r="P23" s="12">
        <f>B23-$P5</f>
        <v>8.199999999999996</v>
      </c>
      <c r="Q23" s="12">
        <f>B23-$Q5</f>
        <v>5.299999999999997</v>
      </c>
      <c r="R23" s="12">
        <f>B23-$R5</f>
        <v>3.5999999999999943</v>
      </c>
      <c r="S23" s="12">
        <f>B23-$S5</f>
        <v>1.1999999999999957</v>
      </c>
      <c r="T23" s="12"/>
      <c r="U23" s="12">
        <f>U5-$T5</f>
        <v>2.200000000000003</v>
      </c>
      <c r="V23" s="12">
        <f>V5-$T5</f>
        <v>3.700000000000003</v>
      </c>
      <c r="W23" s="12">
        <f>W5-$T5</f>
        <v>7.200000000000003</v>
      </c>
      <c r="X23" s="12">
        <f>X5-$T5</f>
        <v>12.200000000000003</v>
      </c>
      <c r="Z23" s="2" t="s">
        <v>101</v>
      </c>
      <c r="AA23" s="12">
        <f t="shared" si="47"/>
        <v>25.9</v>
      </c>
      <c r="AB23" s="12">
        <f>AA23-$C5</f>
        <v>22.7</v>
      </c>
      <c r="AC23" s="12">
        <f>AA23-$D5</f>
        <v>21.7</v>
      </c>
      <c r="AD23" s="12">
        <f>AA23-$E7</f>
        <v>22</v>
      </c>
      <c r="AE23" s="12">
        <f>AA23-$F5</f>
        <v>15.399999999999999</v>
      </c>
      <c r="AF23" s="12">
        <f>AA23-$G5</f>
        <v>14.399999999999999</v>
      </c>
      <c r="AG23" s="12">
        <f>AA23-$H5</f>
        <v>10.899999999999999</v>
      </c>
      <c r="AH23" s="12">
        <f>AA23-$I5</f>
        <v>8.7</v>
      </c>
      <c r="AI23" s="12">
        <f>AA23-$J5</f>
        <v>7.199999999999999</v>
      </c>
      <c r="AJ23" s="12">
        <f>AA23-$K5</f>
        <v>4.399999999999999</v>
      </c>
      <c r="AK23" s="12">
        <f>AA23-$L5</f>
        <v>1.3999999999999986</v>
      </c>
      <c r="AL23" s="12">
        <f>AA23-$M5</f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3">
        <f t="shared" si="4"/>
        <v>19.4</v>
      </c>
      <c r="AY23" s="13">
        <f t="shared" si="4"/>
        <v>19.399999999999995</v>
      </c>
      <c r="AZ23" s="13">
        <f t="shared" si="5"/>
        <v>19.399999999999995</v>
      </c>
      <c r="BA23" s="13">
        <f t="shared" si="6"/>
        <v>19.4</v>
      </c>
      <c r="BB23" s="13">
        <f t="shared" si="7"/>
        <v>19.4</v>
      </c>
      <c r="BC23" s="13">
        <f t="shared" si="8"/>
        <v>19.4</v>
      </c>
      <c r="BD23" s="13">
        <f t="shared" si="9"/>
        <v>19.4</v>
      </c>
      <c r="BE23" s="13">
        <f t="shared" si="10"/>
        <v>19.4</v>
      </c>
      <c r="BF23" s="13">
        <f t="shared" si="11"/>
        <v>19.4</v>
      </c>
      <c r="BG23" s="13">
        <f t="shared" si="12"/>
        <v>19.4</v>
      </c>
      <c r="BH23" s="13">
        <f t="shared" si="13"/>
        <v>19.4</v>
      </c>
      <c r="BI23" s="13">
        <f t="shared" si="14"/>
        <v>19.4</v>
      </c>
      <c r="BJ23" s="13">
        <f t="shared" si="15"/>
        <v>13.999999999999996</v>
      </c>
      <c r="BK23" s="13">
        <f t="shared" si="16"/>
        <v>9.799999999999997</v>
      </c>
      <c r="BL23" s="13">
        <f t="shared" si="17"/>
        <v>8.199999999999996</v>
      </c>
      <c r="BM23" s="13">
        <f t="shared" si="18"/>
        <v>5.299999999999997</v>
      </c>
      <c r="BN23" s="13">
        <f t="shared" si="19"/>
        <v>3.5999999999999943</v>
      </c>
      <c r="BO23" s="13">
        <f t="shared" si="20"/>
        <v>1.1999999999999957</v>
      </c>
      <c r="BP23" s="13">
        <v>0</v>
      </c>
      <c r="BQ23" s="13">
        <f t="shared" si="22"/>
        <v>2.200000000000003</v>
      </c>
      <c r="BR23" s="13">
        <f t="shared" si="23"/>
        <v>3.700000000000003</v>
      </c>
      <c r="BS23" s="13">
        <f t="shared" si="24"/>
        <v>7.200000000000003</v>
      </c>
      <c r="BT23" s="13">
        <f t="shared" si="27"/>
        <v>12.200000000000003</v>
      </c>
    </row>
    <row r="24" spans="1:72" ht="15.75" hidden="1">
      <c r="A24" s="2" t="s">
        <v>102</v>
      </c>
      <c r="B24" s="12">
        <v>47.5</v>
      </c>
      <c r="C24" s="12">
        <f>B24-$C5</f>
        <v>44.3</v>
      </c>
      <c r="D24" s="12">
        <f>B24-$D5</f>
        <v>43.3</v>
      </c>
      <c r="E24" s="12">
        <f>B24-$E7</f>
        <v>43.6</v>
      </c>
      <c r="F24" s="12">
        <f>B24-$F5</f>
        <v>37</v>
      </c>
      <c r="G24" s="12">
        <f>B24-$G5</f>
        <v>36</v>
      </c>
      <c r="H24" s="12">
        <f>B24-$H5</f>
        <v>32.5</v>
      </c>
      <c r="I24" s="12">
        <f>B24-$I5</f>
        <v>30.3</v>
      </c>
      <c r="J24" s="12">
        <f>B24-$J5</f>
        <v>28.8</v>
      </c>
      <c r="K24" s="12">
        <f>B24-$K5</f>
        <v>26</v>
      </c>
      <c r="L24" s="12">
        <f>B24-$L5</f>
        <v>23</v>
      </c>
      <c r="M24" s="12">
        <f>B24-$M5</f>
        <v>21.6</v>
      </c>
      <c r="N24" s="12">
        <f>B24-$N5</f>
        <v>16.2</v>
      </c>
      <c r="O24" s="12">
        <f>B24-$O5</f>
        <v>12</v>
      </c>
      <c r="P24" s="12">
        <f>B24-$P5</f>
        <v>10.399999999999999</v>
      </c>
      <c r="Q24" s="12">
        <f>B24-$Q5</f>
        <v>7.5</v>
      </c>
      <c r="R24" s="12">
        <f>B24-$R5</f>
        <v>5.799999999999997</v>
      </c>
      <c r="S24" s="12">
        <f>B24-$S5</f>
        <v>3.3999999999999986</v>
      </c>
      <c r="T24" s="12">
        <f>B24-$T5</f>
        <v>2.200000000000003</v>
      </c>
      <c r="U24" s="12"/>
      <c r="V24" s="12">
        <f>V5-$U5</f>
        <v>1.5</v>
      </c>
      <c r="W24" s="12">
        <f>W5-$U5</f>
        <v>5</v>
      </c>
      <c r="X24" s="12">
        <f>X5-$U5</f>
        <v>10</v>
      </c>
      <c r="Z24" s="2" t="s">
        <v>102</v>
      </c>
      <c r="AA24" s="12">
        <f t="shared" si="47"/>
        <v>25.9</v>
      </c>
      <c r="AB24" s="12">
        <f>AA24-$C5</f>
        <v>22.7</v>
      </c>
      <c r="AC24" s="12">
        <f>AA24-$D5</f>
        <v>21.7</v>
      </c>
      <c r="AD24" s="12">
        <f>AA24-$E7</f>
        <v>22</v>
      </c>
      <c r="AE24" s="12">
        <f>AA24-$F5</f>
        <v>15.399999999999999</v>
      </c>
      <c r="AF24" s="12">
        <f>AA24-$G5</f>
        <v>14.399999999999999</v>
      </c>
      <c r="AG24" s="12">
        <f>AA24-$H5</f>
        <v>10.899999999999999</v>
      </c>
      <c r="AH24" s="12">
        <f>AA24-$I5</f>
        <v>8.7</v>
      </c>
      <c r="AI24" s="12">
        <f>AA24-$J5</f>
        <v>7.199999999999999</v>
      </c>
      <c r="AJ24" s="12">
        <f>AA24-$K5</f>
        <v>4.399999999999999</v>
      </c>
      <c r="AK24" s="12">
        <f>AA24-$L5</f>
        <v>1.3999999999999986</v>
      </c>
      <c r="AL24" s="12">
        <f>AA24-$M5</f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3">
        <f t="shared" si="4"/>
        <v>21.6</v>
      </c>
      <c r="AY24" s="13">
        <f t="shared" si="4"/>
        <v>21.599999999999998</v>
      </c>
      <c r="AZ24" s="13">
        <f t="shared" si="5"/>
        <v>21.599999999999998</v>
      </c>
      <c r="BA24" s="13">
        <f t="shared" si="6"/>
        <v>21.6</v>
      </c>
      <c r="BB24" s="13">
        <f t="shared" si="7"/>
        <v>21.6</v>
      </c>
      <c r="BC24" s="13">
        <f t="shared" si="8"/>
        <v>21.6</v>
      </c>
      <c r="BD24" s="13">
        <f t="shared" si="9"/>
        <v>21.6</v>
      </c>
      <c r="BE24" s="13">
        <f t="shared" si="10"/>
        <v>21.6</v>
      </c>
      <c r="BF24" s="13">
        <f t="shared" si="11"/>
        <v>21.6</v>
      </c>
      <c r="BG24" s="13">
        <f t="shared" si="12"/>
        <v>21.6</v>
      </c>
      <c r="BH24" s="13">
        <f t="shared" si="13"/>
        <v>21.6</v>
      </c>
      <c r="BI24" s="13">
        <f t="shared" si="14"/>
        <v>21.6</v>
      </c>
      <c r="BJ24" s="13">
        <f t="shared" si="15"/>
        <v>16.2</v>
      </c>
      <c r="BK24" s="13">
        <f t="shared" si="16"/>
        <v>12</v>
      </c>
      <c r="BL24" s="13">
        <f t="shared" si="17"/>
        <v>10.399999999999999</v>
      </c>
      <c r="BM24" s="13">
        <f t="shared" si="18"/>
        <v>7.5</v>
      </c>
      <c r="BN24" s="13">
        <f t="shared" si="19"/>
        <v>5.799999999999997</v>
      </c>
      <c r="BO24" s="13">
        <f t="shared" si="20"/>
        <v>3.3999999999999986</v>
      </c>
      <c r="BP24" s="13">
        <f t="shared" si="21"/>
        <v>2.200000000000003</v>
      </c>
      <c r="BQ24" s="13">
        <v>0</v>
      </c>
      <c r="BR24" s="13">
        <f t="shared" si="23"/>
        <v>1.5</v>
      </c>
      <c r="BS24" s="13">
        <f t="shared" si="24"/>
        <v>5</v>
      </c>
      <c r="BT24" s="13">
        <f t="shared" si="27"/>
        <v>10</v>
      </c>
    </row>
    <row r="25" spans="1:72" ht="15.75" hidden="1">
      <c r="A25" s="2" t="s">
        <v>103</v>
      </c>
      <c r="B25" s="12">
        <v>49</v>
      </c>
      <c r="C25" s="12">
        <f>B25-$C5</f>
        <v>45.8</v>
      </c>
      <c r="D25" s="12">
        <f>B25-$D5</f>
        <v>44.8</v>
      </c>
      <c r="E25" s="12">
        <f>B25-$E7</f>
        <v>45.1</v>
      </c>
      <c r="F25" s="12">
        <f>B25-$F5</f>
        <v>38.5</v>
      </c>
      <c r="G25" s="12">
        <f>B25-$G5</f>
        <v>37.5</v>
      </c>
      <c r="H25" s="12">
        <f>B25-$H5</f>
        <v>34</v>
      </c>
      <c r="I25" s="12">
        <f>B25-$I5</f>
        <v>31.8</v>
      </c>
      <c r="J25" s="12">
        <f>B25-$J5</f>
        <v>30.3</v>
      </c>
      <c r="K25" s="12">
        <f>B25-$K5</f>
        <v>27.5</v>
      </c>
      <c r="L25" s="12">
        <f>B25-$L5</f>
        <v>24.5</v>
      </c>
      <c r="M25" s="12">
        <f>B25-$M5</f>
        <v>23.1</v>
      </c>
      <c r="N25" s="12">
        <f>B25-$N5</f>
        <v>17.7</v>
      </c>
      <c r="O25" s="12">
        <f>B25-$O5</f>
        <v>13.5</v>
      </c>
      <c r="P25" s="12">
        <f>B25-$P5</f>
        <v>11.899999999999999</v>
      </c>
      <c r="Q25" s="12">
        <f>B25-$Q5</f>
        <v>9</v>
      </c>
      <c r="R25" s="12">
        <f>B25-$R5</f>
        <v>7.299999999999997</v>
      </c>
      <c r="S25" s="12">
        <f>B25-$S5</f>
        <v>4.899999999999999</v>
      </c>
      <c r="T25" s="12">
        <f>B25-$T5</f>
        <v>3.700000000000003</v>
      </c>
      <c r="U25" s="12">
        <f>B25-$U5</f>
        <v>1.5</v>
      </c>
      <c r="V25" s="12"/>
      <c r="W25" s="12">
        <f>W5-$V5</f>
        <v>3.5</v>
      </c>
      <c r="X25" s="12">
        <f>X5-$V5</f>
        <v>8.5</v>
      </c>
      <c r="Z25" s="2" t="s">
        <v>103</v>
      </c>
      <c r="AA25" s="12">
        <f t="shared" si="47"/>
        <v>25.9</v>
      </c>
      <c r="AB25" s="12">
        <f>AA25-$C5</f>
        <v>22.7</v>
      </c>
      <c r="AC25" s="12">
        <f>AA25-$D5</f>
        <v>21.7</v>
      </c>
      <c r="AD25" s="12">
        <f>AA25-$E7</f>
        <v>22</v>
      </c>
      <c r="AE25" s="12">
        <f>AA25-$F5</f>
        <v>15.399999999999999</v>
      </c>
      <c r="AF25" s="12">
        <f>AA25-$G5</f>
        <v>14.399999999999999</v>
      </c>
      <c r="AG25" s="12">
        <f>AA25-$H5</f>
        <v>10.899999999999999</v>
      </c>
      <c r="AH25" s="12">
        <f>AA25-$I5</f>
        <v>8.7</v>
      </c>
      <c r="AI25" s="12">
        <f>AA25-$J5</f>
        <v>7.199999999999999</v>
      </c>
      <c r="AJ25" s="12">
        <f>AA25-$K5</f>
        <v>4.399999999999999</v>
      </c>
      <c r="AK25" s="12">
        <f>AA25-$L5</f>
        <v>1.3999999999999986</v>
      </c>
      <c r="AL25" s="12">
        <f>AA25-$M5</f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3">
        <f t="shared" si="4"/>
        <v>23.1</v>
      </c>
      <c r="AY25" s="13">
        <f t="shared" si="4"/>
        <v>23.099999999999998</v>
      </c>
      <c r="AZ25" s="13">
        <f t="shared" si="5"/>
        <v>23.099999999999998</v>
      </c>
      <c r="BA25" s="13">
        <f t="shared" si="6"/>
        <v>23.1</v>
      </c>
      <c r="BB25" s="13">
        <f t="shared" si="7"/>
        <v>23.1</v>
      </c>
      <c r="BC25" s="13">
        <f t="shared" si="8"/>
        <v>23.1</v>
      </c>
      <c r="BD25" s="13">
        <f t="shared" si="9"/>
        <v>23.1</v>
      </c>
      <c r="BE25" s="13">
        <f t="shared" si="10"/>
        <v>23.1</v>
      </c>
      <c r="BF25" s="13">
        <f t="shared" si="11"/>
        <v>23.1</v>
      </c>
      <c r="BG25" s="13">
        <f t="shared" si="12"/>
        <v>23.1</v>
      </c>
      <c r="BH25" s="13">
        <f t="shared" si="13"/>
        <v>23.1</v>
      </c>
      <c r="BI25" s="13">
        <f t="shared" si="14"/>
        <v>23.1</v>
      </c>
      <c r="BJ25" s="13">
        <f t="shared" si="15"/>
        <v>17.7</v>
      </c>
      <c r="BK25" s="13">
        <f t="shared" si="16"/>
        <v>13.5</v>
      </c>
      <c r="BL25" s="13">
        <f t="shared" si="17"/>
        <v>11.899999999999999</v>
      </c>
      <c r="BM25" s="13">
        <f t="shared" si="18"/>
        <v>9</v>
      </c>
      <c r="BN25" s="13">
        <f t="shared" si="19"/>
        <v>7.299999999999997</v>
      </c>
      <c r="BO25" s="13">
        <f t="shared" si="20"/>
        <v>4.899999999999999</v>
      </c>
      <c r="BP25" s="13">
        <f t="shared" si="21"/>
        <v>3.700000000000003</v>
      </c>
      <c r="BQ25" s="13">
        <f t="shared" si="22"/>
        <v>1.5</v>
      </c>
      <c r="BR25" s="13">
        <v>0</v>
      </c>
      <c r="BS25" s="13">
        <f t="shared" si="24"/>
        <v>3.5</v>
      </c>
      <c r="BT25" s="13">
        <f t="shared" si="27"/>
        <v>8.5</v>
      </c>
    </row>
    <row r="26" spans="1:72" ht="15.75" hidden="1">
      <c r="A26" s="2" t="s">
        <v>104</v>
      </c>
      <c r="B26" s="12">
        <v>52.5</v>
      </c>
      <c r="C26" s="12">
        <f>B26-$C5</f>
        <v>49.3</v>
      </c>
      <c r="D26" s="12">
        <f>B26-$D5</f>
        <v>48.3</v>
      </c>
      <c r="E26" s="12">
        <f>B26-$E7</f>
        <v>48.6</v>
      </c>
      <c r="F26" s="12">
        <f>B26-$F5</f>
        <v>42</v>
      </c>
      <c r="G26" s="12">
        <f>B26-$G5</f>
        <v>41</v>
      </c>
      <c r="H26" s="12">
        <f>B26-$H5</f>
        <v>37.5</v>
      </c>
      <c r="I26" s="12">
        <f>B26-$I5</f>
        <v>35.3</v>
      </c>
      <c r="J26" s="12">
        <f>B26-$J5</f>
        <v>33.8</v>
      </c>
      <c r="K26" s="12">
        <f>B26-$K5</f>
        <v>31</v>
      </c>
      <c r="L26" s="12">
        <f>B26-$L5</f>
        <v>28</v>
      </c>
      <c r="M26" s="12">
        <f>B26-$M5</f>
        <v>26.6</v>
      </c>
      <c r="N26" s="12">
        <f>B26-$N5</f>
        <v>21.2</v>
      </c>
      <c r="O26" s="12">
        <f>B26-$O5</f>
        <v>17</v>
      </c>
      <c r="P26" s="12">
        <f>B26-$P5</f>
        <v>15.399999999999999</v>
      </c>
      <c r="Q26" s="12">
        <f>B26-$Q5</f>
        <v>12.5</v>
      </c>
      <c r="R26" s="12">
        <f>B26-$R5</f>
        <v>10.799999999999997</v>
      </c>
      <c r="S26" s="12">
        <f>B26-$S5</f>
        <v>8.399999999999999</v>
      </c>
      <c r="T26" s="12">
        <f>B26-$T5</f>
        <v>7.200000000000003</v>
      </c>
      <c r="U26" s="12">
        <f>B26-$U5</f>
        <v>5</v>
      </c>
      <c r="V26" s="12">
        <f>B26-$V5</f>
        <v>3.5</v>
      </c>
      <c r="W26" s="12"/>
      <c r="X26" s="12">
        <f>X5-W5</f>
        <v>5</v>
      </c>
      <c r="Z26" s="2" t="s">
        <v>104</v>
      </c>
      <c r="AA26" s="12">
        <f t="shared" si="47"/>
        <v>25.9</v>
      </c>
      <c r="AB26" s="12">
        <f>AA26-$C5</f>
        <v>22.7</v>
      </c>
      <c r="AC26" s="12">
        <f>AA26-$D5</f>
        <v>21.7</v>
      </c>
      <c r="AD26" s="12">
        <f>AA26-$E7</f>
        <v>22</v>
      </c>
      <c r="AE26" s="12">
        <f>AA26-$F5</f>
        <v>15.399999999999999</v>
      </c>
      <c r="AF26" s="12">
        <f>AA26-$G5</f>
        <v>14.399999999999999</v>
      </c>
      <c r="AG26" s="12">
        <f>AA26-$H5</f>
        <v>10.899999999999999</v>
      </c>
      <c r="AH26" s="12">
        <f>AA26-$I5</f>
        <v>8.7</v>
      </c>
      <c r="AI26" s="12">
        <f>AA26-$J5</f>
        <v>7.199999999999999</v>
      </c>
      <c r="AJ26" s="12">
        <f>AA26-$K5</f>
        <v>4.399999999999999</v>
      </c>
      <c r="AK26" s="12">
        <f>AA26-$L5</f>
        <v>1.3999999999999986</v>
      </c>
      <c r="AL26" s="12">
        <f>AA26-$M5</f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3">
        <f t="shared" si="4"/>
        <v>26.6</v>
      </c>
      <c r="AY26" s="13">
        <f t="shared" si="4"/>
        <v>26.599999999999998</v>
      </c>
      <c r="AZ26" s="13">
        <f t="shared" si="5"/>
        <v>26.599999999999998</v>
      </c>
      <c r="BA26" s="13">
        <f t="shared" si="6"/>
        <v>26.6</v>
      </c>
      <c r="BB26" s="13">
        <f t="shared" si="7"/>
        <v>26.6</v>
      </c>
      <c r="BC26" s="13">
        <f t="shared" si="8"/>
        <v>26.6</v>
      </c>
      <c r="BD26" s="13">
        <f t="shared" si="9"/>
        <v>26.6</v>
      </c>
      <c r="BE26" s="13">
        <f t="shared" si="10"/>
        <v>26.599999999999998</v>
      </c>
      <c r="BF26" s="13">
        <f t="shared" si="11"/>
        <v>26.599999999999998</v>
      </c>
      <c r="BG26" s="13">
        <f t="shared" si="12"/>
        <v>26.6</v>
      </c>
      <c r="BH26" s="13">
        <f t="shared" si="13"/>
        <v>26.6</v>
      </c>
      <c r="BI26" s="13">
        <f t="shared" si="14"/>
        <v>26.6</v>
      </c>
      <c r="BJ26" s="13">
        <f t="shared" si="15"/>
        <v>21.2</v>
      </c>
      <c r="BK26" s="13">
        <f t="shared" si="16"/>
        <v>17</v>
      </c>
      <c r="BL26" s="13">
        <f t="shared" si="17"/>
        <v>15.399999999999999</v>
      </c>
      <c r="BM26" s="13">
        <f t="shared" si="18"/>
        <v>12.5</v>
      </c>
      <c r="BN26" s="13">
        <f t="shared" si="19"/>
        <v>10.799999999999997</v>
      </c>
      <c r="BO26" s="13">
        <f t="shared" si="20"/>
        <v>8.399999999999999</v>
      </c>
      <c r="BP26" s="13">
        <f t="shared" si="21"/>
        <v>7.200000000000003</v>
      </c>
      <c r="BQ26" s="13">
        <f t="shared" si="22"/>
        <v>5</v>
      </c>
      <c r="BR26" s="13">
        <f t="shared" si="23"/>
        <v>3.5</v>
      </c>
      <c r="BS26" s="13">
        <v>0</v>
      </c>
      <c r="BT26" s="13">
        <f t="shared" si="27"/>
        <v>5</v>
      </c>
    </row>
    <row r="27" spans="1:72" ht="15.75" hidden="1">
      <c r="A27" s="2" t="s">
        <v>105</v>
      </c>
      <c r="B27" s="12">
        <v>57.5</v>
      </c>
      <c r="C27" s="12">
        <f>$X$5-C$5</f>
        <v>54.3</v>
      </c>
      <c r="D27" s="12">
        <f>B27-$D5</f>
        <v>53.3</v>
      </c>
      <c r="E27" s="12">
        <f>B27-$E7</f>
        <v>53.6</v>
      </c>
      <c r="F27" s="12">
        <f>B27-$F5</f>
        <v>47</v>
      </c>
      <c r="G27" s="12">
        <f>B27-$G5</f>
        <v>46</v>
      </c>
      <c r="H27" s="12">
        <f>B27-$H5</f>
        <v>42.5</v>
      </c>
      <c r="I27" s="12">
        <f>B27-$I5</f>
        <v>40.3</v>
      </c>
      <c r="J27" s="12">
        <f>B27-$J5</f>
        <v>38.8</v>
      </c>
      <c r="K27" s="12">
        <f>B27-$K5</f>
        <v>36</v>
      </c>
      <c r="L27" s="12">
        <f>B27-$L5</f>
        <v>33</v>
      </c>
      <c r="M27" s="12">
        <f>B27-$M5</f>
        <v>31.6</v>
      </c>
      <c r="N27" s="12">
        <f>B27-$N5</f>
        <v>26.2</v>
      </c>
      <c r="O27" s="12">
        <f>B27-$O5</f>
        <v>22</v>
      </c>
      <c r="P27" s="12">
        <f>B27-$P5</f>
        <v>20.4</v>
      </c>
      <c r="Q27" s="12">
        <f>B27-$Q5</f>
        <v>17.5</v>
      </c>
      <c r="R27" s="12">
        <f>B27-$R5</f>
        <v>15.799999999999997</v>
      </c>
      <c r="S27" s="12">
        <f>B27-$S5</f>
        <v>13.399999999999999</v>
      </c>
      <c r="T27" s="12">
        <f>B27-$T5</f>
        <v>12.200000000000003</v>
      </c>
      <c r="U27" s="12">
        <f>B27-$U5</f>
        <v>10</v>
      </c>
      <c r="V27" s="12">
        <f>B27-$V5</f>
        <v>8.5</v>
      </c>
      <c r="W27" s="12">
        <f>$X$5-W$5</f>
        <v>5</v>
      </c>
      <c r="X27" s="12"/>
      <c r="Z27" s="2" t="s">
        <v>105</v>
      </c>
      <c r="AA27" s="12">
        <f t="shared" si="47"/>
        <v>25.9</v>
      </c>
      <c r="AB27" s="12">
        <f>$X$5-AB$5</f>
        <v>54.3</v>
      </c>
      <c r="AC27" s="12">
        <f>AA27-$D5</f>
        <v>21.7</v>
      </c>
      <c r="AD27" s="12">
        <f>AA27-$E7</f>
        <v>22</v>
      </c>
      <c r="AE27" s="12">
        <f>AA27-$F5</f>
        <v>15.399999999999999</v>
      </c>
      <c r="AF27" s="12">
        <f>AA27-$G5</f>
        <v>14.399999999999999</v>
      </c>
      <c r="AG27" s="12">
        <f>AA27-$H5</f>
        <v>10.899999999999999</v>
      </c>
      <c r="AH27" s="12">
        <f>AA27-$I5</f>
        <v>8.7</v>
      </c>
      <c r="AI27" s="12">
        <f>AA27-$J5</f>
        <v>7.199999999999999</v>
      </c>
      <c r="AJ27" s="12">
        <f>AA27-$K5</f>
        <v>4.399999999999999</v>
      </c>
      <c r="AK27" s="12">
        <f>AA27-$L5</f>
        <v>1.3999999999999986</v>
      </c>
      <c r="AL27" s="12">
        <f>AA27-$M5</f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3">
        <f t="shared" si="4"/>
        <v>31.6</v>
      </c>
      <c r="AY27" s="13">
        <f t="shared" si="4"/>
        <v>0</v>
      </c>
      <c r="AZ27" s="13">
        <f t="shared" si="5"/>
        <v>31.599999999999998</v>
      </c>
      <c r="BA27" s="13">
        <f t="shared" si="6"/>
        <v>31.6</v>
      </c>
      <c r="BB27" s="13">
        <f t="shared" si="7"/>
        <v>31.6</v>
      </c>
      <c r="BC27" s="13">
        <f t="shared" si="8"/>
        <v>31.6</v>
      </c>
      <c r="BD27" s="13">
        <f t="shared" si="9"/>
        <v>31.6</v>
      </c>
      <c r="BE27" s="13">
        <f t="shared" si="10"/>
        <v>31.599999999999998</v>
      </c>
      <c r="BF27" s="13">
        <f t="shared" si="11"/>
        <v>31.599999999999998</v>
      </c>
      <c r="BG27" s="13">
        <f t="shared" si="12"/>
        <v>31.6</v>
      </c>
      <c r="BH27" s="13">
        <f t="shared" si="13"/>
        <v>31.6</v>
      </c>
      <c r="BI27" s="13">
        <f t="shared" si="14"/>
        <v>31.6</v>
      </c>
      <c r="BJ27" s="13">
        <f t="shared" si="15"/>
        <v>26.2</v>
      </c>
      <c r="BK27" s="13">
        <f t="shared" si="16"/>
        <v>22</v>
      </c>
      <c r="BL27" s="13">
        <f t="shared" si="17"/>
        <v>20.4</v>
      </c>
      <c r="BM27" s="13">
        <f t="shared" si="18"/>
        <v>17.5</v>
      </c>
      <c r="BN27" s="13">
        <f t="shared" si="19"/>
        <v>15.799999999999997</v>
      </c>
      <c r="BO27" s="13">
        <f t="shared" si="20"/>
        <v>13.399999999999999</v>
      </c>
      <c r="BP27" s="13">
        <f t="shared" si="21"/>
        <v>12.200000000000003</v>
      </c>
      <c r="BQ27" s="13">
        <f t="shared" si="22"/>
        <v>10</v>
      </c>
      <c r="BR27" s="13">
        <f t="shared" si="23"/>
        <v>8.5</v>
      </c>
      <c r="BS27" s="13">
        <f t="shared" si="24"/>
        <v>5</v>
      </c>
      <c r="BT27" s="13">
        <v>0</v>
      </c>
    </row>
    <row r="28" spans="1:24" s="4" customFormat="1" ht="91.5">
      <c r="A28" s="3"/>
      <c r="B28" s="5" t="str">
        <f aca="true" t="shared" si="52" ref="B28:X28">B4</f>
        <v>ΚΟΜΟΤΗΝΗ</v>
      </c>
      <c r="C28" s="5" t="str">
        <f t="shared" si="52"/>
        <v>ΣΡ.ΥΦΑΝΤΑΙ</v>
      </c>
      <c r="D28" s="5" t="str">
        <f t="shared" si="52"/>
        <v>Δ.ΙΑΣΜΟΥ</v>
      </c>
      <c r="E28" s="5" t="str">
        <f t="shared" si="52"/>
        <v>ΑΕΡΟΔΡΟΜΙΟ</v>
      </c>
      <c r="F28" s="5" t="str">
        <f t="shared" si="52"/>
        <v>ΜΕΣΣΟΥΝΗ</v>
      </c>
      <c r="G28" s="5" t="str">
        <f t="shared" si="52"/>
        <v>ΑΙΓΕΙΡΟΣ</v>
      </c>
      <c r="H28" s="5" t="str">
        <f t="shared" si="52"/>
        <v>Δ.ΑΜΒΡΟΣΙΑΣ</v>
      </c>
      <c r="I28" s="5" t="str">
        <f t="shared" si="52"/>
        <v>ΠΑΛΑΔΙΟ</v>
      </c>
      <c r="J28" s="5" t="str">
        <f t="shared" si="52"/>
        <v>Π.ΚΑΛΙΣΤΗ</v>
      </c>
      <c r="K28" s="5" t="str">
        <f t="shared" si="52"/>
        <v>Ν.ΚΑΛΙΣΤΗ</v>
      </c>
      <c r="L28" s="5" t="str">
        <f t="shared" si="52"/>
        <v>ΓΚΥΚΟΝΕΡΙ</v>
      </c>
      <c r="M28" s="5" t="str">
        <f t="shared" si="52"/>
        <v>ΣΤ.ΦΑΝΑΡΙΟΥ</v>
      </c>
      <c r="N28" s="5" t="str">
        <f t="shared" si="52"/>
        <v>ΠΟΡΤΟ ΛΑΓΟΣ</v>
      </c>
      <c r="O28" s="5" t="str">
        <f t="shared" si="52"/>
        <v>ΣΤ.ΑΛΥΚΗΣ</v>
      </c>
      <c r="P28" s="5" t="str">
        <f t="shared" si="52"/>
        <v>Ν.ΚΕΣΑΝΗ</v>
      </c>
      <c r="Q28" s="5" t="str">
        <f t="shared" si="52"/>
        <v>ΠΟΤΑΜΙΑ</v>
      </c>
      <c r="R28" s="5" t="str">
        <f t="shared" si="52"/>
        <v>ΚΟΥΤΣΟ</v>
      </c>
      <c r="S28" s="5" t="str">
        <f t="shared" si="52"/>
        <v>ΜΕΜΕΤΑΚΗ</v>
      </c>
      <c r="T28" s="5" t="str">
        <f t="shared" si="52"/>
        <v>ΣΤ.ΓΕΝΗΣΕΑΣ</v>
      </c>
      <c r="U28" s="5" t="str">
        <f t="shared" si="52"/>
        <v>ΙΜΠΡΑΗΜ</v>
      </c>
      <c r="V28" s="5" t="str">
        <f t="shared" si="52"/>
        <v>ΒΑΦΕΙΚΑ</v>
      </c>
      <c r="W28" s="5" t="str">
        <f t="shared" si="52"/>
        <v>ΦΕΛΩΝΗ</v>
      </c>
      <c r="X28" s="5" t="str">
        <f t="shared" si="52"/>
        <v>ΞΑΝΘΗ</v>
      </c>
    </row>
    <row r="29" spans="1:26" ht="18" customHeight="1">
      <c r="A29" s="6" t="str">
        <f aca="true" t="shared" si="53" ref="A29:A51">A5</f>
        <v>ΚΟΜΟΤΗΝΗ</v>
      </c>
      <c r="B29" s="8">
        <f aca="true" t="shared" si="54" ref="B29:B34">IF(B5&gt;0,IF((AA5*$K$3+AX5*$K$1)&lt;$K$2,$K$2,INT(0.99+(AA5*$K$3+AX5*$K$1)*10)/10),"")</f>
      </c>
      <c r="C29" s="8">
        <f aca="true" t="shared" si="55" ref="C29:C51">IF(C5&gt;0,IF((AB5*$K$3+AY5*$K$1)&lt;$K$2,$K$2,INT(0.99+(AB5*$K$3+AY5*$K$1)*10)/10),"")</f>
        <v>1.8</v>
      </c>
      <c r="D29" s="8">
        <f aca="true" t="shared" si="56" ref="D29:D51">IF(D5&gt;0,IF((AC5*$K$3+AZ5*$K$1)&lt;$K$2,$K$2,INT(0.99+(AC5*$K$3+AZ5*$K$1)*10)/10),"")</f>
        <v>1.8</v>
      </c>
      <c r="E29" s="8">
        <f aca="true" t="shared" si="57" ref="E29:E50">IF(E5&gt;0,IF((AD5*$K$3+BA5*$K$1)&lt;$K$2,$K$2,INT(0.99+(AD5*$K$3+BA5*$K$1)*10)/10),"")</f>
        <v>1.8</v>
      </c>
      <c r="F29" s="8">
        <f aca="true" t="shared" si="58" ref="F29:F50">IF(F5&gt;0,IF((AE5*$K$3+BB5*$K$1)&lt;$K$2,$K$2,INT(0.99+(AE5*$K$3+BB5*$K$1)*10)/10),"")</f>
        <v>1.8</v>
      </c>
      <c r="G29" s="8">
        <f aca="true" t="shared" si="59" ref="G29:G51">IF(G5&gt;0,IF((AF5*$K$3+BC5*$K$1)&lt;$K$2,$K$2,INT(0.99+(AF5*$K$3+BC5*$K$1)*10)/10),"")</f>
        <v>1.8</v>
      </c>
      <c r="H29" s="8">
        <v>1.8</v>
      </c>
      <c r="I29" s="8">
        <v>1.8</v>
      </c>
      <c r="J29" s="8">
        <v>1.9</v>
      </c>
      <c r="K29" s="8">
        <v>2.2</v>
      </c>
      <c r="L29" s="8">
        <v>2.5</v>
      </c>
      <c r="M29" s="8">
        <v>2.6</v>
      </c>
      <c r="N29" s="8">
        <v>3.1</v>
      </c>
      <c r="O29" s="8">
        <v>3.6</v>
      </c>
      <c r="P29" s="8">
        <v>3.7</v>
      </c>
      <c r="Q29" s="8">
        <v>4</v>
      </c>
      <c r="R29" s="8">
        <v>4.2</v>
      </c>
      <c r="S29" s="8">
        <v>4.6</v>
      </c>
      <c r="T29" s="8">
        <v>4.6</v>
      </c>
      <c r="U29" s="8">
        <v>4.9</v>
      </c>
      <c r="V29" s="8">
        <v>5</v>
      </c>
      <c r="W29" s="8">
        <v>5.2</v>
      </c>
      <c r="X29" s="8">
        <v>5.9</v>
      </c>
      <c r="Z29" s="34"/>
    </row>
    <row r="30" spans="1:24" ht="18" customHeight="1">
      <c r="A30" s="6" t="str">
        <f t="shared" si="53"/>
        <v>ΣΡ.ΥΦΑΝΤΑΙ</v>
      </c>
      <c r="B30" s="8">
        <f t="shared" si="54"/>
        <v>1.8</v>
      </c>
      <c r="C30" s="8">
        <f t="shared" si="55"/>
      </c>
      <c r="D30" s="8">
        <f t="shared" si="56"/>
        <v>1.8</v>
      </c>
      <c r="E30" s="8">
        <f t="shared" si="57"/>
        <v>1.8</v>
      </c>
      <c r="F30" s="8">
        <f t="shared" si="58"/>
        <v>1.8</v>
      </c>
      <c r="G30" s="8">
        <f t="shared" si="59"/>
        <v>1.8</v>
      </c>
      <c r="H30" s="8">
        <f aca="true" t="shared" si="60" ref="H30:H50">IF(H6&gt;0,IF((AG6*$K$3+BD6*$K$1)&lt;$K$2,$K$2,INT(0.99+(AG6*$K$3+BD6*$K$1)*10)/10),"")</f>
        <v>1.8</v>
      </c>
      <c r="I30" s="8">
        <f aca="true" t="shared" si="61" ref="I30:I50">IF(I6&gt;0,IF((AH6*$K$3+BE6*$K$1)&lt;$K$2,$K$2,INT(0.99+(AH6*$K$3+BE6*$K$1)*10)/10),"")</f>
        <v>1.8</v>
      </c>
      <c r="J30" s="8">
        <f aca="true" t="shared" si="62" ref="J30:J50">IF(J6&gt;0,IF((AI6*$K$3+BF6*$K$1)&lt;$K$2,$K$2,INT(0.99+(AI6*$K$3+BF6*$K$1)*10)/10),"")</f>
        <v>1.8</v>
      </c>
      <c r="K30" s="8">
        <f aca="true" t="shared" si="63" ref="K30:K50">IF(K6&gt;0,IF((AJ6*$K$3+BG6*$K$1)&lt;$K$2,$K$2,INT(0.99+(AJ6*$K$3+BG6*$K$1)*10)/10),"")</f>
        <v>1.9</v>
      </c>
      <c r="L30" s="8">
        <f aca="true" t="shared" si="64" ref="L30:L51">IF(L6&gt;0,IF((AK6*$K$3+BH6*$K$1)&lt;$K$2,$K$2,INT(0.99+(AK6*$K$3+BH6*$K$1)*10)/10),"")</f>
        <v>2.2</v>
      </c>
      <c r="M30" s="8">
        <f aca="true" t="shared" si="65" ref="M30:M50">IF(M6&gt;0,IF((AL6*$K$3+BI6*$K$1)&lt;$K$2,$K$2,INT(0.99+(AL6*$K$3+BI6*$K$1)*10)/10),"")</f>
        <v>2.3</v>
      </c>
      <c r="N30" s="8">
        <f aca="true" t="shared" si="66" ref="N30:N51">IF(N6&gt;0,IF((AM6*$K$3+BJ6*$K$1)&lt;$K$2,$K$2,INT(0.99+(AM6*$K$3+BJ6*$K$1)*10)/10),"")</f>
        <v>2.9</v>
      </c>
      <c r="O30" s="8">
        <f aca="true" t="shared" si="67" ref="O30:O50">IF(O6&gt;0,IF((AN6*$K$3+BK6*$K$1)&lt;$K$2,$K$2,INT(0.99+(AN6*$K$3+BK6*$K$1)*10)/10),"")</f>
        <v>3.3</v>
      </c>
      <c r="P30" s="8">
        <f aca="true" t="shared" si="68" ref="P30:P51">IF(P6&gt;0,IF((AO6*$K$3+BL6*$K$1)&lt;$K$2,$K$2,INT(0.99+(AO6*$K$3+BL6*$K$1)*10)/10),"")</f>
        <v>3.5</v>
      </c>
      <c r="Q30" s="8">
        <f aca="true" t="shared" si="69" ref="Q30:Q50">IF(Q6&gt;0,IF((AP6*$K$3+BM6*$K$1)&lt;$K$2,$K$2,INT(0.99+(AP6*$K$3+BM6*$K$1)*10)/10),"")</f>
        <v>3.8</v>
      </c>
      <c r="R30" s="8">
        <f aca="true" t="shared" si="70" ref="R30:R51">IF(R6&gt;0,IF((AQ6*$K$3+BN6*$K$1)&lt;$K$2,$K$2,INT(0.99+(AQ6*$K$3+BN6*$K$1)*10)/10),"")</f>
        <v>4</v>
      </c>
      <c r="S30" s="8">
        <f aca="true" t="shared" si="71" ref="S30:S51">IF(S6&gt;0,IF((AR6*$K$3+BO6*$K$1)&lt;$K$2,$K$2,INT(0.99+(AR6*$K$3+BO6*$K$1)*10)/10),"")</f>
        <v>4.2</v>
      </c>
      <c r="T30" s="8">
        <f aca="true" t="shared" si="72" ref="T30:T51">IF(T6&gt;0,IF((AS6*$K$3+BP6*$K$1)&lt;$K$2,$K$2,INT(0.99+(AS6*$K$3+BP6*$K$1)*10)/10),"")</f>
        <v>4.4</v>
      </c>
      <c r="U30" s="8">
        <f aca="true" t="shared" si="73" ref="U30:U51">IF(U6&gt;0,IF((AT6*$K$3+BQ6*$K$1)&lt;$K$2,$K$2,INT(0.99+(AT6*$K$3+BQ6*$K$1)*10)/10),"")</f>
        <v>4.6</v>
      </c>
      <c r="V30" s="8">
        <f aca="true" t="shared" si="74" ref="V30:V51">IF(V6&gt;0,IF((AU6*$K$3+BR6*$K$1)&lt;$K$2,$K$2,INT(0.99+(AU6*$K$3+BR6*$K$1)*10)/10),"")</f>
        <v>4.7</v>
      </c>
      <c r="W30" s="8">
        <f aca="true" t="shared" si="75" ref="W30:W51">IF(W6&gt;0,IF((AV6*$K$3+BS6*$K$1)&lt;$K$2,$K$2,INT(0.99+(AV6*$K$3+BS6*$K$1)*10)/10),"")</f>
        <v>5.1</v>
      </c>
      <c r="X30" s="8">
        <f aca="true" t="shared" si="76" ref="X30:X51">IF(X6&gt;0,IF((AW6*$K$3+BT6*$K$1)&lt;$K$2,$K$2,INT(0.99+(AW6*$K$3+BT6*$K$1)*10)/10),"")</f>
        <v>5.6</v>
      </c>
    </row>
    <row r="31" spans="1:24" ht="18" customHeight="1">
      <c r="A31" s="6" t="str">
        <f t="shared" si="53"/>
        <v>Δ.ΙΑΣΜΟΥ</v>
      </c>
      <c r="B31" s="8">
        <f t="shared" si="54"/>
        <v>1.8</v>
      </c>
      <c r="C31" s="8">
        <f t="shared" si="55"/>
        <v>1.8</v>
      </c>
      <c r="D31" s="8">
        <f t="shared" si="56"/>
      </c>
      <c r="E31" s="8">
        <f t="shared" si="57"/>
        <v>1.8</v>
      </c>
      <c r="F31" s="8">
        <f t="shared" si="58"/>
        <v>1.8</v>
      </c>
      <c r="G31" s="8">
        <f t="shared" si="59"/>
        <v>1.8</v>
      </c>
      <c r="H31" s="8">
        <f t="shared" si="60"/>
        <v>1.8</v>
      </c>
      <c r="I31" s="8">
        <f t="shared" si="61"/>
        <v>1.8</v>
      </c>
      <c r="J31" s="8">
        <f t="shared" si="62"/>
        <v>1.8</v>
      </c>
      <c r="K31" s="8">
        <f t="shared" si="63"/>
        <v>1.8</v>
      </c>
      <c r="L31" s="8">
        <f t="shared" si="64"/>
        <v>2.1</v>
      </c>
      <c r="M31" s="8">
        <f t="shared" si="65"/>
        <v>2.2</v>
      </c>
      <c r="N31" s="8">
        <f t="shared" si="66"/>
        <v>2.8</v>
      </c>
      <c r="O31" s="8">
        <f t="shared" si="67"/>
        <v>3.2</v>
      </c>
      <c r="P31" s="8">
        <f t="shared" si="68"/>
        <v>3.4</v>
      </c>
      <c r="Q31" s="8">
        <f t="shared" si="69"/>
        <v>3.7</v>
      </c>
      <c r="R31" s="8">
        <f t="shared" si="70"/>
        <v>3.9</v>
      </c>
      <c r="S31" s="8">
        <f t="shared" si="71"/>
        <v>4.1</v>
      </c>
      <c r="T31" s="8">
        <f t="shared" si="72"/>
        <v>4.3</v>
      </c>
      <c r="U31" s="8">
        <f t="shared" si="73"/>
        <v>4.5</v>
      </c>
      <c r="V31" s="8">
        <f t="shared" si="74"/>
        <v>4.6</v>
      </c>
      <c r="W31" s="8">
        <f t="shared" si="75"/>
        <v>5</v>
      </c>
      <c r="X31" s="8">
        <f t="shared" si="76"/>
        <v>5.5</v>
      </c>
    </row>
    <row r="32" spans="1:24" ht="18" customHeight="1">
      <c r="A32" s="6" t="str">
        <f t="shared" si="53"/>
        <v>ΑΕΡΟΔΡΟΜΙΟ</v>
      </c>
      <c r="B32" s="8">
        <f t="shared" si="54"/>
        <v>1.8</v>
      </c>
      <c r="C32" s="8">
        <f t="shared" si="55"/>
        <v>1.8</v>
      </c>
      <c r="D32" s="8">
        <f t="shared" si="56"/>
        <v>1.8</v>
      </c>
      <c r="E32" s="8">
        <f t="shared" si="57"/>
      </c>
      <c r="F32" s="8">
        <f t="shared" si="58"/>
        <v>1.8</v>
      </c>
      <c r="G32" s="8">
        <f t="shared" si="59"/>
        <v>1.8</v>
      </c>
      <c r="H32" s="8">
        <f t="shared" si="60"/>
        <v>1.8</v>
      </c>
      <c r="I32" s="8">
        <f t="shared" si="61"/>
        <v>1.8</v>
      </c>
      <c r="J32" s="8">
        <f t="shared" si="62"/>
        <v>1.8</v>
      </c>
      <c r="K32" s="8">
        <f t="shared" si="63"/>
        <v>1.8</v>
      </c>
      <c r="L32" s="8">
        <f t="shared" si="64"/>
        <v>2.1</v>
      </c>
      <c r="M32" s="8">
        <f t="shared" si="65"/>
        <v>2.2</v>
      </c>
      <c r="N32" s="8">
        <f t="shared" si="66"/>
        <v>2.8</v>
      </c>
      <c r="O32" s="8">
        <f t="shared" si="67"/>
        <v>3.3</v>
      </c>
      <c r="P32" s="8">
        <f t="shared" si="68"/>
        <v>3.4</v>
      </c>
      <c r="Q32" s="8">
        <f t="shared" si="69"/>
        <v>3.7</v>
      </c>
      <c r="R32" s="8">
        <f t="shared" si="70"/>
        <v>3.9</v>
      </c>
      <c r="S32" s="8">
        <f t="shared" si="71"/>
        <v>4.2</v>
      </c>
      <c r="T32" s="8">
        <f t="shared" si="72"/>
        <v>4.3</v>
      </c>
      <c r="U32" s="8">
        <f t="shared" si="73"/>
        <v>4.5</v>
      </c>
      <c r="V32" s="8">
        <f t="shared" si="74"/>
        <v>4.7</v>
      </c>
      <c r="W32" s="8">
        <f t="shared" si="75"/>
        <v>5</v>
      </c>
      <c r="X32" s="8">
        <f t="shared" si="76"/>
        <v>5.6</v>
      </c>
    </row>
    <row r="33" spans="1:24" ht="18" customHeight="1">
      <c r="A33" s="6" t="str">
        <f t="shared" si="53"/>
        <v>ΜΕΣΣΟΥΝΗ</v>
      </c>
      <c r="B33" s="8">
        <f t="shared" si="54"/>
        <v>1.8</v>
      </c>
      <c r="C33" s="8">
        <f t="shared" si="55"/>
        <v>1.8</v>
      </c>
      <c r="D33" s="8">
        <f t="shared" si="56"/>
        <v>1.8</v>
      </c>
      <c r="E33" s="8">
        <f t="shared" si="57"/>
        <v>1.8</v>
      </c>
      <c r="F33" s="8">
        <f t="shared" si="58"/>
      </c>
      <c r="G33" s="8">
        <f t="shared" si="59"/>
        <v>1.8</v>
      </c>
      <c r="H33" s="8">
        <f t="shared" si="60"/>
        <v>1.8</v>
      </c>
      <c r="I33" s="8">
        <f t="shared" si="61"/>
        <v>1.8</v>
      </c>
      <c r="J33" s="8">
        <f t="shared" si="62"/>
        <v>1.8</v>
      </c>
      <c r="K33" s="8">
        <f t="shared" si="63"/>
        <v>1.8</v>
      </c>
      <c r="L33" s="8">
        <f t="shared" si="64"/>
        <v>1.8</v>
      </c>
      <c r="M33" s="8">
        <f t="shared" si="65"/>
        <v>1.8</v>
      </c>
      <c r="N33" s="8">
        <f t="shared" si="66"/>
        <v>2.2</v>
      </c>
      <c r="O33" s="8">
        <f t="shared" si="67"/>
        <v>2.6</v>
      </c>
      <c r="P33" s="8">
        <f t="shared" si="68"/>
        <v>2.8</v>
      </c>
      <c r="Q33" s="8">
        <f t="shared" si="69"/>
        <v>3.1</v>
      </c>
      <c r="R33" s="8">
        <f t="shared" si="70"/>
        <v>3.2</v>
      </c>
      <c r="S33" s="8">
        <f t="shared" si="71"/>
        <v>3.5</v>
      </c>
      <c r="T33" s="8">
        <f t="shared" si="72"/>
        <v>3.6</v>
      </c>
      <c r="U33" s="8">
        <f t="shared" si="73"/>
        <v>3.9</v>
      </c>
      <c r="V33" s="8">
        <f t="shared" si="74"/>
        <v>4</v>
      </c>
      <c r="W33" s="8">
        <f t="shared" si="75"/>
        <v>4.4</v>
      </c>
      <c r="X33" s="8">
        <f t="shared" si="76"/>
        <v>4.9</v>
      </c>
    </row>
    <row r="34" spans="1:24" ht="18" customHeight="1">
      <c r="A34" s="6" t="str">
        <f t="shared" si="53"/>
        <v>ΑΙΓΕΙΡΟΣ</v>
      </c>
      <c r="B34" s="8">
        <f t="shared" si="54"/>
        <v>1.8</v>
      </c>
      <c r="C34" s="8">
        <f t="shared" si="55"/>
        <v>1.8</v>
      </c>
      <c r="D34" s="8">
        <f t="shared" si="56"/>
        <v>1.8</v>
      </c>
      <c r="E34" s="8">
        <f t="shared" si="57"/>
        <v>1.8</v>
      </c>
      <c r="F34" s="8">
        <f t="shared" si="58"/>
        <v>1.8</v>
      </c>
      <c r="G34" s="8">
        <f t="shared" si="59"/>
      </c>
      <c r="H34" s="8">
        <f t="shared" si="60"/>
        <v>1.8</v>
      </c>
      <c r="I34" s="8">
        <f t="shared" si="61"/>
        <v>1.8</v>
      </c>
      <c r="J34" s="8">
        <f t="shared" si="62"/>
        <v>1.8</v>
      </c>
      <c r="K34" s="8">
        <f t="shared" si="63"/>
        <v>1.8</v>
      </c>
      <c r="L34" s="8">
        <f t="shared" si="64"/>
        <v>1.8</v>
      </c>
      <c r="M34" s="8">
        <f t="shared" si="65"/>
        <v>1.8</v>
      </c>
      <c r="N34" s="8">
        <f t="shared" si="66"/>
        <v>2.1</v>
      </c>
      <c r="O34" s="8">
        <f t="shared" si="67"/>
        <v>2.5</v>
      </c>
      <c r="P34" s="8">
        <f t="shared" si="68"/>
        <v>2.7</v>
      </c>
      <c r="Q34" s="8">
        <f t="shared" si="69"/>
        <v>3</v>
      </c>
      <c r="R34" s="8">
        <f t="shared" si="70"/>
        <v>3.1</v>
      </c>
      <c r="S34" s="8">
        <f t="shared" si="71"/>
        <v>3.4</v>
      </c>
      <c r="T34" s="8">
        <f t="shared" si="72"/>
        <v>3.5</v>
      </c>
      <c r="U34" s="8">
        <f t="shared" si="73"/>
        <v>3.8</v>
      </c>
      <c r="V34" s="8">
        <f t="shared" si="74"/>
        <v>3.9</v>
      </c>
      <c r="W34" s="8">
        <f t="shared" si="75"/>
        <v>4.3</v>
      </c>
      <c r="X34" s="8">
        <f t="shared" si="76"/>
        <v>4.8</v>
      </c>
    </row>
    <row r="35" spans="1:24" ht="18" customHeight="1">
      <c r="A35" s="6" t="str">
        <f t="shared" si="53"/>
        <v>Δ.ΑΜΒΡΟΣΙΑΣ</v>
      </c>
      <c r="B35" s="8">
        <v>1.8</v>
      </c>
      <c r="C35" s="8">
        <f t="shared" si="55"/>
        <v>1.8</v>
      </c>
      <c r="D35" s="8">
        <f t="shared" si="56"/>
        <v>1.8</v>
      </c>
      <c r="E35" s="8">
        <f t="shared" si="57"/>
        <v>1.8</v>
      </c>
      <c r="F35" s="8">
        <f t="shared" si="58"/>
        <v>1.8</v>
      </c>
      <c r="G35" s="8">
        <f t="shared" si="59"/>
        <v>1.8</v>
      </c>
      <c r="H35" s="8">
        <f t="shared" si="60"/>
      </c>
      <c r="I35" s="8">
        <f t="shared" si="61"/>
        <v>1.8</v>
      </c>
      <c r="J35" s="8">
        <f t="shared" si="62"/>
        <v>1.8</v>
      </c>
      <c r="K35" s="8">
        <f t="shared" si="63"/>
        <v>1.8</v>
      </c>
      <c r="L35" s="8">
        <f t="shared" si="64"/>
        <v>1.8</v>
      </c>
      <c r="M35" s="8">
        <f t="shared" si="65"/>
        <v>1.8</v>
      </c>
      <c r="N35" s="8">
        <f t="shared" si="66"/>
        <v>1.8</v>
      </c>
      <c r="O35" s="8">
        <f t="shared" si="67"/>
        <v>2.1</v>
      </c>
      <c r="P35" s="8">
        <f t="shared" si="68"/>
        <v>2.3</v>
      </c>
      <c r="Q35" s="8">
        <f t="shared" si="69"/>
        <v>2.6</v>
      </c>
      <c r="R35" s="8">
        <f t="shared" si="70"/>
        <v>2.8</v>
      </c>
      <c r="S35" s="8">
        <f t="shared" si="71"/>
        <v>3.1</v>
      </c>
      <c r="T35" s="8">
        <f t="shared" si="72"/>
        <v>3.2</v>
      </c>
      <c r="U35" s="8">
        <f t="shared" si="73"/>
        <v>3.4</v>
      </c>
      <c r="V35" s="8">
        <f t="shared" si="74"/>
        <v>3.6</v>
      </c>
      <c r="W35" s="8">
        <f t="shared" si="75"/>
        <v>3.9</v>
      </c>
      <c r="X35" s="8">
        <f t="shared" si="76"/>
        <v>4.5</v>
      </c>
    </row>
    <row r="36" spans="1:24" ht="18" customHeight="1">
      <c r="A36" s="6" t="str">
        <f t="shared" si="53"/>
        <v>ΠΑΛΑΔΙΟ</v>
      </c>
      <c r="B36" s="8">
        <v>1.8</v>
      </c>
      <c r="C36" s="8">
        <f t="shared" si="55"/>
        <v>1.8</v>
      </c>
      <c r="D36" s="8">
        <f t="shared" si="56"/>
        <v>1.8</v>
      </c>
      <c r="E36" s="8">
        <f t="shared" si="57"/>
        <v>1.8</v>
      </c>
      <c r="F36" s="8">
        <f t="shared" si="58"/>
        <v>1.8</v>
      </c>
      <c r="G36" s="8">
        <f t="shared" si="59"/>
        <v>1.8</v>
      </c>
      <c r="H36" s="8">
        <f t="shared" si="60"/>
        <v>1.8</v>
      </c>
      <c r="I36" s="8">
        <f t="shared" si="61"/>
      </c>
      <c r="J36" s="8">
        <f t="shared" si="62"/>
        <v>1.8</v>
      </c>
      <c r="K36" s="8">
        <f t="shared" si="63"/>
        <v>1.8</v>
      </c>
      <c r="L36" s="8">
        <f t="shared" si="64"/>
        <v>1.8</v>
      </c>
      <c r="M36" s="8">
        <f t="shared" si="65"/>
        <v>1.8</v>
      </c>
      <c r="N36" s="8">
        <f t="shared" si="66"/>
        <v>1.8</v>
      </c>
      <c r="O36" s="8">
        <f t="shared" si="67"/>
        <v>1.9</v>
      </c>
      <c r="P36" s="8">
        <f t="shared" si="68"/>
        <v>2.1</v>
      </c>
      <c r="Q36" s="8">
        <f t="shared" si="69"/>
        <v>2.4</v>
      </c>
      <c r="R36" s="8">
        <f t="shared" si="70"/>
        <v>2.6</v>
      </c>
      <c r="S36" s="8">
        <f t="shared" si="71"/>
        <v>2.8</v>
      </c>
      <c r="T36" s="8">
        <f t="shared" si="72"/>
        <v>3</v>
      </c>
      <c r="U36" s="8">
        <f t="shared" si="73"/>
        <v>3.2</v>
      </c>
      <c r="V36" s="8">
        <f t="shared" si="74"/>
        <v>3.3</v>
      </c>
      <c r="W36" s="8">
        <f t="shared" si="75"/>
        <v>3.7</v>
      </c>
      <c r="X36" s="8">
        <f t="shared" si="76"/>
        <v>4.2</v>
      </c>
    </row>
    <row r="37" spans="1:24" ht="18" customHeight="1">
      <c r="A37" s="6" t="str">
        <f t="shared" si="53"/>
        <v>Π.ΚΑΛΙΣΤΗ</v>
      </c>
      <c r="B37" s="8">
        <v>1.9</v>
      </c>
      <c r="C37" s="8">
        <f t="shared" si="55"/>
        <v>1.8</v>
      </c>
      <c r="D37" s="8">
        <f t="shared" si="56"/>
        <v>1.8</v>
      </c>
      <c r="E37" s="8">
        <f t="shared" si="57"/>
        <v>1.8</v>
      </c>
      <c r="F37" s="8">
        <f t="shared" si="58"/>
        <v>1.8</v>
      </c>
      <c r="G37" s="8">
        <f t="shared" si="59"/>
        <v>1.8</v>
      </c>
      <c r="H37" s="8">
        <f t="shared" si="60"/>
        <v>1.8</v>
      </c>
      <c r="I37" s="8">
        <f t="shared" si="61"/>
        <v>1.8</v>
      </c>
      <c r="J37" s="8">
        <f t="shared" si="62"/>
      </c>
      <c r="K37" s="8">
        <f t="shared" si="63"/>
        <v>1.8</v>
      </c>
      <c r="L37" s="8">
        <f t="shared" si="64"/>
        <v>1.8</v>
      </c>
      <c r="M37" s="8">
        <f t="shared" si="65"/>
        <v>1.8</v>
      </c>
      <c r="N37" s="8">
        <f t="shared" si="66"/>
        <v>1.8</v>
      </c>
      <c r="O37" s="8">
        <f t="shared" si="67"/>
        <v>1.8</v>
      </c>
      <c r="P37" s="8">
        <f t="shared" si="68"/>
        <v>1.9</v>
      </c>
      <c r="Q37" s="8">
        <f t="shared" si="69"/>
        <v>2.2</v>
      </c>
      <c r="R37" s="8">
        <f t="shared" si="70"/>
        <v>2.4</v>
      </c>
      <c r="S37" s="8">
        <f t="shared" si="71"/>
        <v>2.7</v>
      </c>
      <c r="T37" s="8">
        <f t="shared" si="72"/>
        <v>2.8</v>
      </c>
      <c r="U37" s="8">
        <f t="shared" si="73"/>
        <v>3</v>
      </c>
      <c r="V37" s="8">
        <f t="shared" si="74"/>
        <v>3.2</v>
      </c>
      <c r="W37" s="8">
        <f t="shared" si="75"/>
        <v>3.6</v>
      </c>
      <c r="X37" s="8">
        <f t="shared" si="76"/>
        <v>4.1</v>
      </c>
    </row>
    <row r="38" spans="1:24" ht="18" customHeight="1">
      <c r="A38" s="6" t="str">
        <f t="shared" si="53"/>
        <v>Ν.ΚΑΛΙΣΤΗ</v>
      </c>
      <c r="B38" s="8">
        <v>2.2</v>
      </c>
      <c r="C38" s="8">
        <f t="shared" si="55"/>
        <v>1.9</v>
      </c>
      <c r="D38" s="8">
        <f t="shared" si="56"/>
        <v>1.8</v>
      </c>
      <c r="E38" s="8">
        <f t="shared" si="57"/>
        <v>1.8</v>
      </c>
      <c r="F38" s="8">
        <f t="shared" si="58"/>
        <v>1.8</v>
      </c>
      <c r="G38" s="8">
        <f t="shared" si="59"/>
        <v>1.8</v>
      </c>
      <c r="H38" s="8">
        <f t="shared" si="60"/>
        <v>1.8</v>
      </c>
      <c r="I38" s="8">
        <f t="shared" si="61"/>
        <v>1.8</v>
      </c>
      <c r="J38" s="8">
        <f t="shared" si="62"/>
        <v>1.8</v>
      </c>
      <c r="K38" s="8">
        <f t="shared" si="63"/>
      </c>
      <c r="L38" s="8">
        <f t="shared" si="64"/>
        <v>1.8</v>
      </c>
      <c r="M38" s="8">
        <f t="shared" si="65"/>
        <v>1.8</v>
      </c>
      <c r="N38" s="8">
        <f t="shared" si="66"/>
        <v>1.8</v>
      </c>
      <c r="O38" s="8">
        <f t="shared" si="67"/>
        <v>1.8</v>
      </c>
      <c r="P38" s="8">
        <f t="shared" si="68"/>
        <v>1.8</v>
      </c>
      <c r="Q38" s="8">
        <f t="shared" si="69"/>
        <v>2</v>
      </c>
      <c r="R38" s="8">
        <f t="shared" si="70"/>
        <v>2.1</v>
      </c>
      <c r="S38" s="8">
        <f t="shared" si="71"/>
        <v>2.4</v>
      </c>
      <c r="T38" s="8">
        <f t="shared" si="72"/>
        <v>2.5</v>
      </c>
      <c r="U38" s="8">
        <f t="shared" si="73"/>
        <v>2.8</v>
      </c>
      <c r="V38" s="8">
        <v>2.8</v>
      </c>
      <c r="W38" s="8">
        <f t="shared" si="75"/>
        <v>3.3</v>
      </c>
      <c r="X38" s="8">
        <f t="shared" si="76"/>
        <v>3.8</v>
      </c>
    </row>
    <row r="39" spans="1:24" ht="18" customHeight="1">
      <c r="A39" s="6" t="s">
        <v>82</v>
      </c>
      <c r="B39" s="8">
        <f>IF(B15&gt;0,IF((AA15*$K$3+AX15*$K$1)&lt;$K$2,$K$2,INT(0.99+(AA15*$K$3+AX15*$K$1)*10)/10),"")</f>
        <v>2.5</v>
      </c>
      <c r="C39" s="8">
        <f t="shared" si="55"/>
        <v>2.2</v>
      </c>
      <c r="D39" s="8">
        <f t="shared" si="56"/>
        <v>2.1</v>
      </c>
      <c r="E39" s="8">
        <f t="shared" si="57"/>
        <v>2.1</v>
      </c>
      <c r="F39" s="8">
        <f t="shared" si="58"/>
        <v>1.8</v>
      </c>
      <c r="G39" s="8">
        <f t="shared" si="59"/>
        <v>1.8</v>
      </c>
      <c r="H39" s="8">
        <f t="shared" si="60"/>
        <v>1.8</v>
      </c>
      <c r="I39" s="8">
        <f t="shared" si="61"/>
        <v>1.8</v>
      </c>
      <c r="J39" s="8">
        <f t="shared" si="62"/>
        <v>1.8</v>
      </c>
      <c r="K39" s="8">
        <f t="shared" si="63"/>
        <v>1.8</v>
      </c>
      <c r="L39" s="8">
        <f t="shared" si="64"/>
      </c>
      <c r="M39" s="8">
        <f t="shared" si="65"/>
        <v>1.8</v>
      </c>
      <c r="N39" s="8">
        <f t="shared" si="66"/>
        <v>1.8</v>
      </c>
      <c r="O39" s="8">
        <f t="shared" si="67"/>
        <v>1.8</v>
      </c>
      <c r="P39" s="8">
        <f t="shared" si="68"/>
        <v>1.8</v>
      </c>
      <c r="Q39" s="8">
        <f t="shared" si="69"/>
        <v>1.8</v>
      </c>
      <c r="R39" s="8">
        <f t="shared" si="70"/>
        <v>1.8</v>
      </c>
      <c r="S39" s="8">
        <f t="shared" si="71"/>
        <v>2.1</v>
      </c>
      <c r="T39" s="8">
        <f t="shared" si="72"/>
        <v>2.2</v>
      </c>
      <c r="U39" s="8">
        <f t="shared" si="73"/>
        <v>2.5</v>
      </c>
      <c r="V39" s="8">
        <f t="shared" si="74"/>
        <v>2.6</v>
      </c>
      <c r="W39" s="8">
        <f t="shared" si="75"/>
        <v>3</v>
      </c>
      <c r="X39" s="8">
        <f t="shared" si="76"/>
        <v>3.5</v>
      </c>
    </row>
    <row r="40" spans="1:24" ht="18" customHeight="1">
      <c r="A40" s="6" t="str">
        <f t="shared" si="53"/>
        <v>ΣΤ.ΦΑΝΑΡΙΟΥ</v>
      </c>
      <c r="B40" s="8">
        <v>2.6</v>
      </c>
      <c r="C40" s="8">
        <f t="shared" si="55"/>
        <v>2.3</v>
      </c>
      <c r="D40" s="8">
        <f t="shared" si="56"/>
        <v>2.2</v>
      </c>
      <c r="E40" s="8">
        <f t="shared" si="57"/>
        <v>2.2</v>
      </c>
      <c r="F40" s="8">
        <f t="shared" si="58"/>
        <v>1.8</v>
      </c>
      <c r="G40" s="8">
        <f t="shared" si="59"/>
        <v>1.8</v>
      </c>
      <c r="H40" s="8">
        <f t="shared" si="60"/>
        <v>1.8</v>
      </c>
      <c r="I40" s="8">
        <f t="shared" si="61"/>
        <v>1.8</v>
      </c>
      <c r="J40" s="8">
        <f t="shared" si="62"/>
        <v>1.8</v>
      </c>
      <c r="K40" s="8">
        <f t="shared" si="63"/>
        <v>1.8</v>
      </c>
      <c r="L40" s="8">
        <f t="shared" si="64"/>
        <v>1.8</v>
      </c>
      <c r="M40" s="8">
        <f t="shared" si="65"/>
      </c>
      <c r="N40" s="8">
        <f t="shared" si="66"/>
        <v>1.8</v>
      </c>
      <c r="O40" s="8">
        <f t="shared" si="67"/>
        <v>1.8</v>
      </c>
      <c r="P40" s="8">
        <f t="shared" si="68"/>
        <v>1.8</v>
      </c>
      <c r="Q40" s="8">
        <f t="shared" si="69"/>
        <v>1.8</v>
      </c>
      <c r="R40" s="8">
        <f t="shared" si="70"/>
        <v>1.8</v>
      </c>
      <c r="S40" s="8">
        <f t="shared" si="71"/>
        <v>2</v>
      </c>
      <c r="T40" s="8">
        <v>2</v>
      </c>
      <c r="U40" s="8">
        <f t="shared" si="73"/>
        <v>2.3</v>
      </c>
      <c r="V40" s="8">
        <f t="shared" si="74"/>
        <v>2.5</v>
      </c>
      <c r="W40" s="8">
        <f t="shared" si="75"/>
        <v>2.8</v>
      </c>
      <c r="X40" s="8">
        <f t="shared" si="76"/>
        <v>3.4</v>
      </c>
    </row>
    <row r="41" spans="1:24" ht="18" customHeight="1">
      <c r="A41" s="6" t="str">
        <f t="shared" si="53"/>
        <v>ΠΟΡΤΟ ΛΑΓΟΣ</v>
      </c>
      <c r="B41" s="8">
        <v>3.1</v>
      </c>
      <c r="C41" s="8">
        <f t="shared" si="55"/>
        <v>2.9</v>
      </c>
      <c r="D41" s="8">
        <f t="shared" si="56"/>
        <v>2.8</v>
      </c>
      <c r="E41" s="8">
        <f t="shared" si="57"/>
        <v>2.8</v>
      </c>
      <c r="F41" s="8">
        <f t="shared" si="58"/>
        <v>2.2</v>
      </c>
      <c r="G41" s="8">
        <f t="shared" si="59"/>
        <v>2.1</v>
      </c>
      <c r="H41" s="8">
        <f t="shared" si="60"/>
        <v>1.8</v>
      </c>
      <c r="I41" s="8">
        <f t="shared" si="61"/>
        <v>1.8</v>
      </c>
      <c r="J41" s="8">
        <f t="shared" si="62"/>
        <v>1.8</v>
      </c>
      <c r="K41" s="8">
        <f t="shared" si="63"/>
        <v>1.8</v>
      </c>
      <c r="L41" s="8">
        <f t="shared" si="64"/>
        <v>1.8</v>
      </c>
      <c r="M41" s="8">
        <f t="shared" si="65"/>
        <v>1.8</v>
      </c>
      <c r="N41" s="8">
        <f t="shared" si="66"/>
      </c>
      <c r="O41" s="8">
        <f t="shared" si="67"/>
        <v>1.8</v>
      </c>
      <c r="P41" s="8">
        <f t="shared" si="68"/>
        <v>1.8</v>
      </c>
      <c r="Q41" s="8">
        <f t="shared" si="69"/>
        <v>1.8</v>
      </c>
      <c r="R41" s="8">
        <f t="shared" si="70"/>
        <v>1.8</v>
      </c>
      <c r="S41" s="8">
        <f t="shared" si="71"/>
        <v>1.8</v>
      </c>
      <c r="T41" s="8">
        <f t="shared" si="72"/>
        <v>1.8</v>
      </c>
      <c r="U41" s="8">
        <f t="shared" si="73"/>
        <v>1.8</v>
      </c>
      <c r="V41" s="8">
        <f t="shared" si="74"/>
        <v>1.9</v>
      </c>
      <c r="W41" s="8">
        <f t="shared" si="75"/>
        <v>2.3</v>
      </c>
      <c r="X41" s="8">
        <f t="shared" si="76"/>
        <v>2.8</v>
      </c>
    </row>
    <row r="42" spans="1:24" ht="18" customHeight="1">
      <c r="A42" s="6" t="str">
        <f t="shared" si="53"/>
        <v>ΣΤ.ΑΛΥΚΗΣ</v>
      </c>
      <c r="B42" s="8">
        <f>IF(B18&gt;0,IF((AA18*$K$3+AX18*$K$1)&lt;$K$2,$K$2,INT(0.99+(AA18*$K$3+AX18*$K$1)*10)/10),"")</f>
        <v>3.6</v>
      </c>
      <c r="C42" s="8">
        <f t="shared" si="55"/>
        <v>3.3</v>
      </c>
      <c r="D42" s="8">
        <f t="shared" si="56"/>
        <v>3.2</v>
      </c>
      <c r="E42" s="8">
        <f t="shared" si="57"/>
        <v>3.3</v>
      </c>
      <c r="F42" s="8">
        <f t="shared" si="58"/>
        <v>2.6</v>
      </c>
      <c r="G42" s="8">
        <f t="shared" si="59"/>
        <v>2.5</v>
      </c>
      <c r="H42" s="8">
        <f t="shared" si="60"/>
        <v>2.1</v>
      </c>
      <c r="I42" s="8">
        <f t="shared" si="61"/>
        <v>1.9</v>
      </c>
      <c r="J42" s="8">
        <f t="shared" si="62"/>
        <v>1.8</v>
      </c>
      <c r="K42" s="8">
        <f t="shared" si="63"/>
        <v>1.8</v>
      </c>
      <c r="L42" s="8">
        <f t="shared" si="64"/>
        <v>1.8</v>
      </c>
      <c r="M42" s="8">
        <f t="shared" si="65"/>
        <v>1.8</v>
      </c>
      <c r="N42" s="8">
        <f t="shared" si="66"/>
        <v>1.8</v>
      </c>
      <c r="O42" s="8">
        <f t="shared" si="67"/>
      </c>
      <c r="P42" s="8">
        <f t="shared" si="68"/>
        <v>1.8</v>
      </c>
      <c r="Q42" s="8">
        <f t="shared" si="69"/>
        <v>1.8</v>
      </c>
      <c r="R42" s="8">
        <f t="shared" si="70"/>
        <v>1.8</v>
      </c>
      <c r="S42" s="8">
        <f t="shared" si="71"/>
        <v>1.8</v>
      </c>
      <c r="T42" s="8">
        <f t="shared" si="72"/>
        <v>1.8</v>
      </c>
      <c r="U42" s="8">
        <f t="shared" si="73"/>
        <v>1.8</v>
      </c>
      <c r="V42" s="8">
        <f t="shared" si="74"/>
        <v>1.8</v>
      </c>
      <c r="W42" s="8">
        <f t="shared" si="75"/>
        <v>1.8</v>
      </c>
      <c r="X42" s="8">
        <f t="shared" si="76"/>
        <v>2.4</v>
      </c>
    </row>
    <row r="43" spans="1:24" ht="18" customHeight="1">
      <c r="A43" s="6" t="str">
        <f t="shared" si="53"/>
        <v>Ν.ΚΕΣΑΝΗ</v>
      </c>
      <c r="B43" s="8">
        <v>3.7</v>
      </c>
      <c r="C43" s="8">
        <f t="shared" si="55"/>
        <v>3.5</v>
      </c>
      <c r="D43" s="8">
        <f t="shared" si="56"/>
        <v>3.4</v>
      </c>
      <c r="E43" s="8">
        <f t="shared" si="57"/>
        <v>3.4</v>
      </c>
      <c r="F43" s="8">
        <f t="shared" si="58"/>
        <v>2.8</v>
      </c>
      <c r="G43" s="8">
        <f t="shared" si="59"/>
        <v>2.7</v>
      </c>
      <c r="H43" s="8">
        <f t="shared" si="60"/>
        <v>2.3</v>
      </c>
      <c r="I43" s="8">
        <f t="shared" si="61"/>
        <v>2.1</v>
      </c>
      <c r="J43" s="8">
        <f t="shared" si="62"/>
        <v>1.9</v>
      </c>
      <c r="K43" s="8">
        <f t="shared" si="63"/>
        <v>1.8</v>
      </c>
      <c r="L43" s="8">
        <f t="shared" si="64"/>
        <v>1.8</v>
      </c>
      <c r="M43" s="8">
        <f t="shared" si="65"/>
        <v>1.8</v>
      </c>
      <c r="N43" s="8">
        <f t="shared" si="66"/>
        <v>1.8</v>
      </c>
      <c r="O43" s="8">
        <f t="shared" si="67"/>
        <v>1.8</v>
      </c>
      <c r="P43" s="8">
        <f t="shared" si="68"/>
      </c>
      <c r="Q43" s="8">
        <f t="shared" si="69"/>
        <v>1.8</v>
      </c>
      <c r="R43" s="8">
        <f t="shared" si="70"/>
        <v>1.8</v>
      </c>
      <c r="S43" s="8">
        <f t="shared" si="71"/>
        <v>1.8</v>
      </c>
      <c r="T43" s="8">
        <f t="shared" si="72"/>
        <v>1.8</v>
      </c>
      <c r="U43" s="8">
        <f t="shared" si="73"/>
        <v>1.8</v>
      </c>
      <c r="V43" s="8">
        <f t="shared" si="74"/>
        <v>1.8</v>
      </c>
      <c r="W43" s="8">
        <f t="shared" si="75"/>
        <v>1.8</v>
      </c>
      <c r="X43" s="8">
        <f t="shared" si="76"/>
        <v>2.2</v>
      </c>
    </row>
    <row r="44" spans="1:24" ht="15.75">
      <c r="A44" s="6" t="str">
        <f t="shared" si="53"/>
        <v>ΠΟΤΑΜΙΑ</v>
      </c>
      <c r="B44" s="8">
        <v>4</v>
      </c>
      <c r="C44" s="8">
        <f t="shared" si="55"/>
        <v>3.8</v>
      </c>
      <c r="D44" s="8">
        <f t="shared" si="56"/>
        <v>3.7</v>
      </c>
      <c r="E44" s="8">
        <f t="shared" si="57"/>
        <v>3.7</v>
      </c>
      <c r="F44" s="8">
        <f t="shared" si="58"/>
        <v>3.1</v>
      </c>
      <c r="G44" s="8">
        <f t="shared" si="59"/>
        <v>3</v>
      </c>
      <c r="H44" s="8">
        <f t="shared" si="60"/>
        <v>2.6</v>
      </c>
      <c r="I44" s="8">
        <f t="shared" si="61"/>
        <v>2.4</v>
      </c>
      <c r="J44" s="8">
        <f t="shared" si="62"/>
        <v>2.2</v>
      </c>
      <c r="K44" s="8">
        <f t="shared" si="63"/>
        <v>2</v>
      </c>
      <c r="L44" s="8">
        <f t="shared" si="64"/>
        <v>1.8</v>
      </c>
      <c r="M44" s="8">
        <f t="shared" si="65"/>
        <v>1.8</v>
      </c>
      <c r="N44" s="8">
        <f t="shared" si="66"/>
        <v>1.8</v>
      </c>
      <c r="O44" s="8">
        <f t="shared" si="67"/>
        <v>1.8</v>
      </c>
      <c r="P44" s="8">
        <f t="shared" si="68"/>
        <v>1.8</v>
      </c>
      <c r="Q44" s="8">
        <f t="shared" si="69"/>
      </c>
      <c r="R44" s="8">
        <f t="shared" si="70"/>
        <v>1.8</v>
      </c>
      <c r="S44" s="8">
        <f t="shared" si="71"/>
        <v>1.8</v>
      </c>
      <c r="T44" s="8">
        <f t="shared" si="72"/>
        <v>1.8</v>
      </c>
      <c r="U44" s="8">
        <f t="shared" si="73"/>
        <v>1.8</v>
      </c>
      <c r="V44" s="8">
        <f t="shared" si="74"/>
        <v>1.8</v>
      </c>
      <c r="W44" s="8">
        <f t="shared" si="75"/>
        <v>1.8</v>
      </c>
      <c r="X44" s="8">
        <f t="shared" si="76"/>
        <v>1.9</v>
      </c>
    </row>
    <row r="45" spans="1:24" ht="15.75">
      <c r="A45" s="6" t="str">
        <f t="shared" si="53"/>
        <v>ΚΟΥΤΣΟ</v>
      </c>
      <c r="B45" s="8">
        <v>4.2</v>
      </c>
      <c r="C45" s="8">
        <f t="shared" si="55"/>
        <v>4</v>
      </c>
      <c r="D45" s="8">
        <f t="shared" si="56"/>
        <v>3.9</v>
      </c>
      <c r="E45" s="8">
        <f t="shared" si="57"/>
        <v>3.9</v>
      </c>
      <c r="F45" s="8">
        <f t="shared" si="58"/>
        <v>3.2</v>
      </c>
      <c r="G45" s="8">
        <f t="shared" si="59"/>
        <v>3.1</v>
      </c>
      <c r="H45" s="8">
        <f t="shared" si="60"/>
        <v>2.8</v>
      </c>
      <c r="I45" s="8">
        <f t="shared" si="61"/>
        <v>2.6</v>
      </c>
      <c r="J45" s="8">
        <f t="shared" si="62"/>
        <v>2.4</v>
      </c>
      <c r="K45" s="8">
        <f t="shared" si="63"/>
        <v>2.1</v>
      </c>
      <c r="L45" s="8">
        <f t="shared" si="64"/>
        <v>1.8</v>
      </c>
      <c r="M45" s="8">
        <f t="shared" si="65"/>
        <v>1.8</v>
      </c>
      <c r="N45" s="8">
        <f t="shared" si="66"/>
        <v>1.8</v>
      </c>
      <c r="O45" s="8">
        <f t="shared" si="67"/>
        <v>1.8</v>
      </c>
      <c r="P45" s="8">
        <f t="shared" si="68"/>
        <v>1.8</v>
      </c>
      <c r="Q45" s="8">
        <f t="shared" si="69"/>
        <v>1.8</v>
      </c>
      <c r="R45" s="8">
        <f t="shared" si="70"/>
      </c>
      <c r="S45" s="8">
        <f t="shared" si="71"/>
        <v>1.8</v>
      </c>
      <c r="T45" s="8">
        <f t="shared" si="72"/>
        <v>1.8</v>
      </c>
      <c r="U45" s="8">
        <f t="shared" si="73"/>
        <v>1.8</v>
      </c>
      <c r="V45" s="8">
        <f t="shared" si="74"/>
        <v>1.8</v>
      </c>
      <c r="W45" s="8">
        <f t="shared" si="75"/>
        <v>1.8</v>
      </c>
      <c r="X45" s="8">
        <f t="shared" si="76"/>
        <v>1.8</v>
      </c>
    </row>
    <row r="46" spans="1:24" ht="15.75">
      <c r="A46" s="6" t="str">
        <f t="shared" si="53"/>
        <v>ΜΕΜΕΤΑΚΗ</v>
      </c>
      <c r="B46" s="8">
        <f>IF(B22&gt;0,IF((AA22*$K$3+AX22*$K$1)&lt;$K$2,$K$2,INT(0.99+(AA22*$K$3+AX22*$K$1)*10)/10),"")</f>
        <v>4.6</v>
      </c>
      <c r="C46" s="8">
        <f t="shared" si="55"/>
        <v>4.2</v>
      </c>
      <c r="D46" s="8">
        <f t="shared" si="56"/>
        <v>4.1</v>
      </c>
      <c r="E46" s="8">
        <f t="shared" si="57"/>
        <v>4.2</v>
      </c>
      <c r="F46" s="8">
        <f t="shared" si="58"/>
        <v>3.5</v>
      </c>
      <c r="G46" s="8">
        <f t="shared" si="59"/>
        <v>3.4</v>
      </c>
      <c r="H46" s="8">
        <f t="shared" si="60"/>
        <v>3.1</v>
      </c>
      <c r="I46" s="8">
        <f t="shared" si="61"/>
        <v>2.8</v>
      </c>
      <c r="J46" s="8">
        <f t="shared" si="62"/>
        <v>2.7</v>
      </c>
      <c r="K46" s="8">
        <f t="shared" si="63"/>
        <v>2.4</v>
      </c>
      <c r="L46" s="8">
        <f t="shared" si="64"/>
        <v>2.1</v>
      </c>
      <c r="M46" s="8">
        <f t="shared" si="65"/>
        <v>2</v>
      </c>
      <c r="N46" s="8">
        <f t="shared" si="66"/>
        <v>1.8</v>
      </c>
      <c r="O46" s="8">
        <f t="shared" si="67"/>
        <v>1.8</v>
      </c>
      <c r="P46" s="8">
        <f t="shared" si="68"/>
        <v>1.8</v>
      </c>
      <c r="Q46" s="8">
        <f t="shared" si="69"/>
        <v>1.8</v>
      </c>
      <c r="R46" s="8">
        <f t="shared" si="70"/>
        <v>1.8</v>
      </c>
      <c r="S46" s="8">
        <f t="shared" si="71"/>
      </c>
      <c r="T46" s="8">
        <f t="shared" si="72"/>
        <v>1.8</v>
      </c>
      <c r="U46" s="8">
        <f t="shared" si="73"/>
        <v>1.8</v>
      </c>
      <c r="V46" s="8">
        <f t="shared" si="74"/>
        <v>1.8</v>
      </c>
      <c r="W46" s="8">
        <f t="shared" si="75"/>
        <v>1.8</v>
      </c>
      <c r="X46" s="8">
        <f t="shared" si="76"/>
        <v>1.8</v>
      </c>
    </row>
    <row r="47" spans="1:24" ht="15.75">
      <c r="A47" s="6" t="str">
        <f t="shared" si="53"/>
        <v>ΣΤ.ΓΕΝΗΣΕΑΣ</v>
      </c>
      <c r="B47" s="8">
        <v>4.6</v>
      </c>
      <c r="C47" s="8">
        <f t="shared" si="55"/>
        <v>4.4</v>
      </c>
      <c r="D47" s="8">
        <f t="shared" si="56"/>
        <v>4.3</v>
      </c>
      <c r="E47" s="8">
        <f t="shared" si="57"/>
        <v>4.3</v>
      </c>
      <c r="F47" s="8">
        <f t="shared" si="58"/>
        <v>3.6</v>
      </c>
      <c r="G47" s="8">
        <f t="shared" si="59"/>
        <v>3.5</v>
      </c>
      <c r="H47" s="8">
        <f t="shared" si="60"/>
        <v>3.2</v>
      </c>
      <c r="I47" s="8">
        <f t="shared" si="61"/>
        <v>3</v>
      </c>
      <c r="J47" s="8">
        <f t="shared" si="62"/>
        <v>2.8</v>
      </c>
      <c r="K47" s="8">
        <f t="shared" si="63"/>
        <v>2.5</v>
      </c>
      <c r="L47" s="8">
        <f t="shared" si="64"/>
        <v>2.2</v>
      </c>
      <c r="M47" s="8">
        <f t="shared" si="65"/>
        <v>2.1</v>
      </c>
      <c r="N47" s="8">
        <f t="shared" si="66"/>
        <v>1.8</v>
      </c>
      <c r="O47" s="8">
        <f t="shared" si="67"/>
        <v>1.8</v>
      </c>
      <c r="P47" s="8">
        <f t="shared" si="68"/>
        <v>1.8</v>
      </c>
      <c r="Q47" s="8">
        <f t="shared" si="69"/>
        <v>1.8</v>
      </c>
      <c r="R47" s="8">
        <f t="shared" si="70"/>
        <v>1.8</v>
      </c>
      <c r="S47" s="8">
        <f t="shared" si="71"/>
        <v>1.8</v>
      </c>
      <c r="T47" s="8">
        <f t="shared" si="72"/>
      </c>
      <c r="U47" s="8">
        <f t="shared" si="73"/>
        <v>1.8</v>
      </c>
      <c r="V47" s="8">
        <f t="shared" si="74"/>
        <v>1.8</v>
      </c>
      <c r="W47" s="8">
        <f t="shared" si="75"/>
        <v>1.8</v>
      </c>
      <c r="X47" s="8">
        <f t="shared" si="76"/>
        <v>1.8</v>
      </c>
    </row>
    <row r="48" spans="1:24" ht="15.75">
      <c r="A48" s="6" t="str">
        <f t="shared" si="53"/>
        <v>ΙΜΠΡΑΗΜ</v>
      </c>
      <c r="B48" s="8">
        <f>IF(B24&gt;0,IF((AA24*$K$3+AX24*$K$1)&lt;$K$2,$K$2,INT(0.99+(AA24*$K$3+AX24*$K$1)*10)/10),"")</f>
        <v>4.9</v>
      </c>
      <c r="C48" s="8">
        <f t="shared" si="55"/>
        <v>4.6</v>
      </c>
      <c r="D48" s="8">
        <f t="shared" si="56"/>
        <v>4.5</v>
      </c>
      <c r="E48" s="8">
        <f t="shared" si="57"/>
        <v>4.5</v>
      </c>
      <c r="F48" s="8">
        <f t="shared" si="58"/>
        <v>3.9</v>
      </c>
      <c r="G48" s="8">
        <f t="shared" si="59"/>
        <v>3.8</v>
      </c>
      <c r="H48" s="8">
        <f t="shared" si="60"/>
        <v>3.4</v>
      </c>
      <c r="I48" s="8">
        <f t="shared" si="61"/>
        <v>3.2</v>
      </c>
      <c r="J48" s="8">
        <f t="shared" si="62"/>
        <v>3</v>
      </c>
      <c r="K48" s="8">
        <f t="shared" si="63"/>
        <v>2.8</v>
      </c>
      <c r="L48" s="8">
        <f t="shared" si="64"/>
        <v>2.5</v>
      </c>
      <c r="M48" s="8">
        <f t="shared" si="65"/>
        <v>2.3</v>
      </c>
      <c r="N48" s="8">
        <f t="shared" si="66"/>
        <v>1.8</v>
      </c>
      <c r="O48" s="8">
        <f t="shared" si="67"/>
        <v>1.8</v>
      </c>
      <c r="P48" s="8">
        <f t="shared" si="68"/>
        <v>1.8</v>
      </c>
      <c r="Q48" s="8">
        <f t="shared" si="69"/>
        <v>1.8</v>
      </c>
      <c r="R48" s="8">
        <f t="shared" si="70"/>
        <v>1.8</v>
      </c>
      <c r="S48" s="8">
        <f t="shared" si="71"/>
        <v>1.8</v>
      </c>
      <c r="T48" s="8">
        <f t="shared" si="72"/>
        <v>1.8</v>
      </c>
      <c r="U48" s="8">
        <f t="shared" si="73"/>
      </c>
      <c r="V48" s="8">
        <f t="shared" si="74"/>
        <v>1.8</v>
      </c>
      <c r="W48" s="8">
        <f t="shared" si="75"/>
        <v>1.8</v>
      </c>
      <c r="X48" s="8">
        <f t="shared" si="76"/>
        <v>1.8</v>
      </c>
    </row>
    <row r="49" spans="1:24" ht="15.75">
      <c r="A49" s="6" t="str">
        <f t="shared" si="53"/>
        <v>ΒΑΦΕΙΚΑ</v>
      </c>
      <c r="B49" s="8">
        <v>5</v>
      </c>
      <c r="C49" s="8">
        <f t="shared" si="55"/>
        <v>4.7</v>
      </c>
      <c r="D49" s="8">
        <f t="shared" si="56"/>
        <v>4.6</v>
      </c>
      <c r="E49" s="8">
        <f t="shared" si="57"/>
        <v>4.7</v>
      </c>
      <c r="F49" s="8">
        <f t="shared" si="58"/>
        <v>4</v>
      </c>
      <c r="G49" s="8">
        <f t="shared" si="59"/>
        <v>3.9</v>
      </c>
      <c r="H49" s="8">
        <f t="shared" si="60"/>
        <v>3.6</v>
      </c>
      <c r="I49" s="8">
        <f t="shared" si="61"/>
        <v>3.3</v>
      </c>
      <c r="J49" s="8">
        <f t="shared" si="62"/>
        <v>3.2</v>
      </c>
      <c r="K49" s="8">
        <f t="shared" si="63"/>
        <v>2.9</v>
      </c>
      <c r="L49" s="8">
        <f t="shared" si="64"/>
        <v>2.6</v>
      </c>
      <c r="M49" s="8">
        <f t="shared" si="65"/>
        <v>2.5</v>
      </c>
      <c r="N49" s="8">
        <f t="shared" si="66"/>
        <v>1.9</v>
      </c>
      <c r="O49" s="8">
        <f t="shared" si="67"/>
        <v>1.8</v>
      </c>
      <c r="P49" s="8">
        <f t="shared" si="68"/>
        <v>1.8</v>
      </c>
      <c r="Q49" s="8">
        <f t="shared" si="69"/>
        <v>1.8</v>
      </c>
      <c r="R49" s="8">
        <f t="shared" si="70"/>
        <v>1.8</v>
      </c>
      <c r="S49" s="8">
        <f t="shared" si="71"/>
        <v>1.8</v>
      </c>
      <c r="T49" s="8">
        <f t="shared" si="72"/>
        <v>1.8</v>
      </c>
      <c r="U49" s="8">
        <f t="shared" si="73"/>
        <v>1.8</v>
      </c>
      <c r="V49" s="8">
        <f t="shared" si="74"/>
      </c>
      <c r="W49" s="8">
        <f t="shared" si="75"/>
        <v>1.8</v>
      </c>
      <c r="X49" s="8">
        <f t="shared" si="76"/>
        <v>1.8</v>
      </c>
    </row>
    <row r="50" spans="1:24" ht="15.75">
      <c r="A50" s="6" t="str">
        <f t="shared" si="53"/>
        <v>ΦΕΛΩΝΗ</v>
      </c>
      <c r="B50" s="8">
        <v>5.2</v>
      </c>
      <c r="C50" s="8">
        <f t="shared" si="55"/>
        <v>5.1</v>
      </c>
      <c r="D50" s="8">
        <f t="shared" si="56"/>
        <v>5</v>
      </c>
      <c r="E50" s="8">
        <f t="shared" si="57"/>
        <v>5</v>
      </c>
      <c r="F50" s="8">
        <f t="shared" si="58"/>
        <v>4.4</v>
      </c>
      <c r="G50" s="8">
        <f t="shared" si="59"/>
        <v>4.3</v>
      </c>
      <c r="H50" s="8">
        <f t="shared" si="60"/>
        <v>3.9</v>
      </c>
      <c r="I50" s="8">
        <f t="shared" si="61"/>
        <v>3.7</v>
      </c>
      <c r="J50" s="8">
        <f t="shared" si="62"/>
        <v>3.6</v>
      </c>
      <c r="K50" s="8">
        <f t="shared" si="63"/>
        <v>3.3</v>
      </c>
      <c r="L50" s="8">
        <f t="shared" si="64"/>
        <v>3</v>
      </c>
      <c r="M50" s="8">
        <f t="shared" si="65"/>
        <v>2.8</v>
      </c>
      <c r="N50" s="8">
        <f t="shared" si="66"/>
        <v>2.3</v>
      </c>
      <c r="O50" s="8">
        <f t="shared" si="67"/>
        <v>1.8</v>
      </c>
      <c r="P50" s="8">
        <f t="shared" si="68"/>
        <v>1.8</v>
      </c>
      <c r="Q50" s="8">
        <f t="shared" si="69"/>
        <v>1.8</v>
      </c>
      <c r="R50" s="8">
        <f t="shared" si="70"/>
        <v>1.8</v>
      </c>
      <c r="S50" s="8">
        <f t="shared" si="71"/>
        <v>1.8</v>
      </c>
      <c r="T50" s="8">
        <f t="shared" si="72"/>
        <v>1.8</v>
      </c>
      <c r="U50" s="8">
        <f t="shared" si="73"/>
        <v>1.8</v>
      </c>
      <c r="V50" s="8">
        <f t="shared" si="74"/>
        <v>1.8</v>
      </c>
      <c r="W50" s="8">
        <f t="shared" si="75"/>
      </c>
      <c r="X50" s="8">
        <f t="shared" si="76"/>
        <v>1.8</v>
      </c>
    </row>
    <row r="51" spans="1:24" ht="15.75">
      <c r="A51" s="6" t="str">
        <f t="shared" si="53"/>
        <v>ΞΑΝΘΗ</v>
      </c>
      <c r="B51" s="8">
        <v>5.9</v>
      </c>
      <c r="C51" s="8">
        <f t="shared" si="55"/>
        <v>5.5</v>
      </c>
      <c r="D51" s="8">
        <f t="shared" si="56"/>
        <v>5.5</v>
      </c>
      <c r="E51" s="8">
        <v>5.5</v>
      </c>
      <c r="F51" s="8">
        <v>4.8</v>
      </c>
      <c r="G51" s="8">
        <f t="shared" si="59"/>
        <v>4.8</v>
      </c>
      <c r="H51" s="8">
        <v>4.4</v>
      </c>
      <c r="I51" s="8">
        <v>4.1</v>
      </c>
      <c r="J51" s="8">
        <v>4</v>
      </c>
      <c r="K51" s="8">
        <v>3.7</v>
      </c>
      <c r="L51" s="8">
        <f t="shared" si="64"/>
        <v>3.5</v>
      </c>
      <c r="M51" s="8">
        <v>3.3</v>
      </c>
      <c r="N51" s="8">
        <f t="shared" si="66"/>
        <v>2.8</v>
      </c>
      <c r="O51" s="8">
        <v>2.3</v>
      </c>
      <c r="P51" s="8">
        <f t="shared" si="68"/>
        <v>2.2</v>
      </c>
      <c r="Q51" s="8">
        <v>2</v>
      </c>
      <c r="R51" s="8">
        <f t="shared" si="70"/>
        <v>1.8</v>
      </c>
      <c r="S51" s="8">
        <f t="shared" si="71"/>
        <v>1.8</v>
      </c>
      <c r="T51" s="8">
        <f t="shared" si="72"/>
        <v>1.8</v>
      </c>
      <c r="U51" s="8">
        <f t="shared" si="73"/>
        <v>1.8</v>
      </c>
      <c r="V51" s="8">
        <f t="shared" si="74"/>
        <v>1.8</v>
      </c>
      <c r="W51" s="8">
        <f t="shared" si="75"/>
        <v>1.8</v>
      </c>
      <c r="X51" s="8">
        <f t="shared" si="76"/>
      </c>
    </row>
  </sheetData>
  <sheetProtection/>
  <printOptions/>
  <pageMargins left="0.36" right="0.22" top="0.59" bottom="0.67" header="0.29" footer="0.5"/>
  <pageSetup fitToHeight="2" fitToWidth="1"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41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18.25390625" style="2" bestFit="1" customWidth="1"/>
    <col min="2" max="2" width="5.875" style="0" customWidth="1"/>
    <col min="3" max="3" width="6.25390625" style="0" customWidth="1"/>
    <col min="4" max="10" width="5.875" style="0" customWidth="1"/>
    <col min="11" max="11" width="6.00390625" style="0" customWidth="1"/>
    <col min="12" max="19" width="5.875" style="0" customWidth="1"/>
    <col min="20" max="20" width="5.625" style="0" customWidth="1"/>
    <col min="22" max="39" width="6.375" style="0" customWidth="1"/>
    <col min="40" max="57" width="6.75390625" style="0" customWidth="1"/>
  </cols>
  <sheetData>
    <row r="1" spans="1:11" ht="27.75" customHeight="1">
      <c r="A1" s="2" t="s">
        <v>20</v>
      </c>
      <c r="J1" t="s">
        <v>108</v>
      </c>
      <c r="K1" s="35">
        <v>0.105</v>
      </c>
    </row>
    <row r="2" ht="15" customHeight="1">
      <c r="K2">
        <v>1.8</v>
      </c>
    </row>
    <row r="3" spans="1:13" s="1" customFormat="1" ht="15" customHeight="1">
      <c r="A3" s="2"/>
      <c r="B3" s="1" t="s">
        <v>124</v>
      </c>
      <c r="J3" s="1" t="s">
        <v>21</v>
      </c>
      <c r="K3" s="35">
        <v>0.1</v>
      </c>
      <c r="M3" s="1" t="s">
        <v>125</v>
      </c>
    </row>
    <row r="4" spans="1:39" s="4" customFormat="1" ht="88.5" hidden="1">
      <c r="A4" s="3"/>
      <c r="B4" s="5" t="s">
        <v>0</v>
      </c>
      <c r="C4" s="5" t="s">
        <v>106</v>
      </c>
      <c r="D4" s="5" t="s">
        <v>107</v>
      </c>
      <c r="E4" s="5" t="s">
        <v>110</v>
      </c>
      <c r="F4" s="5" t="s">
        <v>111</v>
      </c>
      <c r="G4" s="5" t="s">
        <v>112</v>
      </c>
      <c r="H4" s="5" t="s">
        <v>113</v>
      </c>
      <c r="I4" s="5" t="s">
        <v>114</v>
      </c>
      <c r="J4" s="5" t="s">
        <v>115</v>
      </c>
      <c r="K4" s="5" t="s">
        <v>116</v>
      </c>
      <c r="L4" s="5" t="s">
        <v>117</v>
      </c>
      <c r="M4" s="5" t="s">
        <v>118</v>
      </c>
      <c r="N4" s="5" t="s">
        <v>119</v>
      </c>
      <c r="O4" s="5" t="s">
        <v>120</v>
      </c>
      <c r="P4" s="5" t="s">
        <v>121</v>
      </c>
      <c r="Q4" s="5" t="s">
        <v>122</v>
      </c>
      <c r="R4" s="5" t="s">
        <v>123</v>
      </c>
      <c r="S4" s="5" t="s">
        <v>105</v>
      </c>
      <c r="U4" s="3"/>
      <c r="V4" s="5" t="s">
        <v>0</v>
      </c>
      <c r="W4" s="5" t="s">
        <v>106</v>
      </c>
      <c r="X4" s="5" t="s">
        <v>107</v>
      </c>
      <c r="Y4" s="5" t="s">
        <v>110</v>
      </c>
      <c r="Z4" s="5" t="s">
        <v>111</v>
      </c>
      <c r="AA4" s="5" t="s">
        <v>112</v>
      </c>
      <c r="AB4" s="5" t="s">
        <v>113</v>
      </c>
      <c r="AC4" s="5" t="s">
        <v>114</v>
      </c>
      <c r="AD4" s="5" t="s">
        <v>115</v>
      </c>
      <c r="AE4" s="5" t="s">
        <v>116</v>
      </c>
      <c r="AF4" s="5" t="s">
        <v>117</v>
      </c>
      <c r="AG4" s="5" t="s">
        <v>118</v>
      </c>
      <c r="AH4" s="5" t="s">
        <v>119</v>
      </c>
      <c r="AI4" s="5" t="s">
        <v>120</v>
      </c>
      <c r="AJ4" s="5" t="s">
        <v>121</v>
      </c>
      <c r="AK4" s="5" t="s">
        <v>122</v>
      </c>
      <c r="AL4" s="5" t="s">
        <v>123</v>
      </c>
      <c r="AM4" s="5" t="s">
        <v>105</v>
      </c>
    </row>
    <row r="5" spans="1:58" ht="15.75" hidden="1">
      <c r="A5" s="2" t="s">
        <v>0</v>
      </c>
      <c r="B5" s="12"/>
      <c r="C5" s="12">
        <v>3.2</v>
      </c>
      <c r="D5" s="12">
        <v>4.2</v>
      </c>
      <c r="E5" s="12">
        <v>9.2</v>
      </c>
      <c r="F5" s="12">
        <v>10.2</v>
      </c>
      <c r="G5" s="12">
        <v>12.4</v>
      </c>
      <c r="H5" s="12">
        <v>14.6</v>
      </c>
      <c r="I5" s="12">
        <v>17.8</v>
      </c>
      <c r="J5" s="12">
        <v>23</v>
      </c>
      <c r="K5" s="12">
        <v>28.4</v>
      </c>
      <c r="L5" s="12">
        <v>33.6</v>
      </c>
      <c r="M5" s="12">
        <v>35.1</v>
      </c>
      <c r="N5" s="12">
        <v>36.9</v>
      </c>
      <c r="O5" s="12">
        <v>38</v>
      </c>
      <c r="P5" s="12">
        <v>39</v>
      </c>
      <c r="Q5" s="12">
        <v>40.9</v>
      </c>
      <c r="R5" s="12">
        <v>44.8</v>
      </c>
      <c r="S5" s="12">
        <v>51</v>
      </c>
      <c r="U5" s="2" t="str">
        <f>A5</f>
        <v>ΚΟΜΟΤΗΝΗ</v>
      </c>
      <c r="V5" s="12">
        <v>0</v>
      </c>
      <c r="W5" s="12">
        <v>3.2</v>
      </c>
      <c r="X5" s="12">
        <v>4.2</v>
      </c>
      <c r="Y5" s="12">
        <v>9.2</v>
      </c>
      <c r="Z5" s="12">
        <v>10.2</v>
      </c>
      <c r="AA5" s="12">
        <v>12.4</v>
      </c>
      <c r="AB5" s="12">
        <v>14.6</v>
      </c>
      <c r="AC5" s="12">
        <v>17.8</v>
      </c>
      <c r="AD5" s="12">
        <v>23</v>
      </c>
      <c r="AE5" s="12">
        <v>28.4</v>
      </c>
      <c r="AF5" s="12">
        <v>33.6</v>
      </c>
      <c r="AG5" s="12">
        <v>33.6</v>
      </c>
      <c r="AH5" s="12">
        <v>33.6</v>
      </c>
      <c r="AI5" s="12">
        <v>33.6</v>
      </c>
      <c r="AJ5" s="12">
        <v>33.6</v>
      </c>
      <c r="AK5" s="12">
        <v>33.6</v>
      </c>
      <c r="AL5" s="12">
        <v>33.6</v>
      </c>
      <c r="AM5" s="12">
        <v>33.6</v>
      </c>
      <c r="AN5" s="13">
        <v>0</v>
      </c>
      <c r="AO5" s="13">
        <f aca="true" t="shared" si="0" ref="AO5:AO17">C5-W5</f>
        <v>0</v>
      </c>
      <c r="AP5" s="13">
        <f aca="true" t="shared" si="1" ref="AP5:AP17">D5-X5</f>
        <v>0</v>
      </c>
      <c r="AQ5" s="13">
        <f aca="true" t="shared" si="2" ref="AQ5:AQ17">E5-Y5</f>
        <v>0</v>
      </c>
      <c r="AR5" s="13">
        <f aca="true" t="shared" si="3" ref="AR5:AR17">F5-Z5</f>
        <v>0</v>
      </c>
      <c r="AS5" s="13">
        <f aca="true" t="shared" si="4" ref="AS5:AS17">G5-AA5</f>
        <v>0</v>
      </c>
      <c r="AT5" s="13">
        <f aca="true" t="shared" si="5" ref="AT5:AT17">H5-AB5</f>
        <v>0</v>
      </c>
      <c r="AU5" s="13">
        <f aca="true" t="shared" si="6" ref="AU5:AU17">I5-AC5</f>
        <v>0</v>
      </c>
      <c r="AV5" s="13">
        <f aca="true" t="shared" si="7" ref="AV5:AV17">J5-AD5</f>
        <v>0</v>
      </c>
      <c r="AW5" s="13">
        <f aca="true" t="shared" si="8" ref="AW5:AW17">K5-AE5</f>
        <v>0</v>
      </c>
      <c r="AX5" s="13">
        <f aca="true" t="shared" si="9" ref="AX5:AX17">L5-AF5</f>
        <v>0</v>
      </c>
      <c r="AY5" s="13">
        <f aca="true" t="shared" si="10" ref="AY5:AY17">M5-AG5</f>
        <v>1.5</v>
      </c>
      <c r="AZ5" s="13">
        <f aca="true" t="shared" si="11" ref="AZ5:AZ17">N5-AH5</f>
        <v>3.299999999999997</v>
      </c>
      <c r="BA5" s="13">
        <f aca="true" t="shared" si="12" ref="BA5:BA17">O5-AI5</f>
        <v>4.399999999999999</v>
      </c>
      <c r="BB5" s="13">
        <f aca="true" t="shared" si="13" ref="BB5:BB17">P5-AJ5</f>
        <v>5.399999999999999</v>
      </c>
      <c r="BC5" s="13">
        <f aca="true" t="shared" si="14" ref="BC5:BC17">Q5-AK5</f>
        <v>7.299999999999997</v>
      </c>
      <c r="BD5" s="13">
        <f aca="true" t="shared" si="15" ref="BD5:BD17">R5-AL5</f>
        <v>11.199999999999996</v>
      </c>
      <c r="BE5" s="13">
        <f aca="true" t="shared" si="16" ref="BE5:BE17">S5-AM5</f>
        <v>17.4</v>
      </c>
      <c r="BF5" s="13" t="str">
        <f>U5</f>
        <v>ΚΟΜΟΤΗΝΗ</v>
      </c>
    </row>
    <row r="6" spans="1:58" ht="15.75" hidden="1">
      <c r="A6" s="2" t="s">
        <v>106</v>
      </c>
      <c r="B6" s="12">
        <v>3.2</v>
      </c>
      <c r="C6" s="12"/>
      <c r="D6" s="12">
        <f>D5-$C5</f>
        <v>1</v>
      </c>
      <c r="E6" s="12">
        <f aca="true" t="shared" si="17" ref="E6:S6">E5-$C5</f>
        <v>5.999999999999999</v>
      </c>
      <c r="F6" s="12">
        <f t="shared" si="17"/>
        <v>6.999999999999999</v>
      </c>
      <c r="G6" s="12">
        <f t="shared" si="17"/>
        <v>9.2</v>
      </c>
      <c r="H6" s="12">
        <f t="shared" si="17"/>
        <v>11.399999999999999</v>
      </c>
      <c r="I6" s="12">
        <f t="shared" si="17"/>
        <v>14.600000000000001</v>
      </c>
      <c r="J6" s="12">
        <f t="shared" si="17"/>
        <v>19.8</v>
      </c>
      <c r="K6" s="12">
        <f t="shared" si="17"/>
        <v>25.2</v>
      </c>
      <c r="L6" s="12">
        <f t="shared" si="17"/>
        <v>30.400000000000002</v>
      </c>
      <c r="M6" s="12">
        <f t="shared" si="17"/>
        <v>31.900000000000002</v>
      </c>
      <c r="N6" s="12">
        <f t="shared" si="17"/>
        <v>33.699999999999996</v>
      </c>
      <c r="O6" s="12">
        <f t="shared" si="17"/>
        <v>34.8</v>
      </c>
      <c r="P6" s="12">
        <f t="shared" si="17"/>
        <v>35.8</v>
      </c>
      <c r="Q6" s="12">
        <f t="shared" si="17"/>
        <v>37.699999999999996</v>
      </c>
      <c r="R6" s="12">
        <f t="shared" si="17"/>
        <v>41.599999999999994</v>
      </c>
      <c r="S6" s="12">
        <f t="shared" si="17"/>
        <v>47.8</v>
      </c>
      <c r="U6" s="2" t="str">
        <f aca="true" t="shared" si="18" ref="U6:U22">A6</f>
        <v>ΣΡ.ΥΦΑΝΤΑΙ</v>
      </c>
      <c r="V6" s="12">
        <v>3.2</v>
      </c>
      <c r="W6" s="12">
        <v>0</v>
      </c>
      <c r="X6" s="12">
        <f aca="true" t="shared" si="19" ref="X6:AM6">X5-$C5</f>
        <v>1</v>
      </c>
      <c r="Y6" s="12">
        <f t="shared" si="19"/>
        <v>5.999999999999999</v>
      </c>
      <c r="Z6" s="12">
        <f t="shared" si="19"/>
        <v>6.999999999999999</v>
      </c>
      <c r="AA6" s="12">
        <f t="shared" si="19"/>
        <v>9.2</v>
      </c>
      <c r="AB6" s="12">
        <f t="shared" si="19"/>
        <v>11.399999999999999</v>
      </c>
      <c r="AC6" s="12">
        <f t="shared" si="19"/>
        <v>14.600000000000001</v>
      </c>
      <c r="AD6" s="12">
        <f t="shared" si="19"/>
        <v>19.8</v>
      </c>
      <c r="AE6" s="12">
        <f t="shared" si="19"/>
        <v>25.2</v>
      </c>
      <c r="AF6" s="12">
        <f t="shared" si="19"/>
        <v>30.400000000000002</v>
      </c>
      <c r="AG6" s="12">
        <f t="shared" si="19"/>
        <v>30.400000000000002</v>
      </c>
      <c r="AH6" s="12">
        <f t="shared" si="19"/>
        <v>30.400000000000002</v>
      </c>
      <c r="AI6" s="12">
        <f t="shared" si="19"/>
        <v>30.400000000000002</v>
      </c>
      <c r="AJ6" s="12">
        <f t="shared" si="19"/>
        <v>30.400000000000002</v>
      </c>
      <c r="AK6" s="12">
        <f t="shared" si="19"/>
        <v>30.400000000000002</v>
      </c>
      <c r="AL6" s="12">
        <f t="shared" si="19"/>
        <v>30.400000000000002</v>
      </c>
      <c r="AM6" s="12">
        <f t="shared" si="19"/>
        <v>30.400000000000002</v>
      </c>
      <c r="AN6" s="13">
        <f aca="true" t="shared" si="20" ref="AN6:AN22">B6-V6</f>
        <v>0</v>
      </c>
      <c r="AO6" s="13">
        <f t="shared" si="0"/>
        <v>0</v>
      </c>
      <c r="AP6" s="13">
        <f t="shared" si="1"/>
        <v>0</v>
      </c>
      <c r="AQ6" s="13">
        <f t="shared" si="2"/>
        <v>0</v>
      </c>
      <c r="AR6" s="13">
        <f t="shared" si="3"/>
        <v>0</v>
      </c>
      <c r="AS6" s="13">
        <f t="shared" si="4"/>
        <v>0</v>
      </c>
      <c r="AT6" s="13">
        <f t="shared" si="5"/>
        <v>0</v>
      </c>
      <c r="AU6" s="13">
        <f t="shared" si="6"/>
        <v>0</v>
      </c>
      <c r="AV6" s="13">
        <f t="shared" si="7"/>
        <v>0</v>
      </c>
      <c r="AW6" s="13">
        <f t="shared" si="8"/>
        <v>0</v>
      </c>
      <c r="AX6" s="13">
        <f t="shared" si="9"/>
        <v>0</v>
      </c>
      <c r="AY6" s="13">
        <f t="shared" si="10"/>
        <v>1.5</v>
      </c>
      <c r="AZ6" s="13">
        <f t="shared" si="11"/>
        <v>3.2999999999999936</v>
      </c>
      <c r="BA6" s="13">
        <f t="shared" si="12"/>
        <v>4.399999999999995</v>
      </c>
      <c r="BB6" s="13">
        <f t="shared" si="13"/>
        <v>5.399999999999995</v>
      </c>
      <c r="BC6" s="13">
        <f t="shared" si="14"/>
        <v>7.299999999999994</v>
      </c>
      <c r="BD6" s="13">
        <f t="shared" si="15"/>
        <v>11.199999999999992</v>
      </c>
      <c r="BE6" s="13">
        <f t="shared" si="16"/>
        <v>17.399999999999995</v>
      </c>
      <c r="BF6" s="13" t="str">
        <f aca="true" t="shared" si="21" ref="BF6:BF22">U6</f>
        <v>ΣΡ.ΥΦΑΝΤΑΙ</v>
      </c>
    </row>
    <row r="7" spans="1:58" ht="15.75" hidden="1">
      <c r="A7" s="2" t="s">
        <v>107</v>
      </c>
      <c r="B7" s="12">
        <v>4.2</v>
      </c>
      <c r="C7" s="12">
        <f>B7-$C5</f>
        <v>1</v>
      </c>
      <c r="D7" s="12"/>
      <c r="E7" s="12">
        <f>E5-$D5</f>
        <v>4.999999999999999</v>
      </c>
      <c r="F7" s="12">
        <f aca="true" t="shared" si="22" ref="F7:S7">F5-$D5</f>
        <v>5.999999999999999</v>
      </c>
      <c r="G7" s="12">
        <f t="shared" si="22"/>
        <v>8.2</v>
      </c>
      <c r="H7" s="12">
        <f t="shared" si="22"/>
        <v>10.399999999999999</v>
      </c>
      <c r="I7" s="12">
        <f t="shared" si="22"/>
        <v>13.600000000000001</v>
      </c>
      <c r="J7" s="12">
        <f t="shared" si="22"/>
        <v>18.8</v>
      </c>
      <c r="K7" s="12">
        <f t="shared" si="22"/>
        <v>24.2</v>
      </c>
      <c r="L7" s="12">
        <f t="shared" si="22"/>
        <v>29.400000000000002</v>
      </c>
      <c r="M7" s="12">
        <f t="shared" si="22"/>
        <v>30.900000000000002</v>
      </c>
      <c r="N7" s="12">
        <f t="shared" si="22"/>
        <v>32.699999999999996</v>
      </c>
      <c r="O7" s="12">
        <f t="shared" si="22"/>
        <v>33.8</v>
      </c>
      <c r="P7" s="12">
        <f t="shared" si="22"/>
        <v>34.8</v>
      </c>
      <c r="Q7" s="12">
        <f t="shared" si="22"/>
        <v>36.699999999999996</v>
      </c>
      <c r="R7" s="12">
        <f t="shared" si="22"/>
        <v>40.599999999999994</v>
      </c>
      <c r="S7" s="12">
        <f t="shared" si="22"/>
        <v>46.8</v>
      </c>
      <c r="U7" s="2" t="str">
        <f t="shared" si="18"/>
        <v>Δ.ΙΑΣΜΟΥ</v>
      </c>
      <c r="V7" s="12">
        <v>4.2</v>
      </c>
      <c r="W7" s="12">
        <f>V7-$C5</f>
        <v>1</v>
      </c>
      <c r="X7" s="12">
        <v>0</v>
      </c>
      <c r="Y7" s="12">
        <f>Y5-$D5</f>
        <v>4.999999999999999</v>
      </c>
      <c r="Z7" s="12">
        <f aca="true" t="shared" si="23" ref="Z7:AM7">Z5-$D5</f>
        <v>5.999999999999999</v>
      </c>
      <c r="AA7" s="12">
        <f t="shared" si="23"/>
        <v>8.2</v>
      </c>
      <c r="AB7" s="12">
        <f t="shared" si="23"/>
        <v>10.399999999999999</v>
      </c>
      <c r="AC7" s="12">
        <f t="shared" si="23"/>
        <v>13.600000000000001</v>
      </c>
      <c r="AD7" s="12">
        <f t="shared" si="23"/>
        <v>18.8</v>
      </c>
      <c r="AE7" s="12">
        <f t="shared" si="23"/>
        <v>24.2</v>
      </c>
      <c r="AF7" s="12">
        <f t="shared" si="23"/>
        <v>29.400000000000002</v>
      </c>
      <c r="AG7" s="12">
        <f t="shared" si="23"/>
        <v>29.400000000000002</v>
      </c>
      <c r="AH7" s="12">
        <f t="shared" si="23"/>
        <v>29.400000000000002</v>
      </c>
      <c r="AI7" s="12">
        <f t="shared" si="23"/>
        <v>29.400000000000002</v>
      </c>
      <c r="AJ7" s="12">
        <f t="shared" si="23"/>
        <v>29.400000000000002</v>
      </c>
      <c r="AK7" s="12">
        <f t="shared" si="23"/>
        <v>29.400000000000002</v>
      </c>
      <c r="AL7" s="12">
        <f t="shared" si="23"/>
        <v>29.400000000000002</v>
      </c>
      <c r="AM7" s="12">
        <f t="shared" si="23"/>
        <v>29.400000000000002</v>
      </c>
      <c r="AN7" s="13">
        <f t="shared" si="20"/>
        <v>0</v>
      </c>
      <c r="AO7" s="13">
        <f t="shared" si="0"/>
        <v>0</v>
      </c>
      <c r="AP7" s="13">
        <f t="shared" si="1"/>
        <v>0</v>
      </c>
      <c r="AQ7" s="13">
        <f t="shared" si="2"/>
        <v>0</v>
      </c>
      <c r="AR7" s="13">
        <f t="shared" si="3"/>
        <v>0</v>
      </c>
      <c r="AS7" s="13">
        <f t="shared" si="4"/>
        <v>0</v>
      </c>
      <c r="AT7" s="13">
        <f t="shared" si="5"/>
        <v>0</v>
      </c>
      <c r="AU7" s="13">
        <f t="shared" si="6"/>
        <v>0</v>
      </c>
      <c r="AV7" s="13">
        <f t="shared" si="7"/>
        <v>0</v>
      </c>
      <c r="AW7" s="13">
        <f t="shared" si="8"/>
        <v>0</v>
      </c>
      <c r="AX7" s="13">
        <f t="shared" si="9"/>
        <v>0</v>
      </c>
      <c r="AY7" s="13">
        <f t="shared" si="10"/>
        <v>1.5</v>
      </c>
      <c r="AZ7" s="13">
        <f t="shared" si="11"/>
        <v>3.2999999999999936</v>
      </c>
      <c r="BA7" s="13">
        <f t="shared" si="12"/>
        <v>4.399999999999995</v>
      </c>
      <c r="BB7" s="13">
        <f t="shared" si="13"/>
        <v>5.399999999999995</v>
      </c>
      <c r="BC7" s="13">
        <f t="shared" si="14"/>
        <v>7.299999999999994</v>
      </c>
      <c r="BD7" s="13">
        <f t="shared" si="15"/>
        <v>11.199999999999992</v>
      </c>
      <c r="BE7" s="13">
        <f t="shared" si="16"/>
        <v>17.399999999999995</v>
      </c>
      <c r="BF7" s="13" t="str">
        <f t="shared" si="21"/>
        <v>Δ.ΙΑΣΜΟΥ</v>
      </c>
    </row>
    <row r="8" spans="1:58" ht="15.75" hidden="1">
      <c r="A8" s="11" t="s">
        <v>110</v>
      </c>
      <c r="B8" s="12">
        <v>9.2</v>
      </c>
      <c r="C8" s="12">
        <f>B8-$C5</f>
        <v>5.999999999999999</v>
      </c>
      <c r="D8" s="12">
        <f>B8-$D5</f>
        <v>4.999999999999999</v>
      </c>
      <c r="E8" s="12"/>
      <c r="F8" s="12">
        <f>F5-$E7</f>
        <v>5.2</v>
      </c>
      <c r="G8" s="12">
        <f aca="true" t="shared" si="24" ref="G8:S8">G5-$E7</f>
        <v>7.400000000000001</v>
      </c>
      <c r="H8" s="12">
        <f t="shared" si="24"/>
        <v>9.600000000000001</v>
      </c>
      <c r="I8" s="12">
        <f t="shared" si="24"/>
        <v>12.8</v>
      </c>
      <c r="J8" s="12">
        <f t="shared" si="24"/>
        <v>18</v>
      </c>
      <c r="K8" s="12">
        <f t="shared" si="24"/>
        <v>23.4</v>
      </c>
      <c r="L8" s="12">
        <f t="shared" si="24"/>
        <v>28.6</v>
      </c>
      <c r="M8" s="12">
        <f t="shared" si="24"/>
        <v>30.1</v>
      </c>
      <c r="N8" s="12">
        <f t="shared" si="24"/>
        <v>31.9</v>
      </c>
      <c r="O8" s="12">
        <f t="shared" si="24"/>
        <v>33</v>
      </c>
      <c r="P8" s="12">
        <f t="shared" si="24"/>
        <v>34</v>
      </c>
      <c r="Q8" s="12">
        <f t="shared" si="24"/>
        <v>35.9</v>
      </c>
      <c r="R8" s="12">
        <f t="shared" si="24"/>
        <v>39.8</v>
      </c>
      <c r="S8" s="12">
        <f t="shared" si="24"/>
        <v>46</v>
      </c>
      <c r="U8" s="2" t="str">
        <f t="shared" si="18"/>
        <v>ΣΤ.ΑΞΟΥ</v>
      </c>
      <c r="V8" s="12">
        <v>9.2</v>
      </c>
      <c r="W8" s="12">
        <f>V8-$C5</f>
        <v>5.999999999999999</v>
      </c>
      <c r="X8" s="12">
        <f>V8-$D5</f>
        <v>4.999999999999999</v>
      </c>
      <c r="Y8" s="12">
        <v>0</v>
      </c>
      <c r="Z8" s="12">
        <f aca="true" t="shared" si="25" ref="Z8:AM8">Z5-$E7</f>
        <v>5.2</v>
      </c>
      <c r="AA8" s="12">
        <f t="shared" si="25"/>
        <v>7.400000000000001</v>
      </c>
      <c r="AB8" s="12">
        <f t="shared" si="25"/>
        <v>9.600000000000001</v>
      </c>
      <c r="AC8" s="12">
        <f t="shared" si="25"/>
        <v>12.8</v>
      </c>
      <c r="AD8" s="12">
        <f t="shared" si="25"/>
        <v>18</v>
      </c>
      <c r="AE8" s="12">
        <f t="shared" si="25"/>
        <v>23.4</v>
      </c>
      <c r="AF8" s="12">
        <f t="shared" si="25"/>
        <v>28.6</v>
      </c>
      <c r="AG8" s="12">
        <f t="shared" si="25"/>
        <v>28.6</v>
      </c>
      <c r="AH8" s="12">
        <f t="shared" si="25"/>
        <v>28.6</v>
      </c>
      <c r="AI8" s="12">
        <f t="shared" si="25"/>
        <v>28.6</v>
      </c>
      <c r="AJ8" s="12">
        <f t="shared" si="25"/>
        <v>28.6</v>
      </c>
      <c r="AK8" s="12">
        <f t="shared" si="25"/>
        <v>28.6</v>
      </c>
      <c r="AL8" s="12">
        <f t="shared" si="25"/>
        <v>28.6</v>
      </c>
      <c r="AM8" s="12">
        <f t="shared" si="25"/>
        <v>28.6</v>
      </c>
      <c r="AN8" s="13">
        <f t="shared" si="20"/>
        <v>0</v>
      </c>
      <c r="AO8" s="13">
        <f t="shared" si="0"/>
        <v>0</v>
      </c>
      <c r="AP8" s="13">
        <f t="shared" si="1"/>
        <v>0</v>
      </c>
      <c r="AQ8" s="13">
        <f t="shared" si="2"/>
        <v>0</v>
      </c>
      <c r="AR8" s="13">
        <f t="shared" si="3"/>
        <v>0</v>
      </c>
      <c r="AS8" s="13">
        <f t="shared" si="4"/>
        <v>0</v>
      </c>
      <c r="AT8" s="13">
        <f t="shared" si="5"/>
        <v>0</v>
      </c>
      <c r="AU8" s="13">
        <f t="shared" si="6"/>
        <v>0</v>
      </c>
      <c r="AV8" s="13">
        <f t="shared" si="7"/>
        <v>0</v>
      </c>
      <c r="AW8" s="13">
        <f t="shared" si="8"/>
        <v>0</v>
      </c>
      <c r="AX8" s="13">
        <f t="shared" si="9"/>
        <v>0</v>
      </c>
      <c r="AY8" s="13">
        <f t="shared" si="10"/>
        <v>1.5</v>
      </c>
      <c r="AZ8" s="13">
        <f t="shared" si="11"/>
        <v>3.299999999999997</v>
      </c>
      <c r="BA8" s="13">
        <f t="shared" si="12"/>
        <v>4.399999999999999</v>
      </c>
      <c r="BB8" s="13">
        <f t="shared" si="13"/>
        <v>5.399999999999999</v>
      </c>
      <c r="BC8" s="13">
        <f t="shared" si="14"/>
        <v>7.299999999999997</v>
      </c>
      <c r="BD8" s="13">
        <f t="shared" si="15"/>
        <v>11.199999999999996</v>
      </c>
      <c r="BE8" s="13">
        <f t="shared" si="16"/>
        <v>17.4</v>
      </c>
      <c r="BF8" s="13" t="str">
        <f t="shared" si="21"/>
        <v>ΣΤ.ΑΞΟΥ</v>
      </c>
    </row>
    <row r="9" spans="1:58" ht="15.75" hidden="1">
      <c r="A9" s="11" t="s">
        <v>111</v>
      </c>
      <c r="B9" s="12">
        <v>10.2</v>
      </c>
      <c r="C9" s="12">
        <f>B9-$C5</f>
        <v>6.999999999999999</v>
      </c>
      <c r="D9" s="12">
        <f>B9-$D5</f>
        <v>5.999999999999999</v>
      </c>
      <c r="E9" s="12">
        <f>B9-$E7</f>
        <v>5.2</v>
      </c>
      <c r="F9" s="12"/>
      <c r="G9" s="12">
        <f>G5-$F5</f>
        <v>2.200000000000001</v>
      </c>
      <c r="H9" s="12">
        <f aca="true" t="shared" si="26" ref="H9:S9">H5-$F5</f>
        <v>4.4</v>
      </c>
      <c r="I9" s="12">
        <f t="shared" si="26"/>
        <v>7.600000000000001</v>
      </c>
      <c r="J9" s="12">
        <f t="shared" si="26"/>
        <v>12.8</v>
      </c>
      <c r="K9" s="12">
        <f t="shared" si="26"/>
        <v>18.2</v>
      </c>
      <c r="L9" s="12">
        <f t="shared" si="26"/>
        <v>23.400000000000002</v>
      </c>
      <c r="M9" s="12">
        <f t="shared" si="26"/>
        <v>24.900000000000002</v>
      </c>
      <c r="N9" s="12">
        <f t="shared" si="26"/>
        <v>26.7</v>
      </c>
      <c r="O9" s="12">
        <f t="shared" si="26"/>
        <v>27.8</v>
      </c>
      <c r="P9" s="12">
        <f t="shared" si="26"/>
        <v>28.8</v>
      </c>
      <c r="Q9" s="12">
        <f t="shared" si="26"/>
        <v>30.7</v>
      </c>
      <c r="R9" s="12">
        <f t="shared" si="26"/>
        <v>34.599999999999994</v>
      </c>
      <c r="S9" s="12">
        <f t="shared" si="26"/>
        <v>40.8</v>
      </c>
      <c r="U9" s="2" t="str">
        <f t="shared" si="18"/>
        <v>Σ.ΓΡΑΜΜΗ</v>
      </c>
      <c r="V9" s="12">
        <v>10.2</v>
      </c>
      <c r="W9" s="12">
        <f>V9-$C5</f>
        <v>6.999999999999999</v>
      </c>
      <c r="X9" s="12">
        <f>V9-$D5</f>
        <v>5.999999999999999</v>
      </c>
      <c r="Y9" s="12">
        <f>V9-$E7</f>
        <v>5.2</v>
      </c>
      <c r="Z9" s="12">
        <v>0</v>
      </c>
      <c r="AA9" s="12">
        <f>AA5-$F5</f>
        <v>2.200000000000001</v>
      </c>
      <c r="AB9" s="12">
        <f aca="true" t="shared" si="27" ref="AB9:AM9">AB5-$F5</f>
        <v>4.4</v>
      </c>
      <c r="AC9" s="12">
        <f t="shared" si="27"/>
        <v>7.600000000000001</v>
      </c>
      <c r="AD9" s="12">
        <f t="shared" si="27"/>
        <v>12.8</v>
      </c>
      <c r="AE9" s="12">
        <f t="shared" si="27"/>
        <v>18.2</v>
      </c>
      <c r="AF9" s="12">
        <f t="shared" si="27"/>
        <v>23.400000000000002</v>
      </c>
      <c r="AG9" s="12">
        <f t="shared" si="27"/>
        <v>23.400000000000002</v>
      </c>
      <c r="AH9" s="12">
        <f t="shared" si="27"/>
        <v>23.400000000000002</v>
      </c>
      <c r="AI9" s="12">
        <f t="shared" si="27"/>
        <v>23.400000000000002</v>
      </c>
      <c r="AJ9" s="12">
        <f t="shared" si="27"/>
        <v>23.400000000000002</v>
      </c>
      <c r="AK9" s="12">
        <f t="shared" si="27"/>
        <v>23.400000000000002</v>
      </c>
      <c r="AL9" s="12">
        <f t="shared" si="27"/>
        <v>23.400000000000002</v>
      </c>
      <c r="AM9" s="12">
        <f t="shared" si="27"/>
        <v>23.400000000000002</v>
      </c>
      <c r="AN9" s="13">
        <f t="shared" si="20"/>
        <v>0</v>
      </c>
      <c r="AO9" s="13">
        <f t="shared" si="0"/>
        <v>0</v>
      </c>
      <c r="AP9" s="13">
        <f t="shared" si="1"/>
        <v>0</v>
      </c>
      <c r="AQ9" s="13">
        <f t="shared" si="2"/>
        <v>0</v>
      </c>
      <c r="AR9" s="13">
        <f t="shared" si="3"/>
        <v>0</v>
      </c>
      <c r="AS9" s="13">
        <f t="shared" si="4"/>
        <v>0</v>
      </c>
      <c r="AT9" s="13">
        <f t="shared" si="5"/>
        <v>0</v>
      </c>
      <c r="AU9" s="13">
        <f t="shared" si="6"/>
        <v>0</v>
      </c>
      <c r="AV9" s="13">
        <f t="shared" si="7"/>
        <v>0</v>
      </c>
      <c r="AW9" s="13">
        <f t="shared" si="8"/>
        <v>0</v>
      </c>
      <c r="AX9" s="13">
        <f t="shared" si="9"/>
        <v>0</v>
      </c>
      <c r="AY9" s="13">
        <f t="shared" si="10"/>
        <v>1.5</v>
      </c>
      <c r="AZ9" s="13">
        <f t="shared" si="11"/>
        <v>3.299999999999997</v>
      </c>
      <c r="BA9" s="13">
        <f t="shared" si="12"/>
        <v>4.399999999999999</v>
      </c>
      <c r="BB9" s="13">
        <f t="shared" si="13"/>
        <v>5.399999999999999</v>
      </c>
      <c r="BC9" s="13">
        <f t="shared" si="14"/>
        <v>7.299999999999997</v>
      </c>
      <c r="BD9" s="13">
        <f t="shared" si="15"/>
        <v>11.199999999999992</v>
      </c>
      <c r="BE9" s="13">
        <f t="shared" si="16"/>
        <v>17.399999999999995</v>
      </c>
      <c r="BF9" s="13" t="str">
        <f t="shared" si="21"/>
        <v>Σ.ΓΡΑΜΜΗ</v>
      </c>
    </row>
    <row r="10" spans="1:58" ht="15.75" hidden="1">
      <c r="A10" s="11" t="s">
        <v>112</v>
      </c>
      <c r="B10" s="12">
        <v>12.4</v>
      </c>
      <c r="C10" s="12">
        <f>B10-$C5</f>
        <v>9.2</v>
      </c>
      <c r="D10" s="12">
        <f>B10-$D5</f>
        <v>8.2</v>
      </c>
      <c r="E10" s="12">
        <f>B10-$E7</f>
        <v>7.400000000000001</v>
      </c>
      <c r="F10" s="12">
        <f>B10-$F5</f>
        <v>2.200000000000001</v>
      </c>
      <c r="G10" s="12"/>
      <c r="H10" s="12">
        <f>H5-$G5</f>
        <v>2.1999999999999993</v>
      </c>
      <c r="I10" s="12">
        <f aca="true" t="shared" si="28" ref="I10:S10">I5-$G5</f>
        <v>5.4</v>
      </c>
      <c r="J10" s="12">
        <f t="shared" si="28"/>
        <v>10.6</v>
      </c>
      <c r="K10" s="12">
        <f t="shared" si="28"/>
        <v>15.999999999999998</v>
      </c>
      <c r="L10" s="12">
        <f t="shared" si="28"/>
        <v>21.200000000000003</v>
      </c>
      <c r="M10" s="12">
        <f t="shared" si="28"/>
        <v>22.700000000000003</v>
      </c>
      <c r="N10" s="12">
        <f t="shared" si="28"/>
        <v>24.5</v>
      </c>
      <c r="O10" s="12">
        <f t="shared" si="28"/>
        <v>25.6</v>
      </c>
      <c r="P10" s="12">
        <f t="shared" si="28"/>
        <v>26.6</v>
      </c>
      <c r="Q10" s="12">
        <f t="shared" si="28"/>
        <v>28.5</v>
      </c>
      <c r="R10" s="12">
        <f t="shared" si="28"/>
        <v>32.4</v>
      </c>
      <c r="S10" s="12">
        <f t="shared" si="28"/>
        <v>38.6</v>
      </c>
      <c r="U10" s="2" t="str">
        <f t="shared" si="18"/>
        <v>ΣΩΣΤΗΣ</v>
      </c>
      <c r="V10" s="12">
        <v>12.4</v>
      </c>
      <c r="W10" s="12">
        <f>V10-$C5</f>
        <v>9.2</v>
      </c>
      <c r="X10" s="12">
        <f>V10-$D5</f>
        <v>8.2</v>
      </c>
      <c r="Y10" s="12">
        <f>V10-$E7</f>
        <v>7.400000000000001</v>
      </c>
      <c r="Z10" s="12">
        <f>V10-$F5</f>
        <v>2.200000000000001</v>
      </c>
      <c r="AA10" s="12">
        <v>0</v>
      </c>
      <c r="AB10" s="12">
        <f>AB5-$G5</f>
        <v>2.1999999999999993</v>
      </c>
      <c r="AC10" s="12">
        <f aca="true" t="shared" si="29" ref="AC10:AM10">AC5-$G5</f>
        <v>5.4</v>
      </c>
      <c r="AD10" s="12">
        <f t="shared" si="29"/>
        <v>10.6</v>
      </c>
      <c r="AE10" s="12">
        <f t="shared" si="29"/>
        <v>15.999999999999998</v>
      </c>
      <c r="AF10" s="12">
        <f t="shared" si="29"/>
        <v>21.200000000000003</v>
      </c>
      <c r="AG10" s="12">
        <f t="shared" si="29"/>
        <v>21.200000000000003</v>
      </c>
      <c r="AH10" s="12">
        <f t="shared" si="29"/>
        <v>21.200000000000003</v>
      </c>
      <c r="AI10" s="12">
        <f t="shared" si="29"/>
        <v>21.200000000000003</v>
      </c>
      <c r="AJ10" s="12">
        <f t="shared" si="29"/>
        <v>21.200000000000003</v>
      </c>
      <c r="AK10" s="12">
        <f t="shared" si="29"/>
        <v>21.200000000000003</v>
      </c>
      <c r="AL10" s="12">
        <f t="shared" si="29"/>
        <v>21.200000000000003</v>
      </c>
      <c r="AM10" s="12">
        <f t="shared" si="29"/>
        <v>21.200000000000003</v>
      </c>
      <c r="AN10" s="13">
        <f t="shared" si="20"/>
        <v>0</v>
      </c>
      <c r="AO10" s="13">
        <f t="shared" si="0"/>
        <v>0</v>
      </c>
      <c r="AP10" s="13">
        <f t="shared" si="1"/>
        <v>0</v>
      </c>
      <c r="AQ10" s="13">
        <f t="shared" si="2"/>
        <v>0</v>
      </c>
      <c r="AR10" s="13">
        <f t="shared" si="3"/>
        <v>0</v>
      </c>
      <c r="AS10" s="13">
        <f t="shared" si="4"/>
        <v>0</v>
      </c>
      <c r="AT10" s="13">
        <f t="shared" si="5"/>
        <v>0</v>
      </c>
      <c r="AU10" s="13">
        <f t="shared" si="6"/>
        <v>0</v>
      </c>
      <c r="AV10" s="13">
        <f t="shared" si="7"/>
        <v>0</v>
      </c>
      <c r="AW10" s="13">
        <f t="shared" si="8"/>
        <v>0</v>
      </c>
      <c r="AX10" s="13">
        <f t="shared" si="9"/>
        <v>0</v>
      </c>
      <c r="AY10" s="13">
        <f t="shared" si="10"/>
        <v>1.5</v>
      </c>
      <c r="AZ10" s="13">
        <f t="shared" si="11"/>
        <v>3.299999999999997</v>
      </c>
      <c r="BA10" s="13">
        <f t="shared" si="12"/>
        <v>4.399999999999999</v>
      </c>
      <c r="BB10" s="13">
        <f t="shared" si="13"/>
        <v>5.399999999999999</v>
      </c>
      <c r="BC10" s="13">
        <f t="shared" si="14"/>
        <v>7.299999999999997</v>
      </c>
      <c r="BD10" s="13">
        <f t="shared" si="15"/>
        <v>11.199999999999996</v>
      </c>
      <c r="BE10" s="13">
        <f t="shared" si="16"/>
        <v>17.4</v>
      </c>
      <c r="BF10" s="13" t="str">
        <f t="shared" si="21"/>
        <v>ΣΩΣΤΗΣ</v>
      </c>
    </row>
    <row r="11" spans="1:58" ht="15.75" hidden="1">
      <c r="A11" s="11" t="s">
        <v>113</v>
      </c>
      <c r="B11" s="12">
        <v>14.6</v>
      </c>
      <c r="C11" s="12">
        <f>B11-$C5</f>
        <v>11.399999999999999</v>
      </c>
      <c r="D11" s="12">
        <f>B11-$D5</f>
        <v>10.399999999999999</v>
      </c>
      <c r="E11" s="12">
        <f>B11-$E7</f>
        <v>9.600000000000001</v>
      </c>
      <c r="F11" s="12">
        <f>B11-$F5</f>
        <v>4.4</v>
      </c>
      <c r="G11" s="12">
        <f>B11-$G5</f>
        <v>2.1999999999999993</v>
      </c>
      <c r="H11" s="12"/>
      <c r="I11" s="12">
        <f>I5-$H5</f>
        <v>3.200000000000001</v>
      </c>
      <c r="J11" s="12">
        <f aca="true" t="shared" si="30" ref="J11:S11">J5-$H5</f>
        <v>8.4</v>
      </c>
      <c r="K11" s="12">
        <f t="shared" si="30"/>
        <v>13.799999999999999</v>
      </c>
      <c r="L11" s="12">
        <f t="shared" si="30"/>
        <v>19</v>
      </c>
      <c r="M11" s="12">
        <f t="shared" si="30"/>
        <v>20.5</v>
      </c>
      <c r="N11" s="12">
        <f t="shared" si="30"/>
        <v>22.299999999999997</v>
      </c>
      <c r="O11" s="12">
        <f t="shared" si="30"/>
        <v>23.4</v>
      </c>
      <c r="P11" s="12">
        <f t="shared" si="30"/>
        <v>24.4</v>
      </c>
      <c r="Q11" s="12">
        <f t="shared" si="30"/>
        <v>26.299999999999997</v>
      </c>
      <c r="R11" s="12">
        <f t="shared" si="30"/>
        <v>30.199999999999996</v>
      </c>
      <c r="S11" s="12">
        <f t="shared" si="30"/>
        <v>36.4</v>
      </c>
      <c r="U11" s="2" t="str">
        <f t="shared" si="18"/>
        <v>ΛΙΝΟΣ</v>
      </c>
      <c r="V11" s="12">
        <v>14.6</v>
      </c>
      <c r="W11" s="12">
        <f>V11-$C5</f>
        <v>11.399999999999999</v>
      </c>
      <c r="X11" s="12">
        <f>V11-$D5</f>
        <v>10.399999999999999</v>
      </c>
      <c r="Y11" s="12">
        <f>V11-$E7</f>
        <v>9.600000000000001</v>
      </c>
      <c r="Z11" s="12">
        <f>V11-$F5</f>
        <v>4.4</v>
      </c>
      <c r="AA11" s="12">
        <f>V11-$G5</f>
        <v>2.1999999999999993</v>
      </c>
      <c r="AB11" s="12">
        <v>0</v>
      </c>
      <c r="AC11" s="12">
        <f>AC5-$H5</f>
        <v>3.200000000000001</v>
      </c>
      <c r="AD11" s="12">
        <f aca="true" t="shared" si="31" ref="AD11:AM11">AD5-$H5</f>
        <v>8.4</v>
      </c>
      <c r="AE11" s="12">
        <f t="shared" si="31"/>
        <v>13.799999999999999</v>
      </c>
      <c r="AF11" s="12">
        <f t="shared" si="31"/>
        <v>19</v>
      </c>
      <c r="AG11" s="12">
        <f t="shared" si="31"/>
        <v>19</v>
      </c>
      <c r="AH11" s="12">
        <f t="shared" si="31"/>
        <v>19</v>
      </c>
      <c r="AI11" s="12">
        <f t="shared" si="31"/>
        <v>19</v>
      </c>
      <c r="AJ11" s="12">
        <f t="shared" si="31"/>
        <v>19</v>
      </c>
      <c r="AK11" s="12">
        <f t="shared" si="31"/>
        <v>19</v>
      </c>
      <c r="AL11" s="12">
        <f t="shared" si="31"/>
        <v>19</v>
      </c>
      <c r="AM11" s="12">
        <f t="shared" si="31"/>
        <v>19</v>
      </c>
      <c r="AN11" s="13">
        <f t="shared" si="20"/>
        <v>0</v>
      </c>
      <c r="AO11" s="13">
        <f t="shared" si="0"/>
        <v>0</v>
      </c>
      <c r="AP11" s="13">
        <f t="shared" si="1"/>
        <v>0</v>
      </c>
      <c r="AQ11" s="13">
        <f t="shared" si="2"/>
        <v>0</v>
      </c>
      <c r="AR11" s="13">
        <f t="shared" si="3"/>
        <v>0</v>
      </c>
      <c r="AS11" s="13">
        <f t="shared" si="4"/>
        <v>0</v>
      </c>
      <c r="AT11" s="13">
        <f t="shared" si="5"/>
        <v>0</v>
      </c>
      <c r="AU11" s="13">
        <f t="shared" si="6"/>
        <v>0</v>
      </c>
      <c r="AV11" s="13">
        <f t="shared" si="7"/>
        <v>0</v>
      </c>
      <c r="AW11" s="13">
        <f t="shared" si="8"/>
        <v>0</v>
      </c>
      <c r="AX11" s="13">
        <f t="shared" si="9"/>
        <v>0</v>
      </c>
      <c r="AY11" s="13">
        <f t="shared" si="10"/>
        <v>1.5</v>
      </c>
      <c r="AZ11" s="13">
        <f t="shared" si="11"/>
        <v>3.299999999999997</v>
      </c>
      <c r="BA11" s="13">
        <f t="shared" si="12"/>
        <v>4.399999999999999</v>
      </c>
      <c r="BB11" s="13">
        <f t="shared" si="13"/>
        <v>5.399999999999999</v>
      </c>
      <c r="BC11" s="13">
        <f t="shared" si="14"/>
        <v>7.299999999999997</v>
      </c>
      <c r="BD11" s="13">
        <f t="shared" si="15"/>
        <v>11.199999999999996</v>
      </c>
      <c r="BE11" s="13">
        <f t="shared" si="16"/>
        <v>17.4</v>
      </c>
      <c r="BF11" s="13" t="str">
        <f t="shared" si="21"/>
        <v>ΛΙΝΟΣ</v>
      </c>
    </row>
    <row r="12" spans="1:58" ht="15.75" hidden="1">
      <c r="A12" s="11" t="s">
        <v>114</v>
      </c>
      <c r="B12" s="12">
        <v>17.8</v>
      </c>
      <c r="C12" s="12">
        <f>B12-$C5</f>
        <v>14.600000000000001</v>
      </c>
      <c r="D12" s="12">
        <f>B12-$D5</f>
        <v>13.600000000000001</v>
      </c>
      <c r="E12" s="12">
        <f>B12-$E7</f>
        <v>12.8</v>
      </c>
      <c r="F12" s="12">
        <f>B12-$F5</f>
        <v>7.600000000000001</v>
      </c>
      <c r="G12" s="12">
        <f>B12-$G5</f>
        <v>5.4</v>
      </c>
      <c r="H12" s="12">
        <f>B12-$H5</f>
        <v>3.200000000000001</v>
      </c>
      <c r="I12" s="12"/>
      <c r="J12" s="12">
        <f>J5-$I5</f>
        <v>5.199999999999999</v>
      </c>
      <c r="K12" s="12">
        <f aca="true" t="shared" si="32" ref="K12:R12">K5-$I5</f>
        <v>10.599999999999998</v>
      </c>
      <c r="L12" s="12">
        <f t="shared" si="32"/>
        <v>15.8</v>
      </c>
      <c r="M12" s="12">
        <f t="shared" si="32"/>
        <v>17.3</v>
      </c>
      <c r="N12" s="12">
        <f t="shared" si="32"/>
        <v>19.099999999999998</v>
      </c>
      <c r="O12" s="12">
        <f t="shared" si="32"/>
        <v>20.2</v>
      </c>
      <c r="P12" s="12">
        <f t="shared" si="32"/>
        <v>21.2</v>
      </c>
      <c r="Q12" s="12">
        <f t="shared" si="32"/>
        <v>23.099999999999998</v>
      </c>
      <c r="R12" s="12">
        <f t="shared" si="32"/>
        <v>26.999999999999996</v>
      </c>
      <c r="S12" s="12">
        <v>33.1</v>
      </c>
      <c r="U12" s="2" t="str">
        <f t="shared" si="18"/>
        <v>ΠΟΛΥΑΝΘΟΣ</v>
      </c>
      <c r="V12" s="12">
        <v>17.8</v>
      </c>
      <c r="W12" s="12">
        <f>V12-$C5</f>
        <v>14.600000000000001</v>
      </c>
      <c r="X12" s="12">
        <f>V12-$D5</f>
        <v>13.600000000000001</v>
      </c>
      <c r="Y12" s="12">
        <f>V12-$E7</f>
        <v>12.8</v>
      </c>
      <c r="Z12" s="12">
        <f>V12-$F5</f>
        <v>7.600000000000001</v>
      </c>
      <c r="AA12" s="12">
        <f>V12-$G5</f>
        <v>5.4</v>
      </c>
      <c r="AB12" s="12">
        <f>V12-$H5</f>
        <v>3.200000000000001</v>
      </c>
      <c r="AC12" s="12">
        <v>0</v>
      </c>
      <c r="AD12" s="12">
        <f>AD5-$I5</f>
        <v>5.199999999999999</v>
      </c>
      <c r="AE12" s="12">
        <f aca="true" t="shared" si="33" ref="AE12:AM12">AE5-$I5</f>
        <v>10.599999999999998</v>
      </c>
      <c r="AF12" s="12">
        <f t="shared" si="33"/>
        <v>15.8</v>
      </c>
      <c r="AG12" s="12">
        <f t="shared" si="33"/>
        <v>15.8</v>
      </c>
      <c r="AH12" s="12">
        <f t="shared" si="33"/>
        <v>15.8</v>
      </c>
      <c r="AI12" s="12">
        <f t="shared" si="33"/>
        <v>15.8</v>
      </c>
      <c r="AJ12" s="12">
        <f t="shared" si="33"/>
        <v>15.8</v>
      </c>
      <c r="AK12" s="12">
        <f t="shared" si="33"/>
        <v>15.8</v>
      </c>
      <c r="AL12" s="12">
        <f t="shared" si="33"/>
        <v>15.8</v>
      </c>
      <c r="AM12" s="12">
        <f t="shared" si="33"/>
        <v>15.8</v>
      </c>
      <c r="AN12" s="13">
        <f t="shared" si="20"/>
        <v>0</v>
      </c>
      <c r="AO12" s="13">
        <f t="shared" si="0"/>
        <v>0</v>
      </c>
      <c r="AP12" s="13">
        <f t="shared" si="1"/>
        <v>0</v>
      </c>
      <c r="AQ12" s="13">
        <f t="shared" si="2"/>
        <v>0</v>
      </c>
      <c r="AR12" s="13">
        <f t="shared" si="3"/>
        <v>0</v>
      </c>
      <c r="AS12" s="13">
        <f t="shared" si="4"/>
        <v>0</v>
      </c>
      <c r="AT12" s="13">
        <f t="shared" si="5"/>
        <v>0</v>
      </c>
      <c r="AU12" s="13">
        <f t="shared" si="6"/>
        <v>0</v>
      </c>
      <c r="AV12" s="13">
        <f t="shared" si="7"/>
        <v>0</v>
      </c>
      <c r="AW12" s="13">
        <f t="shared" si="8"/>
        <v>0</v>
      </c>
      <c r="AX12" s="13">
        <f t="shared" si="9"/>
        <v>0</v>
      </c>
      <c r="AY12" s="13">
        <f t="shared" si="10"/>
        <v>1.5</v>
      </c>
      <c r="AZ12" s="13">
        <f t="shared" si="11"/>
        <v>3.299999999999997</v>
      </c>
      <c r="BA12" s="13">
        <f t="shared" si="12"/>
        <v>4.399999999999999</v>
      </c>
      <c r="BB12" s="13">
        <f t="shared" si="13"/>
        <v>5.399999999999999</v>
      </c>
      <c r="BC12" s="13">
        <f t="shared" si="14"/>
        <v>7.299999999999997</v>
      </c>
      <c r="BD12" s="13">
        <f t="shared" si="15"/>
        <v>11.199999999999996</v>
      </c>
      <c r="BE12" s="13">
        <f t="shared" si="16"/>
        <v>17.3</v>
      </c>
      <c r="BF12" s="13" t="str">
        <f t="shared" si="21"/>
        <v>ΠΟΛΥΑΝΘΟΣ</v>
      </c>
    </row>
    <row r="13" spans="1:58" ht="15.75" hidden="1">
      <c r="A13" s="11" t="s">
        <v>115</v>
      </c>
      <c r="B13" s="12">
        <v>23</v>
      </c>
      <c r="C13" s="12">
        <f>B13-$C5</f>
        <v>19.8</v>
      </c>
      <c r="D13" s="12">
        <f>B13-$D5</f>
        <v>18.8</v>
      </c>
      <c r="E13" s="12">
        <f>B13-$E7</f>
        <v>18</v>
      </c>
      <c r="F13" s="12">
        <f>B13-$F5</f>
        <v>12.8</v>
      </c>
      <c r="G13" s="12">
        <f>B13-$G5</f>
        <v>10.6</v>
      </c>
      <c r="H13" s="12">
        <f>B13-$H5</f>
        <v>8.4</v>
      </c>
      <c r="I13" s="12">
        <f>B13-$I5</f>
        <v>5.199999999999999</v>
      </c>
      <c r="J13" s="12"/>
      <c r="K13" s="12">
        <f>K5-$J5</f>
        <v>5.399999999999999</v>
      </c>
      <c r="L13" s="12">
        <f aca="true" t="shared" si="34" ref="L13:R13">L5-$J5</f>
        <v>10.600000000000001</v>
      </c>
      <c r="M13" s="12">
        <f t="shared" si="34"/>
        <v>12.100000000000001</v>
      </c>
      <c r="N13" s="12">
        <f t="shared" si="34"/>
        <v>13.899999999999999</v>
      </c>
      <c r="O13" s="12">
        <f t="shared" si="34"/>
        <v>15</v>
      </c>
      <c r="P13" s="12">
        <f t="shared" si="34"/>
        <v>16</v>
      </c>
      <c r="Q13" s="12">
        <f t="shared" si="34"/>
        <v>17.9</v>
      </c>
      <c r="R13" s="12">
        <f t="shared" si="34"/>
        <v>21.799999999999997</v>
      </c>
      <c r="S13" s="12">
        <v>28.1</v>
      </c>
      <c r="U13" s="2" t="str">
        <f t="shared" si="18"/>
        <v>ΙΑΣΜΟΣ</v>
      </c>
      <c r="V13" s="12">
        <v>23</v>
      </c>
      <c r="W13" s="12">
        <f>V13-$C5</f>
        <v>19.8</v>
      </c>
      <c r="X13" s="12">
        <f>V13-$D5</f>
        <v>18.8</v>
      </c>
      <c r="Y13" s="12">
        <f>V13-$E7</f>
        <v>18</v>
      </c>
      <c r="Z13" s="12">
        <f>V13-$F5</f>
        <v>12.8</v>
      </c>
      <c r="AA13" s="12">
        <f>V13-$G5</f>
        <v>10.6</v>
      </c>
      <c r="AB13" s="12">
        <f>V13-$H5</f>
        <v>8.4</v>
      </c>
      <c r="AC13" s="12">
        <f>V13-$I5</f>
        <v>5.199999999999999</v>
      </c>
      <c r="AD13" s="12">
        <v>0</v>
      </c>
      <c r="AE13" s="12">
        <f>AE5-$J5</f>
        <v>5.399999999999999</v>
      </c>
      <c r="AF13" s="12">
        <f aca="true" t="shared" si="35" ref="AF13:AM13">AF5-$J5</f>
        <v>10.600000000000001</v>
      </c>
      <c r="AG13" s="12">
        <f t="shared" si="35"/>
        <v>10.600000000000001</v>
      </c>
      <c r="AH13" s="12">
        <f t="shared" si="35"/>
        <v>10.600000000000001</v>
      </c>
      <c r="AI13" s="12">
        <f t="shared" si="35"/>
        <v>10.600000000000001</v>
      </c>
      <c r="AJ13" s="12">
        <f t="shared" si="35"/>
        <v>10.600000000000001</v>
      </c>
      <c r="AK13" s="12">
        <f t="shared" si="35"/>
        <v>10.600000000000001</v>
      </c>
      <c r="AL13" s="12">
        <f t="shared" si="35"/>
        <v>10.600000000000001</v>
      </c>
      <c r="AM13" s="12">
        <f t="shared" si="35"/>
        <v>10.600000000000001</v>
      </c>
      <c r="AN13" s="13">
        <f t="shared" si="20"/>
        <v>0</v>
      </c>
      <c r="AO13" s="13">
        <f t="shared" si="0"/>
        <v>0</v>
      </c>
      <c r="AP13" s="13">
        <f t="shared" si="1"/>
        <v>0</v>
      </c>
      <c r="AQ13" s="13">
        <f t="shared" si="2"/>
        <v>0</v>
      </c>
      <c r="AR13" s="13">
        <f t="shared" si="3"/>
        <v>0</v>
      </c>
      <c r="AS13" s="13">
        <f t="shared" si="4"/>
        <v>0</v>
      </c>
      <c r="AT13" s="13">
        <f t="shared" si="5"/>
        <v>0</v>
      </c>
      <c r="AU13" s="13">
        <f t="shared" si="6"/>
        <v>0</v>
      </c>
      <c r="AV13" s="13">
        <f t="shared" si="7"/>
        <v>0</v>
      </c>
      <c r="AW13" s="13">
        <f t="shared" si="8"/>
        <v>0</v>
      </c>
      <c r="AX13" s="13">
        <f t="shared" si="9"/>
        <v>0</v>
      </c>
      <c r="AY13" s="13">
        <f t="shared" si="10"/>
        <v>1.5</v>
      </c>
      <c r="AZ13" s="13">
        <f t="shared" si="11"/>
        <v>3.299999999999997</v>
      </c>
      <c r="BA13" s="13">
        <f t="shared" si="12"/>
        <v>4.399999999999999</v>
      </c>
      <c r="BB13" s="13">
        <f t="shared" si="13"/>
        <v>5.399999999999999</v>
      </c>
      <c r="BC13" s="13">
        <f t="shared" si="14"/>
        <v>7.299999999999997</v>
      </c>
      <c r="BD13" s="13">
        <f t="shared" si="15"/>
        <v>11.199999999999996</v>
      </c>
      <c r="BE13" s="13">
        <f t="shared" si="16"/>
        <v>17.5</v>
      </c>
      <c r="BF13" s="13" t="str">
        <f t="shared" si="21"/>
        <v>ΙΑΣΜΟΣ</v>
      </c>
    </row>
    <row r="14" spans="1:58" ht="15.75" hidden="1">
      <c r="A14" s="11" t="s">
        <v>116</v>
      </c>
      <c r="B14" s="12">
        <v>28.4</v>
      </c>
      <c r="C14" s="12">
        <f>B14-$C5</f>
        <v>25.2</v>
      </c>
      <c r="D14" s="12">
        <f>B14-$D5</f>
        <v>24.2</v>
      </c>
      <c r="E14" s="12">
        <f>B14-$E7</f>
        <v>23.4</v>
      </c>
      <c r="F14" s="12">
        <f>B14-$F5</f>
        <v>18.2</v>
      </c>
      <c r="G14" s="12">
        <f>B14-$G5</f>
        <v>15.999999999999998</v>
      </c>
      <c r="H14" s="12">
        <f>B14-$H5</f>
        <v>13.799999999999999</v>
      </c>
      <c r="I14" s="12">
        <f>B14-$I5</f>
        <v>10.599999999999998</v>
      </c>
      <c r="J14" s="12">
        <f>B14-$J5</f>
        <v>5.399999999999999</v>
      </c>
      <c r="K14" s="12"/>
      <c r="L14" s="12">
        <f>L5-$K5</f>
        <v>5.200000000000003</v>
      </c>
      <c r="M14" s="12">
        <f aca="true" t="shared" si="36" ref="M14:S14">M5-$K5</f>
        <v>6.700000000000003</v>
      </c>
      <c r="N14" s="12">
        <f t="shared" si="36"/>
        <v>8.5</v>
      </c>
      <c r="O14" s="12">
        <f t="shared" si="36"/>
        <v>9.600000000000001</v>
      </c>
      <c r="P14" s="12">
        <f t="shared" si="36"/>
        <v>10.600000000000001</v>
      </c>
      <c r="Q14" s="12">
        <f t="shared" si="36"/>
        <v>12.5</v>
      </c>
      <c r="R14" s="12">
        <f t="shared" si="36"/>
        <v>16.4</v>
      </c>
      <c r="S14" s="12">
        <f t="shared" si="36"/>
        <v>22.6</v>
      </c>
      <c r="U14" s="2" t="str">
        <f t="shared" si="18"/>
        <v>ΚΟΠΤΕΡΟ</v>
      </c>
      <c r="V14" s="12">
        <v>28.4</v>
      </c>
      <c r="W14" s="12">
        <f>V14-$C5</f>
        <v>25.2</v>
      </c>
      <c r="X14" s="12">
        <f>V14-$D5</f>
        <v>24.2</v>
      </c>
      <c r="Y14" s="12">
        <f>V14-$E7</f>
        <v>23.4</v>
      </c>
      <c r="Z14" s="12">
        <f>V14-$F5</f>
        <v>18.2</v>
      </c>
      <c r="AA14" s="12">
        <f>V14-$G5</f>
        <v>15.999999999999998</v>
      </c>
      <c r="AB14" s="12">
        <f>V14-$H5</f>
        <v>13.799999999999999</v>
      </c>
      <c r="AC14" s="12">
        <f>V14-$I5</f>
        <v>10.599999999999998</v>
      </c>
      <c r="AD14" s="12">
        <f>V14-$J5</f>
        <v>5.399999999999999</v>
      </c>
      <c r="AE14" s="12">
        <v>0</v>
      </c>
      <c r="AF14" s="12">
        <f>AF5-$K5</f>
        <v>5.200000000000003</v>
      </c>
      <c r="AG14" s="12">
        <f aca="true" t="shared" si="37" ref="AG14:AM14">AG5-$K5</f>
        <v>5.200000000000003</v>
      </c>
      <c r="AH14" s="12">
        <f t="shared" si="37"/>
        <v>5.200000000000003</v>
      </c>
      <c r="AI14" s="12">
        <f t="shared" si="37"/>
        <v>5.200000000000003</v>
      </c>
      <c r="AJ14" s="12">
        <f t="shared" si="37"/>
        <v>5.200000000000003</v>
      </c>
      <c r="AK14" s="12">
        <f t="shared" si="37"/>
        <v>5.200000000000003</v>
      </c>
      <c r="AL14" s="12">
        <f t="shared" si="37"/>
        <v>5.200000000000003</v>
      </c>
      <c r="AM14" s="12">
        <f t="shared" si="37"/>
        <v>5.200000000000003</v>
      </c>
      <c r="AN14" s="13">
        <f t="shared" si="20"/>
        <v>0</v>
      </c>
      <c r="AO14" s="13">
        <f t="shared" si="0"/>
        <v>0</v>
      </c>
      <c r="AP14" s="13">
        <f t="shared" si="1"/>
        <v>0</v>
      </c>
      <c r="AQ14" s="13">
        <f t="shared" si="2"/>
        <v>0</v>
      </c>
      <c r="AR14" s="13">
        <f t="shared" si="3"/>
        <v>0</v>
      </c>
      <c r="AS14" s="13">
        <f t="shared" si="4"/>
        <v>0</v>
      </c>
      <c r="AT14" s="13">
        <f t="shared" si="5"/>
        <v>0</v>
      </c>
      <c r="AU14" s="13">
        <f t="shared" si="6"/>
        <v>0</v>
      </c>
      <c r="AV14" s="13">
        <f t="shared" si="7"/>
        <v>0</v>
      </c>
      <c r="AW14" s="13">
        <f t="shared" si="8"/>
        <v>0</v>
      </c>
      <c r="AX14" s="13">
        <f t="shared" si="9"/>
        <v>0</v>
      </c>
      <c r="AY14" s="13">
        <f t="shared" si="10"/>
        <v>1.5</v>
      </c>
      <c r="AZ14" s="13">
        <f t="shared" si="11"/>
        <v>3.299999999999997</v>
      </c>
      <c r="BA14" s="13">
        <f t="shared" si="12"/>
        <v>4.399999999999999</v>
      </c>
      <c r="BB14" s="13">
        <f t="shared" si="13"/>
        <v>5.399999999999999</v>
      </c>
      <c r="BC14" s="13">
        <f t="shared" si="14"/>
        <v>7.299999999999997</v>
      </c>
      <c r="BD14" s="13">
        <f t="shared" si="15"/>
        <v>11.199999999999996</v>
      </c>
      <c r="BE14" s="13">
        <f t="shared" si="16"/>
        <v>17.4</v>
      </c>
      <c r="BF14" s="13" t="str">
        <f t="shared" si="21"/>
        <v>ΚΟΠΤΕΡΟ</v>
      </c>
    </row>
    <row r="15" spans="1:58" ht="15.75" hidden="1">
      <c r="A15" s="11" t="s">
        <v>117</v>
      </c>
      <c r="B15" s="12">
        <v>33.6</v>
      </c>
      <c r="C15" s="12">
        <f>B15-$C5</f>
        <v>30.400000000000002</v>
      </c>
      <c r="D15" s="12">
        <f>B15-$D5</f>
        <v>29.400000000000002</v>
      </c>
      <c r="E15" s="12">
        <f>B15-$E7</f>
        <v>28.6</v>
      </c>
      <c r="F15" s="12">
        <f>B15-$F5</f>
        <v>23.400000000000002</v>
      </c>
      <c r="G15" s="12">
        <f>B15-$G5</f>
        <v>21.200000000000003</v>
      </c>
      <c r="H15" s="12">
        <f>B15-$H5</f>
        <v>19</v>
      </c>
      <c r="I15" s="12">
        <f>B15-$I5</f>
        <v>15.8</v>
      </c>
      <c r="J15" s="12">
        <f>B15-$J5</f>
        <v>10.600000000000001</v>
      </c>
      <c r="K15" s="12">
        <f>B15-$K5</f>
        <v>5.200000000000003</v>
      </c>
      <c r="L15" s="12"/>
      <c r="M15" s="12">
        <f>M5-$L5</f>
        <v>1.5</v>
      </c>
      <c r="N15" s="12">
        <f aca="true" t="shared" si="38" ref="N15:S15">N5-$L5</f>
        <v>3.299999999999997</v>
      </c>
      <c r="O15" s="12">
        <f t="shared" si="38"/>
        <v>4.399999999999999</v>
      </c>
      <c r="P15" s="12">
        <f t="shared" si="38"/>
        <v>5.399999999999999</v>
      </c>
      <c r="Q15" s="12">
        <f t="shared" si="38"/>
        <v>7.299999999999997</v>
      </c>
      <c r="R15" s="12">
        <f t="shared" si="38"/>
        <v>11.199999999999996</v>
      </c>
      <c r="S15" s="12">
        <f t="shared" si="38"/>
        <v>17.4</v>
      </c>
      <c r="U15" s="2" t="str">
        <f t="shared" si="18"/>
        <v>ΑΜΑΞΑΔΕΣ</v>
      </c>
      <c r="V15" s="12">
        <v>33.6</v>
      </c>
      <c r="W15" s="12">
        <f>V15-$C5</f>
        <v>30.400000000000002</v>
      </c>
      <c r="X15" s="12">
        <f>V15-$D5</f>
        <v>29.400000000000002</v>
      </c>
      <c r="Y15" s="12">
        <f>V15-$E7</f>
        <v>28.6</v>
      </c>
      <c r="Z15" s="12">
        <f>V15-$F5</f>
        <v>23.400000000000002</v>
      </c>
      <c r="AA15" s="12">
        <f>V15-$G5</f>
        <v>21.200000000000003</v>
      </c>
      <c r="AB15" s="12">
        <f>V15-$H5</f>
        <v>19</v>
      </c>
      <c r="AC15" s="12">
        <f>V15-$I5</f>
        <v>15.8</v>
      </c>
      <c r="AD15" s="12">
        <f>V15-$J5</f>
        <v>10.600000000000001</v>
      </c>
      <c r="AE15" s="12">
        <f>V15-$K5</f>
        <v>5.200000000000003</v>
      </c>
      <c r="AF15" s="12">
        <v>0</v>
      </c>
      <c r="AG15" s="12">
        <f aca="true" t="shared" si="39" ref="AG15:AG20">AG5-$L5</f>
        <v>0</v>
      </c>
      <c r="AH15" s="12">
        <f aca="true" t="shared" si="40" ref="AH15:AM15">AH5-$L5</f>
        <v>0</v>
      </c>
      <c r="AI15" s="12">
        <f t="shared" si="40"/>
        <v>0</v>
      </c>
      <c r="AJ15" s="12">
        <f t="shared" si="40"/>
        <v>0</v>
      </c>
      <c r="AK15" s="12">
        <f t="shared" si="40"/>
        <v>0</v>
      </c>
      <c r="AL15" s="12">
        <f t="shared" si="40"/>
        <v>0</v>
      </c>
      <c r="AM15" s="12">
        <f t="shared" si="40"/>
        <v>0</v>
      </c>
      <c r="AN15" s="13">
        <f t="shared" si="20"/>
        <v>0</v>
      </c>
      <c r="AO15" s="13">
        <f t="shared" si="0"/>
        <v>0</v>
      </c>
      <c r="AP15" s="13">
        <f t="shared" si="1"/>
        <v>0</v>
      </c>
      <c r="AQ15" s="13">
        <f t="shared" si="2"/>
        <v>0</v>
      </c>
      <c r="AR15" s="13">
        <f t="shared" si="3"/>
        <v>0</v>
      </c>
      <c r="AS15" s="13">
        <f t="shared" si="4"/>
        <v>0</v>
      </c>
      <c r="AT15" s="13">
        <f t="shared" si="5"/>
        <v>0</v>
      </c>
      <c r="AU15" s="13">
        <f t="shared" si="6"/>
        <v>0</v>
      </c>
      <c r="AV15" s="13">
        <f t="shared" si="7"/>
        <v>0</v>
      </c>
      <c r="AW15" s="13">
        <f t="shared" si="8"/>
        <v>0</v>
      </c>
      <c r="AX15" s="13">
        <f t="shared" si="9"/>
        <v>0</v>
      </c>
      <c r="AY15" s="13">
        <f t="shared" si="10"/>
        <v>1.5</v>
      </c>
      <c r="AZ15" s="13">
        <f t="shared" si="11"/>
        <v>3.299999999999997</v>
      </c>
      <c r="BA15" s="13">
        <f t="shared" si="12"/>
        <v>4.399999999999999</v>
      </c>
      <c r="BB15" s="13">
        <f t="shared" si="13"/>
        <v>5.399999999999999</v>
      </c>
      <c r="BC15" s="13">
        <f t="shared" si="14"/>
        <v>7.299999999999997</v>
      </c>
      <c r="BD15" s="13">
        <f t="shared" si="15"/>
        <v>11.199999999999996</v>
      </c>
      <c r="BE15" s="13">
        <f t="shared" si="16"/>
        <v>17.4</v>
      </c>
      <c r="BF15" s="13" t="str">
        <f t="shared" si="21"/>
        <v>ΑΜΑΞΑΔΕΣ</v>
      </c>
    </row>
    <row r="16" spans="1:58" ht="15.75" hidden="1">
      <c r="A16" s="11" t="s">
        <v>118</v>
      </c>
      <c r="B16" s="12">
        <v>35.1</v>
      </c>
      <c r="C16" s="12">
        <f>B16-$C5</f>
        <v>31.900000000000002</v>
      </c>
      <c r="D16" s="12">
        <f>B16-$D5</f>
        <v>30.900000000000002</v>
      </c>
      <c r="E16" s="12">
        <f>B16-$E7</f>
        <v>30.1</v>
      </c>
      <c r="F16" s="12">
        <f>B16-$F5</f>
        <v>24.900000000000002</v>
      </c>
      <c r="G16" s="12">
        <f>B16-$G5</f>
        <v>22.700000000000003</v>
      </c>
      <c r="H16" s="12">
        <f>B16-$H5</f>
        <v>20.5</v>
      </c>
      <c r="I16" s="12">
        <f>B16-$I5</f>
        <v>17.3</v>
      </c>
      <c r="J16" s="12">
        <f>B16-$J5</f>
        <v>12.100000000000001</v>
      </c>
      <c r="K16" s="12">
        <f>B16-$K5</f>
        <v>6.700000000000003</v>
      </c>
      <c r="L16" s="12">
        <f>B16-$L5</f>
        <v>1.5</v>
      </c>
      <c r="M16" s="12"/>
      <c r="N16" s="12">
        <f aca="true" t="shared" si="41" ref="N16:S16">N5-$M5</f>
        <v>1.7999999999999972</v>
      </c>
      <c r="O16" s="12">
        <f t="shared" si="41"/>
        <v>2.8999999999999986</v>
      </c>
      <c r="P16" s="12">
        <f t="shared" si="41"/>
        <v>3.8999999999999986</v>
      </c>
      <c r="Q16" s="12">
        <f t="shared" si="41"/>
        <v>5.799999999999997</v>
      </c>
      <c r="R16" s="12">
        <f t="shared" si="41"/>
        <v>9.699999999999996</v>
      </c>
      <c r="S16" s="12">
        <f t="shared" si="41"/>
        <v>15.899999999999999</v>
      </c>
      <c r="U16" s="2" t="str">
        <f t="shared" si="18"/>
        <v>ΣΟΥΝΙΟ</v>
      </c>
      <c r="V16" s="12">
        <v>33.6</v>
      </c>
      <c r="W16" s="12">
        <f>V16-$C5</f>
        <v>30.400000000000002</v>
      </c>
      <c r="X16" s="12">
        <f>V16-$D5</f>
        <v>29.400000000000002</v>
      </c>
      <c r="Y16" s="12">
        <f>V16-$E7</f>
        <v>28.6</v>
      </c>
      <c r="Z16" s="12">
        <f>V16-$F5</f>
        <v>23.400000000000002</v>
      </c>
      <c r="AA16" s="12">
        <f>V16-$G5</f>
        <v>21.200000000000003</v>
      </c>
      <c r="AB16" s="12">
        <f>V16-$H5</f>
        <v>19</v>
      </c>
      <c r="AC16" s="12">
        <f>V16-$I5</f>
        <v>15.8</v>
      </c>
      <c r="AD16" s="12">
        <f>V16-$J5</f>
        <v>10.600000000000001</v>
      </c>
      <c r="AE16" s="12">
        <f>V16-$K5</f>
        <v>5.200000000000003</v>
      </c>
      <c r="AF16" s="12">
        <v>1</v>
      </c>
      <c r="AG16" s="12">
        <f t="shared" si="39"/>
        <v>0</v>
      </c>
      <c r="AH16" s="12">
        <f aca="true" t="shared" si="42" ref="AH16:AM20">AH6-$L6</f>
        <v>0</v>
      </c>
      <c r="AI16" s="12">
        <f t="shared" si="42"/>
        <v>0</v>
      </c>
      <c r="AJ16" s="12">
        <f t="shared" si="42"/>
        <v>0</v>
      </c>
      <c r="AK16" s="12">
        <f t="shared" si="42"/>
        <v>0</v>
      </c>
      <c r="AL16" s="12">
        <f t="shared" si="42"/>
        <v>0</v>
      </c>
      <c r="AM16" s="12">
        <f t="shared" si="42"/>
        <v>0</v>
      </c>
      <c r="AN16" s="13">
        <f t="shared" si="20"/>
        <v>1.5</v>
      </c>
      <c r="AO16" s="13">
        <f t="shared" si="0"/>
        <v>1.5</v>
      </c>
      <c r="AP16" s="13">
        <f t="shared" si="1"/>
        <v>1.5</v>
      </c>
      <c r="AQ16" s="13">
        <f t="shared" si="2"/>
        <v>1.5</v>
      </c>
      <c r="AR16" s="13">
        <f t="shared" si="3"/>
        <v>1.5</v>
      </c>
      <c r="AS16" s="13">
        <f t="shared" si="4"/>
        <v>1.5</v>
      </c>
      <c r="AT16" s="13">
        <f t="shared" si="5"/>
        <v>1.5</v>
      </c>
      <c r="AU16" s="13">
        <f t="shared" si="6"/>
        <v>1.5</v>
      </c>
      <c r="AV16" s="13">
        <f t="shared" si="7"/>
        <v>1.5</v>
      </c>
      <c r="AW16" s="13">
        <f t="shared" si="8"/>
        <v>1.5</v>
      </c>
      <c r="AX16" s="13">
        <f t="shared" si="9"/>
        <v>0.5</v>
      </c>
      <c r="AY16" s="13">
        <f t="shared" si="10"/>
        <v>0</v>
      </c>
      <c r="AZ16" s="13">
        <f t="shared" si="11"/>
        <v>1.7999999999999972</v>
      </c>
      <c r="BA16" s="13">
        <f t="shared" si="12"/>
        <v>2.8999999999999986</v>
      </c>
      <c r="BB16" s="13">
        <f t="shared" si="13"/>
        <v>3.8999999999999986</v>
      </c>
      <c r="BC16" s="13">
        <f t="shared" si="14"/>
        <v>5.799999999999997</v>
      </c>
      <c r="BD16" s="13">
        <f t="shared" si="15"/>
        <v>9.699999999999996</v>
      </c>
      <c r="BE16" s="13">
        <f t="shared" si="16"/>
        <v>15.899999999999999</v>
      </c>
      <c r="BF16" s="13" t="str">
        <f t="shared" si="21"/>
        <v>ΣΟΥΝΙΟ</v>
      </c>
    </row>
    <row r="17" spans="1:58" ht="15.75" hidden="1">
      <c r="A17" s="11" t="s">
        <v>119</v>
      </c>
      <c r="B17" s="12">
        <v>36.9</v>
      </c>
      <c r="C17" s="12">
        <f>B17-$C5</f>
        <v>33.699999999999996</v>
      </c>
      <c r="D17" s="12">
        <f>B17-$D5</f>
        <v>32.699999999999996</v>
      </c>
      <c r="E17" s="12">
        <f>B17-$E7</f>
        <v>31.9</v>
      </c>
      <c r="F17" s="12">
        <f>B17-$F5</f>
        <v>26.7</v>
      </c>
      <c r="G17" s="12">
        <f>B17-$G5</f>
        <v>24.5</v>
      </c>
      <c r="H17" s="12">
        <f>B17-$H5</f>
        <v>22.299999999999997</v>
      </c>
      <c r="I17" s="12">
        <f>B17-$I5</f>
        <v>19.099999999999998</v>
      </c>
      <c r="J17" s="12">
        <f>B17-$J5</f>
        <v>13.899999999999999</v>
      </c>
      <c r="K17" s="12">
        <f>B17-$K5</f>
        <v>8.5</v>
      </c>
      <c r="L17" s="12">
        <f>B17-$L5</f>
        <v>3.299999999999997</v>
      </c>
      <c r="M17" s="12">
        <f>B17-$M5</f>
        <v>1.7999999999999972</v>
      </c>
      <c r="N17" s="12"/>
      <c r="O17" s="12">
        <f>O5-$N5</f>
        <v>1.1000000000000014</v>
      </c>
      <c r="P17" s="12">
        <f>P5-$N5</f>
        <v>2.1000000000000014</v>
      </c>
      <c r="Q17" s="12">
        <f>Q5-$N5</f>
        <v>4</v>
      </c>
      <c r="R17" s="12">
        <f>R5-$N5</f>
        <v>7.899999999999999</v>
      </c>
      <c r="S17" s="12">
        <f>S5-$N5</f>
        <v>14.100000000000001</v>
      </c>
      <c r="U17" s="2" t="str">
        <f t="shared" si="18"/>
        <v>Δ.ΣΥΜΑΝΔΡΑ</v>
      </c>
      <c r="V17" s="12">
        <v>33.6</v>
      </c>
      <c r="W17" s="12">
        <f>V17-$C5</f>
        <v>30.400000000000002</v>
      </c>
      <c r="X17" s="12">
        <f>V17-$D5</f>
        <v>29.400000000000002</v>
      </c>
      <c r="Y17" s="12">
        <f>V17-$E7</f>
        <v>28.6</v>
      </c>
      <c r="Z17" s="12">
        <f>V17-$F5</f>
        <v>23.400000000000002</v>
      </c>
      <c r="AA17" s="12">
        <f>V17-$G5</f>
        <v>21.200000000000003</v>
      </c>
      <c r="AB17" s="12">
        <f>V17-$H5</f>
        <v>19</v>
      </c>
      <c r="AC17" s="12">
        <f>V17-$I5</f>
        <v>15.8</v>
      </c>
      <c r="AD17" s="12">
        <f>V17-$J5</f>
        <v>10.600000000000001</v>
      </c>
      <c r="AE17" s="12">
        <f>V17-$K5</f>
        <v>5.200000000000003</v>
      </c>
      <c r="AF17" s="12">
        <v>2</v>
      </c>
      <c r="AG17" s="12">
        <f t="shared" si="39"/>
        <v>0</v>
      </c>
      <c r="AH17" s="12">
        <f t="shared" si="42"/>
        <v>0</v>
      </c>
      <c r="AI17" s="12">
        <f t="shared" si="42"/>
        <v>0</v>
      </c>
      <c r="AJ17" s="12">
        <f t="shared" si="42"/>
        <v>0</v>
      </c>
      <c r="AK17" s="12">
        <f t="shared" si="42"/>
        <v>0</v>
      </c>
      <c r="AL17" s="12">
        <f t="shared" si="42"/>
        <v>0</v>
      </c>
      <c r="AM17" s="12">
        <f t="shared" si="42"/>
        <v>0</v>
      </c>
      <c r="AN17" s="13">
        <f t="shared" si="20"/>
        <v>3.299999999999997</v>
      </c>
      <c r="AO17" s="13">
        <f t="shared" si="0"/>
        <v>3.2999999999999936</v>
      </c>
      <c r="AP17" s="13">
        <f t="shared" si="1"/>
        <v>3.2999999999999936</v>
      </c>
      <c r="AQ17" s="13">
        <f t="shared" si="2"/>
        <v>3.299999999999997</v>
      </c>
      <c r="AR17" s="13">
        <f t="shared" si="3"/>
        <v>3.299999999999997</v>
      </c>
      <c r="AS17" s="13">
        <f t="shared" si="4"/>
        <v>3.299999999999997</v>
      </c>
      <c r="AT17" s="13">
        <f t="shared" si="5"/>
        <v>3.299999999999997</v>
      </c>
      <c r="AU17" s="13">
        <f t="shared" si="6"/>
        <v>3.299999999999997</v>
      </c>
      <c r="AV17" s="13">
        <f t="shared" si="7"/>
        <v>3.299999999999997</v>
      </c>
      <c r="AW17" s="13">
        <f t="shared" si="8"/>
        <v>3.299999999999997</v>
      </c>
      <c r="AX17" s="13">
        <f t="shared" si="9"/>
        <v>1.2999999999999972</v>
      </c>
      <c r="AY17" s="13">
        <f t="shared" si="10"/>
        <v>1.7999999999999972</v>
      </c>
      <c r="AZ17" s="13">
        <f t="shared" si="11"/>
        <v>0</v>
      </c>
      <c r="BA17" s="13">
        <f t="shared" si="12"/>
        <v>1.1000000000000014</v>
      </c>
      <c r="BB17" s="13">
        <f t="shared" si="13"/>
        <v>2.1000000000000014</v>
      </c>
      <c r="BC17" s="13">
        <f t="shared" si="14"/>
        <v>4</v>
      </c>
      <c r="BD17" s="13">
        <f t="shared" si="15"/>
        <v>7.899999999999999</v>
      </c>
      <c r="BE17" s="13">
        <f t="shared" si="16"/>
        <v>14.100000000000001</v>
      </c>
      <c r="BF17" s="13" t="str">
        <f t="shared" si="21"/>
        <v>Δ.ΣΥΜΑΝΔΡΑ</v>
      </c>
    </row>
    <row r="18" spans="1:58" ht="15.75" hidden="1">
      <c r="A18" s="11" t="s">
        <v>120</v>
      </c>
      <c r="B18" s="12">
        <v>38</v>
      </c>
      <c r="C18" s="12">
        <f>B18-$C5</f>
        <v>34.8</v>
      </c>
      <c r="D18" s="12">
        <f>B18-$D5</f>
        <v>33.8</v>
      </c>
      <c r="E18" s="12">
        <f>B18-$E7</f>
        <v>33</v>
      </c>
      <c r="F18" s="12">
        <f>B18-$F5</f>
        <v>27.8</v>
      </c>
      <c r="G18" s="12">
        <f>B18-$G5</f>
        <v>25.6</v>
      </c>
      <c r="H18" s="12">
        <f>B18-$H5</f>
        <v>23.4</v>
      </c>
      <c r="I18" s="12">
        <f>B18-$I5</f>
        <v>20.2</v>
      </c>
      <c r="J18" s="12">
        <f>B18-$J5</f>
        <v>15</v>
      </c>
      <c r="K18" s="12">
        <f>B18-$K5</f>
        <v>9.600000000000001</v>
      </c>
      <c r="L18" s="12">
        <f>B18-$L5</f>
        <v>4.399999999999999</v>
      </c>
      <c r="M18" s="12">
        <f>B18-$M5</f>
        <v>2.8999999999999986</v>
      </c>
      <c r="N18" s="12">
        <f>B18-$N5</f>
        <v>1.1000000000000014</v>
      </c>
      <c r="O18" s="12"/>
      <c r="P18" s="12">
        <f>P5-$O5</f>
        <v>1</v>
      </c>
      <c r="Q18" s="12">
        <f>Q5-$O5</f>
        <v>2.8999999999999986</v>
      </c>
      <c r="R18" s="12">
        <f>R5-$O5</f>
        <v>6.799999999999997</v>
      </c>
      <c r="S18" s="12">
        <f>S5-$O5</f>
        <v>13</v>
      </c>
      <c r="U18" s="2" t="str">
        <f t="shared" si="18"/>
        <v>ΓΡΗΓΟΡΟ</v>
      </c>
      <c r="V18" s="12">
        <v>33.6</v>
      </c>
      <c r="W18" s="12">
        <f>V18-$C5</f>
        <v>30.400000000000002</v>
      </c>
      <c r="X18" s="12">
        <f>V18-$D5</f>
        <v>29.400000000000002</v>
      </c>
      <c r="Y18" s="12">
        <f>V18-$E7</f>
        <v>28.6</v>
      </c>
      <c r="Z18" s="12">
        <f>V18-$F5</f>
        <v>23.400000000000002</v>
      </c>
      <c r="AA18" s="12">
        <f>V18-$G5</f>
        <v>21.200000000000003</v>
      </c>
      <c r="AB18" s="12">
        <f>V18-$H5</f>
        <v>19</v>
      </c>
      <c r="AC18" s="12">
        <f>V18-$I5</f>
        <v>15.8</v>
      </c>
      <c r="AD18" s="12">
        <f>V18-$J5</f>
        <v>10.600000000000001</v>
      </c>
      <c r="AE18" s="12">
        <f>V18-$K5</f>
        <v>5.200000000000003</v>
      </c>
      <c r="AF18" s="12">
        <v>3</v>
      </c>
      <c r="AG18" s="12">
        <f t="shared" si="39"/>
        <v>0</v>
      </c>
      <c r="AH18" s="12">
        <f t="shared" si="42"/>
        <v>0</v>
      </c>
      <c r="AI18" s="12">
        <f t="shared" si="42"/>
        <v>0</v>
      </c>
      <c r="AJ18" s="12">
        <f t="shared" si="42"/>
        <v>0</v>
      </c>
      <c r="AK18" s="12">
        <f t="shared" si="42"/>
        <v>0</v>
      </c>
      <c r="AL18" s="12">
        <f t="shared" si="42"/>
        <v>0</v>
      </c>
      <c r="AM18" s="12">
        <f t="shared" si="42"/>
        <v>0</v>
      </c>
      <c r="AN18" s="13">
        <f t="shared" si="20"/>
        <v>4.399999999999999</v>
      </c>
      <c r="AO18" s="13">
        <f aca="true" t="shared" si="43" ref="AO18:AZ22">C18-W18</f>
        <v>4.399999999999995</v>
      </c>
      <c r="AP18" s="13">
        <f t="shared" si="43"/>
        <v>4.399999999999995</v>
      </c>
      <c r="AQ18" s="13">
        <f t="shared" si="43"/>
        <v>4.399999999999999</v>
      </c>
      <c r="AR18" s="13">
        <f t="shared" si="43"/>
        <v>4.399999999999999</v>
      </c>
      <c r="AS18" s="13">
        <f t="shared" si="43"/>
        <v>4.399999999999999</v>
      </c>
      <c r="AT18" s="13">
        <f t="shared" si="43"/>
        <v>4.399999999999999</v>
      </c>
      <c r="AU18" s="13">
        <f t="shared" si="43"/>
        <v>4.399999999999999</v>
      </c>
      <c r="AV18" s="13">
        <f t="shared" si="43"/>
        <v>4.399999999999999</v>
      </c>
      <c r="AW18" s="13">
        <f t="shared" si="43"/>
        <v>4.399999999999999</v>
      </c>
      <c r="AX18" s="13">
        <f t="shared" si="43"/>
        <v>1.3999999999999986</v>
      </c>
      <c r="AY18" s="13">
        <f t="shared" si="43"/>
        <v>2.8999999999999986</v>
      </c>
      <c r="AZ18" s="13">
        <f t="shared" si="43"/>
        <v>1.1000000000000014</v>
      </c>
      <c r="BA18" s="13">
        <v>0</v>
      </c>
      <c r="BB18" s="13">
        <f>P18-AJ18</f>
        <v>1</v>
      </c>
      <c r="BC18" s="13">
        <f>Q18-AK18</f>
        <v>2.8999999999999986</v>
      </c>
      <c r="BD18" s="13">
        <f>R18-AL18</f>
        <v>6.799999999999997</v>
      </c>
      <c r="BE18" s="13">
        <f>S18-AM18</f>
        <v>13</v>
      </c>
      <c r="BF18" s="13" t="str">
        <f t="shared" si="21"/>
        <v>ΓΡΗΓΟΡΟ</v>
      </c>
    </row>
    <row r="19" spans="1:58" ht="15.75" hidden="1">
      <c r="A19" s="11" t="s">
        <v>121</v>
      </c>
      <c r="B19" s="12">
        <v>39</v>
      </c>
      <c r="C19" s="12">
        <f>B19-$C5</f>
        <v>35.8</v>
      </c>
      <c r="D19" s="12">
        <f>B19-$D5</f>
        <v>34.8</v>
      </c>
      <c r="E19" s="12">
        <f>B19-$E7</f>
        <v>34</v>
      </c>
      <c r="F19" s="12">
        <f>B19-$F5</f>
        <v>28.8</v>
      </c>
      <c r="G19" s="12">
        <f>B19-$G5</f>
        <v>26.6</v>
      </c>
      <c r="H19" s="12">
        <f>B19-$H5</f>
        <v>24.4</v>
      </c>
      <c r="I19" s="12">
        <f>B19-$I5</f>
        <v>21.2</v>
      </c>
      <c r="J19" s="12">
        <f>B19-$J5</f>
        <v>16</v>
      </c>
      <c r="K19" s="12">
        <f>B19-$K5</f>
        <v>10.600000000000001</v>
      </c>
      <c r="L19" s="12">
        <f>B19-$L5</f>
        <v>5.399999999999999</v>
      </c>
      <c r="M19" s="12">
        <f>B19-$M5</f>
        <v>3.8999999999999986</v>
      </c>
      <c r="N19" s="12">
        <f>B19-$N5</f>
        <v>2.1000000000000014</v>
      </c>
      <c r="O19" s="12">
        <f>B19-$O5</f>
        <v>1</v>
      </c>
      <c r="P19" s="12"/>
      <c r="Q19" s="12">
        <f>Q5-$P5</f>
        <v>1.8999999999999986</v>
      </c>
      <c r="R19" s="12">
        <f>R5-$P5</f>
        <v>5.799999999999997</v>
      </c>
      <c r="S19" s="12">
        <f>S5-$P5</f>
        <v>12</v>
      </c>
      <c r="U19" s="2" t="str">
        <f t="shared" si="18"/>
        <v>ΣΕΛΕΡΟ</v>
      </c>
      <c r="V19" s="12">
        <v>33.6</v>
      </c>
      <c r="W19" s="12">
        <f>V19-$C5</f>
        <v>30.400000000000002</v>
      </c>
      <c r="X19" s="12">
        <f>V19-$D5</f>
        <v>29.400000000000002</v>
      </c>
      <c r="Y19" s="12">
        <f>V19-$E7</f>
        <v>28.6</v>
      </c>
      <c r="Z19" s="12">
        <f>V19-$F5</f>
        <v>23.400000000000002</v>
      </c>
      <c r="AA19" s="12">
        <f>V19-$G5</f>
        <v>21.200000000000003</v>
      </c>
      <c r="AB19" s="12">
        <f>V19-$H5</f>
        <v>19</v>
      </c>
      <c r="AC19" s="12">
        <f>V19-$I5</f>
        <v>15.8</v>
      </c>
      <c r="AD19" s="12">
        <f>V19-$J5</f>
        <v>10.600000000000001</v>
      </c>
      <c r="AE19" s="12">
        <f>V19-$K5</f>
        <v>5.200000000000003</v>
      </c>
      <c r="AF19" s="12">
        <v>4</v>
      </c>
      <c r="AG19" s="12">
        <f t="shared" si="39"/>
        <v>0</v>
      </c>
      <c r="AH19" s="12">
        <f t="shared" si="42"/>
        <v>0</v>
      </c>
      <c r="AI19" s="12">
        <f t="shared" si="42"/>
        <v>0</v>
      </c>
      <c r="AJ19" s="12">
        <f t="shared" si="42"/>
        <v>0</v>
      </c>
      <c r="AK19" s="12">
        <f t="shared" si="42"/>
        <v>0</v>
      </c>
      <c r="AL19" s="12">
        <f t="shared" si="42"/>
        <v>0</v>
      </c>
      <c r="AM19" s="12">
        <f t="shared" si="42"/>
        <v>0</v>
      </c>
      <c r="AN19" s="13">
        <f t="shared" si="20"/>
        <v>5.399999999999999</v>
      </c>
      <c r="AO19" s="13">
        <f t="shared" si="43"/>
        <v>5.399999999999995</v>
      </c>
      <c r="AP19" s="13">
        <f t="shared" si="43"/>
        <v>5.399999999999995</v>
      </c>
      <c r="AQ19" s="13">
        <f t="shared" si="43"/>
        <v>5.399999999999999</v>
      </c>
      <c r="AR19" s="13">
        <f t="shared" si="43"/>
        <v>5.399999999999999</v>
      </c>
      <c r="AS19" s="13">
        <f t="shared" si="43"/>
        <v>5.399999999999999</v>
      </c>
      <c r="AT19" s="13">
        <f t="shared" si="43"/>
        <v>5.399999999999999</v>
      </c>
      <c r="AU19" s="13">
        <f t="shared" si="43"/>
        <v>5.399999999999999</v>
      </c>
      <c r="AV19" s="13">
        <f t="shared" si="43"/>
        <v>5.399999999999999</v>
      </c>
      <c r="AW19" s="13">
        <f t="shared" si="43"/>
        <v>5.399999999999999</v>
      </c>
      <c r="AX19" s="13">
        <f t="shared" si="43"/>
        <v>1.3999999999999986</v>
      </c>
      <c r="AY19" s="13">
        <f t="shared" si="43"/>
        <v>3.8999999999999986</v>
      </c>
      <c r="AZ19" s="13">
        <f t="shared" si="43"/>
        <v>2.1000000000000014</v>
      </c>
      <c r="BA19" s="13">
        <f>O19-AI19</f>
        <v>1</v>
      </c>
      <c r="BB19" s="13">
        <v>0</v>
      </c>
      <c r="BC19" s="13">
        <f>Q19-AK19</f>
        <v>1.8999999999999986</v>
      </c>
      <c r="BD19" s="13">
        <f>R19-AL19</f>
        <v>5.799999999999997</v>
      </c>
      <c r="BE19" s="13">
        <f>S19-AM19</f>
        <v>12</v>
      </c>
      <c r="BF19" s="13" t="str">
        <f t="shared" si="21"/>
        <v>ΣΕΛΕΡΟ</v>
      </c>
    </row>
    <row r="20" spans="1:58" ht="15.75" hidden="1">
      <c r="A20" s="2" t="s">
        <v>122</v>
      </c>
      <c r="B20" s="12">
        <v>40.9</v>
      </c>
      <c r="C20" s="12">
        <f>B20-$C5</f>
        <v>37.699999999999996</v>
      </c>
      <c r="D20" s="12">
        <f>B20-$D5</f>
        <v>36.699999999999996</v>
      </c>
      <c r="E20" s="12">
        <f>B20-$E7</f>
        <v>35.9</v>
      </c>
      <c r="F20" s="12">
        <f>B20-$F5</f>
        <v>30.7</v>
      </c>
      <c r="G20" s="12">
        <f>B20-$G5</f>
        <v>28.5</v>
      </c>
      <c r="H20" s="12">
        <f>B20-$H5</f>
        <v>26.299999999999997</v>
      </c>
      <c r="I20" s="12">
        <f>B20-$I5</f>
        <v>23.099999999999998</v>
      </c>
      <c r="J20" s="12">
        <f>B20-$J5</f>
        <v>17.9</v>
      </c>
      <c r="K20" s="12">
        <f>B20-$K5</f>
        <v>12.5</v>
      </c>
      <c r="L20" s="12">
        <f>B20-$L5</f>
        <v>7.299999999999997</v>
      </c>
      <c r="M20" s="12">
        <f>B20-$M5</f>
        <v>5.799999999999997</v>
      </c>
      <c r="N20" s="12">
        <f>B20-$N5</f>
        <v>4</v>
      </c>
      <c r="O20" s="12">
        <f>B20-$O5</f>
        <v>2.8999999999999986</v>
      </c>
      <c r="P20" s="12">
        <f>B20-$P5</f>
        <v>1.8999999999999986</v>
      </c>
      <c r="Q20" s="12"/>
      <c r="R20" s="12">
        <f>R5-$Q5</f>
        <v>3.8999999999999986</v>
      </c>
      <c r="S20" s="12">
        <f>S5-$Q5</f>
        <v>10.100000000000001</v>
      </c>
      <c r="U20" s="2" t="str">
        <f t="shared" si="18"/>
        <v>ΛΕΥΚΟΠΕΤΡΑ</v>
      </c>
      <c r="V20" s="12">
        <v>33.6</v>
      </c>
      <c r="W20" s="12">
        <f>V20-$C5</f>
        <v>30.400000000000002</v>
      </c>
      <c r="X20" s="12">
        <f>V20-$D5</f>
        <v>29.400000000000002</v>
      </c>
      <c r="Y20" s="12">
        <f>V20-$E7</f>
        <v>28.6</v>
      </c>
      <c r="Z20" s="12">
        <f>V20-$F5</f>
        <v>23.400000000000002</v>
      </c>
      <c r="AA20" s="12">
        <f>V20-$G5</f>
        <v>21.200000000000003</v>
      </c>
      <c r="AB20" s="12">
        <f>V20-$H5</f>
        <v>19</v>
      </c>
      <c r="AC20" s="12">
        <f>V20-$I5</f>
        <v>15.8</v>
      </c>
      <c r="AD20" s="12">
        <f>V20-$J5</f>
        <v>10.600000000000001</v>
      </c>
      <c r="AE20" s="12">
        <f>V20-$K5</f>
        <v>5.200000000000003</v>
      </c>
      <c r="AF20" s="12">
        <v>5</v>
      </c>
      <c r="AG20" s="12">
        <f t="shared" si="39"/>
        <v>0</v>
      </c>
      <c r="AH20" s="12">
        <f t="shared" si="42"/>
        <v>0</v>
      </c>
      <c r="AI20" s="12">
        <f t="shared" si="42"/>
        <v>0</v>
      </c>
      <c r="AJ20" s="12">
        <f t="shared" si="42"/>
        <v>0</v>
      </c>
      <c r="AK20" s="12">
        <f t="shared" si="42"/>
        <v>0</v>
      </c>
      <c r="AL20" s="12">
        <f t="shared" si="42"/>
        <v>0</v>
      </c>
      <c r="AM20" s="12">
        <f t="shared" si="42"/>
        <v>0</v>
      </c>
      <c r="AN20" s="13">
        <f t="shared" si="20"/>
        <v>7.299999999999997</v>
      </c>
      <c r="AO20" s="13">
        <f t="shared" si="43"/>
        <v>7.299999999999994</v>
      </c>
      <c r="AP20" s="13">
        <f t="shared" si="43"/>
        <v>7.299999999999994</v>
      </c>
      <c r="AQ20" s="13">
        <f t="shared" si="43"/>
        <v>7.299999999999997</v>
      </c>
      <c r="AR20" s="13">
        <f t="shared" si="43"/>
        <v>7.299999999999997</v>
      </c>
      <c r="AS20" s="13">
        <f t="shared" si="43"/>
        <v>7.299999999999997</v>
      </c>
      <c r="AT20" s="13">
        <f t="shared" si="43"/>
        <v>7.299999999999997</v>
      </c>
      <c r="AU20" s="13">
        <f t="shared" si="43"/>
        <v>7.299999999999997</v>
      </c>
      <c r="AV20" s="13">
        <f t="shared" si="43"/>
        <v>7.299999999999997</v>
      </c>
      <c r="AW20" s="13">
        <f t="shared" si="43"/>
        <v>7.299999999999997</v>
      </c>
      <c r="AX20" s="13">
        <f t="shared" si="43"/>
        <v>2.299999999999997</v>
      </c>
      <c r="AY20" s="13">
        <f t="shared" si="43"/>
        <v>5.799999999999997</v>
      </c>
      <c r="AZ20" s="13">
        <f t="shared" si="43"/>
        <v>4</v>
      </c>
      <c r="BA20" s="13">
        <f>O20-AI20</f>
        <v>2.8999999999999986</v>
      </c>
      <c r="BB20" s="13">
        <f>P20-AJ20</f>
        <v>1.8999999999999986</v>
      </c>
      <c r="BC20" s="13">
        <v>0</v>
      </c>
      <c r="BD20" s="13">
        <f>R20-AL20</f>
        <v>3.8999999999999986</v>
      </c>
      <c r="BE20" s="13">
        <f>S20-AM20</f>
        <v>10.100000000000001</v>
      </c>
      <c r="BF20" s="13" t="str">
        <f t="shared" si="21"/>
        <v>ΛΕΥΚΟΠΕΤΡΑ</v>
      </c>
    </row>
    <row r="21" spans="1:58" ht="15.75" hidden="1">
      <c r="A21" s="2" t="s">
        <v>123</v>
      </c>
      <c r="B21" s="12">
        <v>44.8</v>
      </c>
      <c r="C21" s="12">
        <f>B21-$C5</f>
        <v>41.599999999999994</v>
      </c>
      <c r="D21" s="12">
        <f>B21-$D5</f>
        <v>40.599999999999994</v>
      </c>
      <c r="E21" s="12">
        <f>B21-$E7</f>
        <v>39.8</v>
      </c>
      <c r="F21" s="12">
        <f>B21-$F5</f>
        <v>34.599999999999994</v>
      </c>
      <c r="G21" s="12">
        <f>B21-$G5</f>
        <v>32.4</v>
      </c>
      <c r="H21" s="12">
        <f>B21-$H5</f>
        <v>30.199999999999996</v>
      </c>
      <c r="I21" s="12">
        <f>B21-$I5</f>
        <v>26.999999999999996</v>
      </c>
      <c r="J21" s="12">
        <f>B21-$J5</f>
        <v>21.799999999999997</v>
      </c>
      <c r="K21" s="12">
        <f>B21-$K5</f>
        <v>16.4</v>
      </c>
      <c r="L21" s="12">
        <f>B21-$L5</f>
        <v>11.199999999999996</v>
      </c>
      <c r="M21" s="12">
        <f>B21-$M5</f>
        <v>9.699999999999996</v>
      </c>
      <c r="N21" s="12">
        <f>B21-$N5</f>
        <v>7.899999999999999</v>
      </c>
      <c r="O21" s="12">
        <f>B21-$O5</f>
        <v>6.799999999999997</v>
      </c>
      <c r="P21" s="12">
        <f>B21-$P5</f>
        <v>5.799999999999997</v>
      </c>
      <c r="Q21" s="12">
        <f>B21-$Q5</f>
        <v>3.8999999999999986</v>
      </c>
      <c r="R21" s="12"/>
      <c r="S21" s="12">
        <f>S5-$R5</f>
        <v>6.200000000000003</v>
      </c>
      <c r="U21" s="2" t="str">
        <f t="shared" si="18"/>
        <v>ΚΙΜΜΕΡΙΑ</v>
      </c>
      <c r="V21" s="12">
        <v>33.6</v>
      </c>
      <c r="W21" s="12">
        <f>V21-$C5</f>
        <v>30.400000000000002</v>
      </c>
      <c r="X21" s="12">
        <f>V21-$D5</f>
        <v>29.400000000000002</v>
      </c>
      <c r="Y21" s="12">
        <f>V21-$E7</f>
        <v>28.6</v>
      </c>
      <c r="Z21" s="12">
        <f>V21-$F5</f>
        <v>23.400000000000002</v>
      </c>
      <c r="AA21" s="12">
        <f>V21-$G5</f>
        <v>21.200000000000003</v>
      </c>
      <c r="AB21" s="12">
        <f>V21-$H5</f>
        <v>19</v>
      </c>
      <c r="AC21" s="12">
        <f>V21-$I5</f>
        <v>15.8</v>
      </c>
      <c r="AD21" s="12">
        <f>V21-$J5</f>
        <v>10.600000000000001</v>
      </c>
      <c r="AE21" s="12">
        <f>V21-$K5</f>
        <v>5.200000000000003</v>
      </c>
      <c r="AF21" s="12">
        <v>6</v>
      </c>
      <c r="AG21" s="12">
        <f aca="true" t="shared" si="44" ref="AG21:AM21">AG11-$L11</f>
        <v>0</v>
      </c>
      <c r="AH21" s="12">
        <f t="shared" si="44"/>
        <v>0</v>
      </c>
      <c r="AI21" s="12">
        <f t="shared" si="44"/>
        <v>0</v>
      </c>
      <c r="AJ21" s="12">
        <f t="shared" si="44"/>
        <v>0</v>
      </c>
      <c r="AK21" s="12">
        <f t="shared" si="44"/>
        <v>0</v>
      </c>
      <c r="AL21" s="12">
        <f t="shared" si="44"/>
        <v>0</v>
      </c>
      <c r="AM21" s="12">
        <f t="shared" si="44"/>
        <v>0</v>
      </c>
      <c r="AN21" s="13">
        <f t="shared" si="20"/>
        <v>11.199999999999996</v>
      </c>
      <c r="AO21" s="13">
        <f t="shared" si="43"/>
        <v>11.199999999999992</v>
      </c>
      <c r="AP21" s="13">
        <f t="shared" si="43"/>
        <v>11.199999999999992</v>
      </c>
      <c r="AQ21" s="13">
        <f t="shared" si="43"/>
        <v>11.199999999999996</v>
      </c>
      <c r="AR21" s="13">
        <f t="shared" si="43"/>
        <v>11.199999999999992</v>
      </c>
      <c r="AS21" s="13">
        <f t="shared" si="43"/>
        <v>11.199999999999996</v>
      </c>
      <c r="AT21" s="13">
        <f t="shared" si="43"/>
        <v>11.199999999999996</v>
      </c>
      <c r="AU21" s="13">
        <f t="shared" si="43"/>
        <v>11.199999999999996</v>
      </c>
      <c r="AV21" s="13">
        <f t="shared" si="43"/>
        <v>11.199999999999996</v>
      </c>
      <c r="AW21" s="13">
        <f t="shared" si="43"/>
        <v>11.199999999999996</v>
      </c>
      <c r="AX21" s="13">
        <f t="shared" si="43"/>
        <v>5.199999999999996</v>
      </c>
      <c r="AY21" s="13">
        <f t="shared" si="43"/>
        <v>9.699999999999996</v>
      </c>
      <c r="AZ21" s="13">
        <f t="shared" si="43"/>
        <v>7.899999999999999</v>
      </c>
      <c r="BA21" s="13">
        <f>O21-AI21</f>
        <v>6.799999999999997</v>
      </c>
      <c r="BB21" s="13">
        <f>P21-AJ21</f>
        <v>5.799999999999997</v>
      </c>
      <c r="BC21" s="13">
        <f>Q21-AK21</f>
        <v>3.8999999999999986</v>
      </c>
      <c r="BD21" s="13">
        <v>0</v>
      </c>
      <c r="BE21" s="13">
        <f>S21-AM21</f>
        <v>6.200000000000003</v>
      </c>
      <c r="BF21" s="13" t="str">
        <f t="shared" si="21"/>
        <v>ΚΙΜΜΕΡΙΑ</v>
      </c>
    </row>
    <row r="22" spans="1:58" ht="15.75" hidden="1">
      <c r="A22" s="2" t="s">
        <v>105</v>
      </c>
      <c r="B22" s="12">
        <v>50.3</v>
      </c>
      <c r="C22" s="12">
        <f>B22-$C5</f>
        <v>47.099999999999994</v>
      </c>
      <c r="D22" s="12">
        <f>B22-$D5</f>
        <v>46.099999999999994</v>
      </c>
      <c r="E22" s="12">
        <f>B22-$E7</f>
        <v>45.3</v>
      </c>
      <c r="F22" s="12">
        <f>B22-$F5</f>
        <v>40.099999999999994</v>
      </c>
      <c r="G22" s="12">
        <f>B22-$G5</f>
        <v>37.9</v>
      </c>
      <c r="H22" s="12">
        <f>B22-$H5</f>
        <v>35.699999999999996</v>
      </c>
      <c r="I22" s="12">
        <v>33.1</v>
      </c>
      <c r="J22" s="12">
        <v>28.1</v>
      </c>
      <c r="K22" s="12">
        <f>B22-$K5</f>
        <v>21.9</v>
      </c>
      <c r="L22" s="12">
        <f>B22-$L5</f>
        <v>16.699999999999996</v>
      </c>
      <c r="M22" s="12">
        <f>B22-$M5</f>
        <v>15.199999999999996</v>
      </c>
      <c r="N22" s="12">
        <f>B22-$N5</f>
        <v>13.399999999999999</v>
      </c>
      <c r="O22" s="12">
        <f>B22-$O5</f>
        <v>12.299999999999997</v>
      </c>
      <c r="P22" s="12">
        <f>B22-$P5</f>
        <v>11.299999999999997</v>
      </c>
      <c r="Q22" s="12">
        <f>B22-$Q5</f>
        <v>9.399999999999999</v>
      </c>
      <c r="R22" s="12">
        <f>B22-$R5</f>
        <v>5.5</v>
      </c>
      <c r="S22" s="12"/>
      <c r="U22" s="2" t="str">
        <f t="shared" si="18"/>
        <v>ΞΑΝΘΗ</v>
      </c>
      <c r="V22" s="12">
        <v>33.6</v>
      </c>
      <c r="W22" s="12">
        <f>V22-$C5</f>
        <v>30.400000000000002</v>
      </c>
      <c r="X22" s="12">
        <f>V22-$D5</f>
        <v>29.400000000000002</v>
      </c>
      <c r="Y22" s="12">
        <f>V22-$E7</f>
        <v>28.6</v>
      </c>
      <c r="Z22" s="12">
        <f>V22-$F5</f>
        <v>23.400000000000002</v>
      </c>
      <c r="AA22" s="12">
        <f>V22-$G5</f>
        <v>21.200000000000003</v>
      </c>
      <c r="AB22" s="12">
        <f>V22-$H5</f>
        <v>19</v>
      </c>
      <c r="AC22" s="12">
        <f>V22-$I5</f>
        <v>15.8</v>
      </c>
      <c r="AD22" s="12">
        <f>V22-$J5</f>
        <v>10.600000000000001</v>
      </c>
      <c r="AE22" s="12">
        <f>V22-$K5</f>
        <v>5.200000000000003</v>
      </c>
      <c r="AF22" s="12">
        <v>7</v>
      </c>
      <c r="AG22" s="12">
        <f aca="true" t="shared" si="45" ref="AG22:AM22">AG12-$L12</f>
        <v>0</v>
      </c>
      <c r="AH22" s="12">
        <f t="shared" si="45"/>
        <v>0</v>
      </c>
      <c r="AI22" s="12">
        <f t="shared" si="45"/>
        <v>0</v>
      </c>
      <c r="AJ22" s="12">
        <f t="shared" si="45"/>
        <v>0</v>
      </c>
      <c r="AK22" s="12">
        <f t="shared" si="45"/>
        <v>0</v>
      </c>
      <c r="AL22" s="12">
        <f t="shared" si="45"/>
        <v>0</v>
      </c>
      <c r="AM22" s="12">
        <f t="shared" si="45"/>
        <v>0</v>
      </c>
      <c r="AN22" s="13">
        <f t="shared" si="20"/>
        <v>16.699999999999996</v>
      </c>
      <c r="AO22" s="13">
        <f t="shared" si="43"/>
        <v>16.699999999999992</v>
      </c>
      <c r="AP22" s="13">
        <f t="shared" si="43"/>
        <v>16.699999999999992</v>
      </c>
      <c r="AQ22" s="13">
        <f t="shared" si="43"/>
        <v>16.699999999999996</v>
      </c>
      <c r="AR22" s="13">
        <f t="shared" si="43"/>
        <v>16.699999999999992</v>
      </c>
      <c r="AS22" s="13">
        <f t="shared" si="43"/>
        <v>16.699999999999996</v>
      </c>
      <c r="AT22" s="13">
        <f t="shared" si="43"/>
        <v>16.699999999999996</v>
      </c>
      <c r="AU22" s="13">
        <f t="shared" si="43"/>
        <v>17.3</v>
      </c>
      <c r="AV22" s="13">
        <f t="shared" si="43"/>
        <v>17.5</v>
      </c>
      <c r="AW22" s="13">
        <f t="shared" si="43"/>
        <v>16.699999999999996</v>
      </c>
      <c r="AX22" s="13">
        <f t="shared" si="43"/>
        <v>9.699999999999996</v>
      </c>
      <c r="AY22" s="13">
        <f t="shared" si="43"/>
        <v>15.199999999999996</v>
      </c>
      <c r="AZ22" s="13">
        <f t="shared" si="43"/>
        <v>13.399999999999999</v>
      </c>
      <c r="BA22" s="13">
        <f>O22-AI22</f>
        <v>12.299999999999997</v>
      </c>
      <c r="BB22" s="13">
        <f>P22-AJ22</f>
        <v>11.299999999999997</v>
      </c>
      <c r="BC22" s="13">
        <f>Q22-AK22</f>
        <v>9.399999999999999</v>
      </c>
      <c r="BD22" s="13">
        <f>R22-AL22</f>
        <v>5.5</v>
      </c>
      <c r="BE22" s="13">
        <v>0</v>
      </c>
      <c r="BF22" s="13" t="str">
        <f t="shared" si="21"/>
        <v>ΞΑΝΘΗ</v>
      </c>
    </row>
    <row r="23" spans="1:19" s="4" customFormat="1" ht="88.5">
      <c r="A23" s="3"/>
      <c r="B23" s="5" t="str">
        <f>B4</f>
        <v>ΚΟΜΟΤΗΝΗ</v>
      </c>
      <c r="C23" s="5" t="str">
        <f aca="true" t="shared" si="46" ref="C23:S23">C4</f>
        <v>ΣΡ.ΥΦΑΝΤΑΙ</v>
      </c>
      <c r="D23" s="5" t="str">
        <f t="shared" si="46"/>
        <v>Δ.ΙΑΣΜΟΥ</v>
      </c>
      <c r="E23" s="5" t="str">
        <f t="shared" si="46"/>
        <v>ΣΤ.ΑΞΟΥ</v>
      </c>
      <c r="F23" s="5" t="str">
        <f t="shared" si="46"/>
        <v>Σ.ΓΡΑΜΜΗ</v>
      </c>
      <c r="G23" s="5" t="str">
        <f t="shared" si="46"/>
        <v>ΣΩΣΤΗΣ</v>
      </c>
      <c r="H23" s="5" t="str">
        <f t="shared" si="46"/>
        <v>ΛΙΝΟΣ</v>
      </c>
      <c r="I23" s="5" t="str">
        <f t="shared" si="46"/>
        <v>ΠΟΛΥΑΝΘΟΣ</v>
      </c>
      <c r="J23" s="5" t="str">
        <f t="shared" si="46"/>
        <v>ΙΑΣΜΟΣ</v>
      </c>
      <c r="K23" s="5" t="str">
        <f t="shared" si="46"/>
        <v>ΚΟΠΤΕΡΟ</v>
      </c>
      <c r="L23" s="5" t="str">
        <f t="shared" si="46"/>
        <v>ΑΜΑΞΑΔΕΣ</v>
      </c>
      <c r="M23" s="5" t="str">
        <f t="shared" si="46"/>
        <v>ΣΟΥΝΙΟ</v>
      </c>
      <c r="N23" s="5" t="str">
        <f t="shared" si="46"/>
        <v>Δ.ΣΥΜΑΝΔΡΑ</v>
      </c>
      <c r="O23" s="5" t="str">
        <f t="shared" si="46"/>
        <v>ΓΡΗΓΟΡΟ</v>
      </c>
      <c r="P23" s="5" t="str">
        <f t="shared" si="46"/>
        <v>ΣΕΛΕΡΟ</v>
      </c>
      <c r="Q23" s="5" t="str">
        <f t="shared" si="46"/>
        <v>ΛΕΥΚΟΠΕΤΡΑ</v>
      </c>
      <c r="R23" s="5" t="str">
        <f t="shared" si="46"/>
        <v>ΚΙΜΜΕΡΙΑ</v>
      </c>
      <c r="S23" s="5" t="str">
        <f t="shared" si="46"/>
        <v>ΞΑΝΘΗ</v>
      </c>
    </row>
    <row r="24" spans="1:19" ht="18" customHeight="1">
      <c r="A24" s="6" t="str">
        <f aca="true" t="shared" si="47" ref="A24:A41">A5</f>
        <v>ΚΟΜΟΤΗΝΗ</v>
      </c>
      <c r="B24" s="8">
        <f aca="true" t="shared" si="48" ref="B24:B41">IF(B5&gt;0,IF((V5*$K$3+AN5*$K$1)&lt;$K$2,$K$2,INT(0.99+(V5*$K$3+AN5*$K$1)*10)/10),"")</f>
      </c>
      <c r="C24" s="8">
        <f aca="true" t="shared" si="49" ref="C24:C40">IF(C5&gt;0,IF((W5*$K$3+AO5*$K$1)&lt;$K$2,$K$2,INT(0.99+(W5*$K$3+AO5*$K$1)*10)/10),"")</f>
        <v>1.8</v>
      </c>
      <c r="D24" s="8">
        <f aca="true" t="shared" si="50" ref="D24:D41">IF(D5&gt;0,IF((X5*$K$3+AP5*$K$1)&lt;$K$2,$K$2,INT(0.99+(X5*$K$3+AP5*$K$1)*10)/10),"")</f>
        <v>1.8</v>
      </c>
      <c r="E24" s="8">
        <f aca="true" t="shared" si="51" ref="E24:E41">IF(E5&gt;0,IF((Y5*$K$3+AQ5*$K$1)&lt;$K$2,$K$2,INT(0.99+(Y5*$K$3+AQ5*$K$1)*10)/10),"")</f>
        <v>1.8</v>
      </c>
      <c r="F24" s="8">
        <f aca="true" t="shared" si="52" ref="F24:F40">IF(F5&gt;0,IF((Z5*$K$3+AR5*$K$1)&lt;$K$2,$K$2,INT(0.99+(Z5*$K$3+AR5*$K$1)*10)/10),"")</f>
        <v>1.8</v>
      </c>
      <c r="G24" s="8">
        <f aca="true" t="shared" si="53" ref="G24:G41">IF(G5&gt;0,IF((AA5*$K$3+AS5*$K$1)&lt;$K$2,$K$2,INT(0.99+(AA5*$K$3+AS5*$K$1)*10)/10),"")</f>
        <v>1.8</v>
      </c>
      <c r="H24" s="8">
        <f aca="true" t="shared" si="54" ref="H24:H41">IF(H5&gt;0,IF((AB5*$K$3+AT5*$K$1)&lt;$K$2,$K$2,INT(0.99+(AB5*$K$3+AT5*$K$1)*10)/10),"")</f>
        <v>1.8</v>
      </c>
      <c r="I24" s="8">
        <f aca="true" t="shared" si="55" ref="I24:I41">IF(I5&gt;0,IF((AC5*$K$3+AU5*$K$1)&lt;$K$2,$K$2,INT(0.99+(AC5*$K$3+AU5*$K$1)*10)/10),"")</f>
        <v>1.8</v>
      </c>
      <c r="J24" s="8">
        <f aca="true" t="shared" si="56" ref="J24:J41">IF(J5&gt;0,IF((AD5*$K$3+AV5*$K$1)&lt;$K$2,$K$2,INT(0.99+(AD5*$K$3+AV5*$K$1)*10)/10),"")</f>
        <v>2.3</v>
      </c>
      <c r="K24" s="8">
        <v>2.8</v>
      </c>
      <c r="L24" s="8">
        <v>3.4</v>
      </c>
      <c r="M24" s="8">
        <v>3.5</v>
      </c>
      <c r="N24" s="8">
        <v>3.7</v>
      </c>
      <c r="O24" s="8">
        <v>3.8</v>
      </c>
      <c r="P24" s="8">
        <v>3.9</v>
      </c>
      <c r="Q24" s="8">
        <v>4.1</v>
      </c>
      <c r="R24" s="8">
        <v>4.5</v>
      </c>
      <c r="S24" s="8">
        <f aca="true" t="shared" si="57" ref="S24:S41">IF(S5&gt;0,IF((AM5*$K$3+BE5*$K$1)&lt;$K$2,$K$2,INT(0.99+(AM5*$K$3+BE5*$K$1)*10)/10),"")</f>
        <v>5.2</v>
      </c>
    </row>
    <row r="25" spans="1:19" ht="18" customHeight="1">
      <c r="A25" s="6" t="str">
        <f t="shared" si="47"/>
        <v>ΣΡ.ΥΦΑΝΤΑΙ</v>
      </c>
      <c r="B25" s="8">
        <f t="shared" si="48"/>
        <v>1.8</v>
      </c>
      <c r="C25" s="8">
        <f t="shared" si="49"/>
      </c>
      <c r="D25" s="8">
        <f t="shared" si="50"/>
        <v>1.8</v>
      </c>
      <c r="E25" s="8">
        <f t="shared" si="51"/>
        <v>1.8</v>
      </c>
      <c r="F25" s="8">
        <f t="shared" si="52"/>
        <v>1.8</v>
      </c>
      <c r="G25" s="8">
        <f t="shared" si="53"/>
        <v>1.8</v>
      </c>
      <c r="H25" s="8">
        <f t="shared" si="54"/>
        <v>1.8</v>
      </c>
      <c r="I25" s="8">
        <f t="shared" si="55"/>
        <v>1.8</v>
      </c>
      <c r="J25" s="8">
        <f t="shared" si="56"/>
        <v>2</v>
      </c>
      <c r="K25" s="8">
        <f aca="true" t="shared" si="58" ref="K25:K41">IF(K6&gt;0,IF((AE6*$K$3+AW6*$K$1)&lt;$K$2,$K$2,INT(0.99+(AE6*$K$3+AW6*$K$1)*10)/10),"")</f>
        <v>2.6</v>
      </c>
      <c r="L25" s="8">
        <f aca="true" t="shared" si="59" ref="L25:L41">IF(L6&gt;0,IF((AF6*$K$3+AX6*$K$1)&lt;$K$2,$K$2,INT(0.99+(AF6*$K$3+AX6*$K$1)*10)/10),"")</f>
        <v>3.1</v>
      </c>
      <c r="M25" s="8">
        <f aca="true" t="shared" si="60" ref="M25:M41">IF(M6&gt;0,IF((AG6*$K$3+AY6*$K$1)&lt;$K$2,$K$2,INT(0.99+(AG6*$K$3+AY6*$K$1)*10)/10),"")</f>
        <v>3.2</v>
      </c>
      <c r="N25" s="8">
        <f aca="true" t="shared" si="61" ref="N25:N41">IF(N6&gt;0,IF((AH6*$K$3+AZ6*$K$1)&lt;$K$2,$K$2,INT(0.99+(AH6*$K$3+AZ6*$K$1)*10)/10),"")</f>
        <v>3.4</v>
      </c>
      <c r="O25" s="8">
        <f aca="true" t="shared" si="62" ref="O25:O41">IF(O6&gt;0,IF((AI6*$K$3+BA6*$K$1)&lt;$K$2,$K$2,INT(0.99+(AI6*$K$3+BA6*$K$1)*10)/10),"")</f>
        <v>3.6</v>
      </c>
      <c r="P25" s="8">
        <f aca="true" t="shared" si="63" ref="P25:P41">IF(P6&gt;0,IF((AJ6*$K$3+BB6*$K$1)&lt;$K$2,$K$2,INT(0.99+(AJ6*$K$3+BB6*$K$1)*10)/10),"")</f>
        <v>3.7</v>
      </c>
      <c r="Q25" s="8">
        <f aca="true" t="shared" si="64" ref="Q25:Q41">IF(Q6&gt;0,IF((AK6*$K$3+BC6*$K$1)&lt;$K$2,$K$2,INT(0.99+(AK6*$K$3+BC6*$K$1)*10)/10),"")</f>
        <v>3.9</v>
      </c>
      <c r="R25" s="8">
        <f aca="true" t="shared" si="65" ref="R25:R41">IF(R6&gt;0,IF((AL6*$K$3+BD6*$K$1)&lt;$K$2,$K$2,INT(0.99+(AL6*$K$3+BD6*$K$1)*10)/10),"")</f>
        <v>4.3</v>
      </c>
      <c r="S25" s="8">
        <f t="shared" si="57"/>
        <v>4.9</v>
      </c>
    </row>
    <row r="26" spans="1:19" ht="18" customHeight="1">
      <c r="A26" s="6" t="str">
        <f t="shared" si="47"/>
        <v>Δ.ΙΑΣΜΟΥ</v>
      </c>
      <c r="B26" s="8">
        <f t="shared" si="48"/>
        <v>1.8</v>
      </c>
      <c r="C26" s="8">
        <f t="shared" si="49"/>
        <v>1.8</v>
      </c>
      <c r="D26" s="8">
        <f t="shared" si="50"/>
      </c>
      <c r="E26" s="8">
        <f t="shared" si="51"/>
        <v>1.8</v>
      </c>
      <c r="F26" s="8">
        <f t="shared" si="52"/>
        <v>1.8</v>
      </c>
      <c r="G26" s="8">
        <f t="shared" si="53"/>
        <v>1.8</v>
      </c>
      <c r="H26" s="8">
        <f t="shared" si="54"/>
        <v>1.8</v>
      </c>
      <c r="I26" s="8">
        <f t="shared" si="55"/>
        <v>1.8</v>
      </c>
      <c r="J26" s="8">
        <f t="shared" si="56"/>
        <v>1.9</v>
      </c>
      <c r="K26" s="8">
        <f t="shared" si="58"/>
        <v>2.5</v>
      </c>
      <c r="L26" s="8">
        <f t="shared" si="59"/>
        <v>3</v>
      </c>
      <c r="M26" s="8">
        <f t="shared" si="60"/>
        <v>3.1</v>
      </c>
      <c r="N26" s="8">
        <f t="shared" si="61"/>
        <v>3.3</v>
      </c>
      <c r="O26" s="8">
        <f t="shared" si="62"/>
        <v>3.5</v>
      </c>
      <c r="P26" s="8">
        <f t="shared" si="63"/>
        <v>3.6</v>
      </c>
      <c r="Q26" s="8">
        <f t="shared" si="64"/>
        <v>3.8</v>
      </c>
      <c r="R26" s="8">
        <f t="shared" si="65"/>
        <v>4.2</v>
      </c>
      <c r="S26" s="8">
        <f t="shared" si="57"/>
        <v>4.8</v>
      </c>
    </row>
    <row r="27" spans="1:19" ht="18" customHeight="1">
      <c r="A27" s="6" t="str">
        <f t="shared" si="47"/>
        <v>ΣΤ.ΑΞΟΥ</v>
      </c>
      <c r="B27" s="8">
        <f t="shared" si="48"/>
        <v>1.8</v>
      </c>
      <c r="C27" s="8">
        <f t="shared" si="49"/>
        <v>1.8</v>
      </c>
      <c r="D27" s="8">
        <f t="shared" si="50"/>
        <v>1.8</v>
      </c>
      <c r="E27" s="8">
        <f t="shared" si="51"/>
      </c>
      <c r="F27" s="8">
        <f t="shared" si="52"/>
        <v>1.8</v>
      </c>
      <c r="G27" s="8">
        <f t="shared" si="53"/>
        <v>1.8</v>
      </c>
      <c r="H27" s="8">
        <f t="shared" si="54"/>
        <v>1.8</v>
      </c>
      <c r="I27" s="8">
        <f t="shared" si="55"/>
        <v>1.8</v>
      </c>
      <c r="J27" s="8">
        <f t="shared" si="56"/>
        <v>1.8</v>
      </c>
      <c r="K27" s="8">
        <f t="shared" si="58"/>
        <v>2.4</v>
      </c>
      <c r="L27" s="8">
        <f t="shared" si="59"/>
        <v>2.9</v>
      </c>
      <c r="M27" s="8">
        <f t="shared" si="60"/>
        <v>3.1</v>
      </c>
      <c r="N27" s="8">
        <f t="shared" si="61"/>
        <v>3.3</v>
      </c>
      <c r="O27" s="8">
        <f t="shared" si="62"/>
        <v>3.4</v>
      </c>
      <c r="P27" s="8">
        <f t="shared" si="63"/>
        <v>3.5</v>
      </c>
      <c r="Q27" s="8">
        <f t="shared" si="64"/>
        <v>3.7</v>
      </c>
      <c r="R27" s="8">
        <f t="shared" si="65"/>
        <v>4.1</v>
      </c>
      <c r="S27" s="8">
        <f t="shared" si="57"/>
        <v>4.7</v>
      </c>
    </row>
    <row r="28" spans="1:19" ht="18" customHeight="1">
      <c r="A28" s="6" t="str">
        <f t="shared" si="47"/>
        <v>Σ.ΓΡΑΜΜΗ</v>
      </c>
      <c r="B28" s="8">
        <f t="shared" si="48"/>
        <v>1.8</v>
      </c>
      <c r="C28" s="8">
        <f t="shared" si="49"/>
        <v>1.8</v>
      </c>
      <c r="D28" s="8">
        <f t="shared" si="50"/>
        <v>1.8</v>
      </c>
      <c r="E28" s="8">
        <f t="shared" si="51"/>
        <v>1.8</v>
      </c>
      <c r="F28" s="8">
        <f t="shared" si="52"/>
      </c>
      <c r="G28" s="8">
        <f t="shared" si="53"/>
        <v>1.8</v>
      </c>
      <c r="H28" s="8">
        <f t="shared" si="54"/>
        <v>1.8</v>
      </c>
      <c r="I28" s="8">
        <f t="shared" si="55"/>
        <v>1.8</v>
      </c>
      <c r="J28" s="8">
        <f t="shared" si="56"/>
        <v>1.8</v>
      </c>
      <c r="K28" s="8">
        <f t="shared" si="58"/>
        <v>1.9</v>
      </c>
      <c r="L28" s="8">
        <f t="shared" si="59"/>
        <v>2.4</v>
      </c>
      <c r="M28" s="8">
        <f t="shared" si="60"/>
        <v>2.5</v>
      </c>
      <c r="N28" s="8">
        <f t="shared" si="61"/>
        <v>2.7</v>
      </c>
      <c r="O28" s="8">
        <f t="shared" si="62"/>
        <v>2.9</v>
      </c>
      <c r="P28" s="8">
        <f t="shared" si="63"/>
        <v>3</v>
      </c>
      <c r="Q28" s="8">
        <f t="shared" si="64"/>
        <v>3.2</v>
      </c>
      <c r="R28" s="8">
        <f t="shared" si="65"/>
        <v>3.6</v>
      </c>
      <c r="S28" s="8">
        <f t="shared" si="57"/>
        <v>4.2</v>
      </c>
    </row>
    <row r="29" spans="1:19" ht="18" customHeight="1">
      <c r="A29" s="6" t="str">
        <f t="shared" si="47"/>
        <v>ΣΩΣΤΗΣ</v>
      </c>
      <c r="B29" s="8">
        <f t="shared" si="48"/>
        <v>1.8</v>
      </c>
      <c r="C29" s="8">
        <f t="shared" si="49"/>
        <v>1.8</v>
      </c>
      <c r="D29" s="8">
        <f t="shared" si="50"/>
        <v>1.8</v>
      </c>
      <c r="E29" s="8">
        <f t="shared" si="51"/>
        <v>1.8</v>
      </c>
      <c r="F29" s="8">
        <f t="shared" si="52"/>
        <v>1.8</v>
      </c>
      <c r="G29" s="8">
        <f t="shared" si="53"/>
      </c>
      <c r="H29" s="8">
        <f t="shared" si="54"/>
        <v>1.8</v>
      </c>
      <c r="I29" s="8">
        <f t="shared" si="55"/>
        <v>1.8</v>
      </c>
      <c r="J29" s="8">
        <f t="shared" si="56"/>
        <v>1.8</v>
      </c>
      <c r="K29" s="8">
        <f t="shared" si="58"/>
        <v>1.8</v>
      </c>
      <c r="L29" s="8">
        <f t="shared" si="59"/>
        <v>2.2</v>
      </c>
      <c r="M29" s="8">
        <f t="shared" si="60"/>
        <v>2.3</v>
      </c>
      <c r="N29" s="8">
        <f t="shared" si="61"/>
        <v>2.5</v>
      </c>
      <c r="O29" s="8">
        <f t="shared" si="62"/>
        <v>2.6</v>
      </c>
      <c r="P29" s="8">
        <f t="shared" si="63"/>
        <v>2.7</v>
      </c>
      <c r="Q29" s="8">
        <f t="shared" si="64"/>
        <v>2.9</v>
      </c>
      <c r="R29" s="8">
        <f t="shared" si="65"/>
        <v>3.3</v>
      </c>
      <c r="S29" s="8">
        <f t="shared" si="57"/>
        <v>4</v>
      </c>
    </row>
    <row r="30" spans="1:19" ht="18" customHeight="1">
      <c r="A30" s="6" t="str">
        <f t="shared" si="47"/>
        <v>ΛΙΝΟΣ</v>
      </c>
      <c r="B30" s="8">
        <f t="shared" si="48"/>
        <v>1.8</v>
      </c>
      <c r="C30" s="8">
        <f t="shared" si="49"/>
        <v>1.8</v>
      </c>
      <c r="D30" s="8">
        <f t="shared" si="50"/>
        <v>1.8</v>
      </c>
      <c r="E30" s="8">
        <f t="shared" si="51"/>
        <v>1.8</v>
      </c>
      <c r="F30" s="8">
        <f t="shared" si="52"/>
        <v>1.8</v>
      </c>
      <c r="G30" s="8">
        <f t="shared" si="53"/>
        <v>1.8</v>
      </c>
      <c r="H30" s="8">
        <f t="shared" si="54"/>
      </c>
      <c r="I30" s="8">
        <f t="shared" si="55"/>
        <v>1.8</v>
      </c>
      <c r="J30" s="8">
        <f t="shared" si="56"/>
        <v>1.8</v>
      </c>
      <c r="K30" s="8">
        <f t="shared" si="58"/>
        <v>1.8</v>
      </c>
      <c r="L30" s="8">
        <f t="shared" si="59"/>
        <v>1.9</v>
      </c>
      <c r="M30" s="8">
        <f t="shared" si="60"/>
        <v>2.1</v>
      </c>
      <c r="N30" s="8">
        <f t="shared" si="61"/>
        <v>2.3</v>
      </c>
      <c r="O30" s="8">
        <f t="shared" si="62"/>
        <v>2.4</v>
      </c>
      <c r="P30" s="8">
        <f t="shared" si="63"/>
        <v>2.5</v>
      </c>
      <c r="Q30" s="8">
        <f t="shared" si="64"/>
        <v>2.7</v>
      </c>
      <c r="R30" s="8">
        <f t="shared" si="65"/>
        <v>3.1</v>
      </c>
      <c r="S30" s="8">
        <f t="shared" si="57"/>
        <v>3.8</v>
      </c>
    </row>
    <row r="31" spans="1:19" ht="18" customHeight="1">
      <c r="A31" s="6" t="str">
        <f t="shared" si="47"/>
        <v>ΠΟΛΥΑΝΘΟΣ</v>
      </c>
      <c r="B31" s="8">
        <f t="shared" si="48"/>
        <v>1.8</v>
      </c>
      <c r="C31" s="8">
        <f t="shared" si="49"/>
        <v>1.8</v>
      </c>
      <c r="D31" s="8">
        <f t="shared" si="50"/>
        <v>1.8</v>
      </c>
      <c r="E31" s="8">
        <f t="shared" si="51"/>
        <v>1.8</v>
      </c>
      <c r="F31" s="8">
        <f t="shared" si="52"/>
        <v>1.8</v>
      </c>
      <c r="G31" s="8">
        <f t="shared" si="53"/>
        <v>1.8</v>
      </c>
      <c r="H31" s="8">
        <f t="shared" si="54"/>
        <v>1.8</v>
      </c>
      <c r="I31" s="8">
        <f t="shared" si="55"/>
      </c>
      <c r="J31" s="8">
        <f t="shared" si="56"/>
        <v>1.8</v>
      </c>
      <c r="K31" s="8">
        <f t="shared" si="58"/>
        <v>1.8</v>
      </c>
      <c r="L31" s="8">
        <f t="shared" si="59"/>
        <v>1.8</v>
      </c>
      <c r="M31" s="8">
        <f t="shared" si="60"/>
        <v>1.8</v>
      </c>
      <c r="N31" s="8">
        <f t="shared" si="61"/>
        <v>2</v>
      </c>
      <c r="O31" s="8">
        <f t="shared" si="62"/>
        <v>2.1</v>
      </c>
      <c r="P31" s="8">
        <f t="shared" si="63"/>
        <v>2.2</v>
      </c>
      <c r="Q31" s="8">
        <f t="shared" si="64"/>
        <v>2.4</v>
      </c>
      <c r="R31" s="8">
        <f t="shared" si="65"/>
        <v>2.8</v>
      </c>
      <c r="S31" s="8">
        <f t="shared" si="57"/>
        <v>3.4</v>
      </c>
    </row>
    <row r="32" spans="1:19" ht="18" customHeight="1">
      <c r="A32" s="6" t="str">
        <f t="shared" si="47"/>
        <v>ΙΑΣΜΟΣ</v>
      </c>
      <c r="B32" s="8">
        <f t="shared" si="48"/>
        <v>2.3</v>
      </c>
      <c r="C32" s="8">
        <f t="shared" si="49"/>
        <v>2</v>
      </c>
      <c r="D32" s="8">
        <f t="shared" si="50"/>
        <v>1.9</v>
      </c>
      <c r="E32" s="8">
        <f t="shared" si="51"/>
        <v>1.8</v>
      </c>
      <c r="F32" s="8">
        <f t="shared" si="52"/>
        <v>1.8</v>
      </c>
      <c r="G32" s="8">
        <f t="shared" si="53"/>
        <v>1.8</v>
      </c>
      <c r="H32" s="8">
        <f t="shared" si="54"/>
        <v>1.8</v>
      </c>
      <c r="I32" s="8">
        <f t="shared" si="55"/>
        <v>1.8</v>
      </c>
      <c r="J32" s="8">
        <f t="shared" si="56"/>
      </c>
      <c r="K32" s="8">
        <f t="shared" si="58"/>
        <v>1.8</v>
      </c>
      <c r="L32" s="8">
        <f t="shared" si="59"/>
        <v>1.8</v>
      </c>
      <c r="M32" s="8">
        <f t="shared" si="60"/>
        <v>1.8</v>
      </c>
      <c r="N32" s="8">
        <f t="shared" si="61"/>
        <v>1.8</v>
      </c>
      <c r="O32" s="8">
        <f t="shared" si="62"/>
        <v>1.8</v>
      </c>
      <c r="P32" s="8">
        <f t="shared" si="63"/>
        <v>1.8</v>
      </c>
      <c r="Q32" s="8">
        <f t="shared" si="64"/>
        <v>1.9</v>
      </c>
      <c r="R32" s="8">
        <f t="shared" si="65"/>
        <v>2.3</v>
      </c>
      <c r="S32" s="8">
        <f t="shared" si="57"/>
        <v>2.9</v>
      </c>
    </row>
    <row r="33" spans="1:19" ht="18" customHeight="1">
      <c r="A33" s="6" t="str">
        <f t="shared" si="47"/>
        <v>ΚΟΠΤΕΡΟ</v>
      </c>
      <c r="B33" s="8">
        <v>2.8</v>
      </c>
      <c r="C33" s="8">
        <f t="shared" si="49"/>
        <v>2.6</v>
      </c>
      <c r="D33" s="8">
        <f t="shared" si="50"/>
        <v>2.5</v>
      </c>
      <c r="E33" s="8">
        <f t="shared" si="51"/>
        <v>2.4</v>
      </c>
      <c r="F33" s="8">
        <f t="shared" si="52"/>
        <v>1.9</v>
      </c>
      <c r="G33" s="8">
        <f t="shared" si="53"/>
        <v>1.8</v>
      </c>
      <c r="H33" s="8">
        <f t="shared" si="54"/>
        <v>1.8</v>
      </c>
      <c r="I33" s="8">
        <f t="shared" si="55"/>
        <v>1.8</v>
      </c>
      <c r="J33" s="8">
        <f t="shared" si="56"/>
        <v>1.8</v>
      </c>
      <c r="K33" s="8">
        <f t="shared" si="58"/>
      </c>
      <c r="L33" s="8">
        <f t="shared" si="59"/>
        <v>1.8</v>
      </c>
      <c r="M33" s="8">
        <f t="shared" si="60"/>
        <v>1.8</v>
      </c>
      <c r="N33" s="8">
        <f t="shared" si="61"/>
        <v>1.8</v>
      </c>
      <c r="O33" s="8">
        <f t="shared" si="62"/>
        <v>1.8</v>
      </c>
      <c r="P33" s="8">
        <f t="shared" si="63"/>
        <v>1.8</v>
      </c>
      <c r="Q33" s="8">
        <f t="shared" si="64"/>
        <v>1.8</v>
      </c>
      <c r="R33" s="8">
        <f t="shared" si="65"/>
        <v>1.8</v>
      </c>
      <c r="S33" s="8">
        <f t="shared" si="57"/>
        <v>2.4</v>
      </c>
    </row>
    <row r="34" spans="1:19" ht="18" customHeight="1">
      <c r="A34" s="6" t="str">
        <f t="shared" si="47"/>
        <v>ΑΜΑΞΑΔΕΣ</v>
      </c>
      <c r="B34" s="8">
        <f t="shared" si="48"/>
        <v>3.4</v>
      </c>
      <c r="C34" s="8">
        <f t="shared" si="49"/>
        <v>3.1</v>
      </c>
      <c r="D34" s="8">
        <f t="shared" si="50"/>
        <v>3</v>
      </c>
      <c r="E34" s="8">
        <f t="shared" si="51"/>
        <v>2.9</v>
      </c>
      <c r="F34" s="8">
        <f t="shared" si="52"/>
        <v>2.4</v>
      </c>
      <c r="G34" s="8">
        <f t="shared" si="53"/>
        <v>2.2</v>
      </c>
      <c r="H34" s="8">
        <f t="shared" si="54"/>
        <v>1.9</v>
      </c>
      <c r="I34" s="8">
        <f t="shared" si="55"/>
        <v>1.8</v>
      </c>
      <c r="J34" s="8">
        <f t="shared" si="56"/>
        <v>1.8</v>
      </c>
      <c r="K34" s="8">
        <f t="shared" si="58"/>
        <v>1.8</v>
      </c>
      <c r="L34" s="8">
        <f t="shared" si="59"/>
      </c>
      <c r="M34" s="8">
        <f t="shared" si="60"/>
        <v>1.8</v>
      </c>
      <c r="N34" s="8">
        <f t="shared" si="61"/>
        <v>1.8</v>
      </c>
      <c r="O34" s="8">
        <f t="shared" si="62"/>
        <v>1.8</v>
      </c>
      <c r="P34" s="8">
        <f t="shared" si="63"/>
        <v>1.8</v>
      </c>
      <c r="Q34" s="8">
        <f t="shared" si="64"/>
        <v>1.8</v>
      </c>
      <c r="R34" s="8">
        <f t="shared" si="65"/>
        <v>1.8</v>
      </c>
      <c r="S34" s="8">
        <f t="shared" si="57"/>
        <v>1.9</v>
      </c>
    </row>
    <row r="35" spans="1:19" ht="18" customHeight="1">
      <c r="A35" s="6" t="str">
        <f t="shared" si="47"/>
        <v>ΣΟΥΝΙΟ</v>
      </c>
      <c r="B35" s="8">
        <v>3.5</v>
      </c>
      <c r="C35" s="8">
        <f t="shared" si="49"/>
        <v>3.2</v>
      </c>
      <c r="D35" s="8">
        <f t="shared" si="50"/>
        <v>3.1</v>
      </c>
      <c r="E35" s="8">
        <f t="shared" si="51"/>
        <v>3.1</v>
      </c>
      <c r="F35" s="8">
        <f t="shared" si="52"/>
        <v>2.5</v>
      </c>
      <c r="G35" s="8">
        <f t="shared" si="53"/>
        <v>2.3</v>
      </c>
      <c r="H35" s="8">
        <f t="shared" si="54"/>
        <v>2.1</v>
      </c>
      <c r="I35" s="8">
        <f t="shared" si="55"/>
        <v>1.8</v>
      </c>
      <c r="J35" s="8">
        <f t="shared" si="56"/>
        <v>1.8</v>
      </c>
      <c r="K35" s="8">
        <f t="shared" si="58"/>
        <v>1.8</v>
      </c>
      <c r="L35" s="8">
        <f t="shared" si="59"/>
        <v>1.8</v>
      </c>
      <c r="M35" s="8">
        <f t="shared" si="60"/>
      </c>
      <c r="N35" s="8">
        <f t="shared" si="61"/>
        <v>1.8</v>
      </c>
      <c r="O35" s="8">
        <f t="shared" si="62"/>
        <v>1.8</v>
      </c>
      <c r="P35" s="8">
        <f t="shared" si="63"/>
        <v>1.8</v>
      </c>
      <c r="Q35" s="8">
        <f t="shared" si="64"/>
        <v>1.8</v>
      </c>
      <c r="R35" s="8">
        <f t="shared" si="65"/>
        <v>1.8</v>
      </c>
      <c r="S35" s="8">
        <f t="shared" si="57"/>
        <v>1.8</v>
      </c>
    </row>
    <row r="36" spans="1:19" ht="18" customHeight="1">
      <c r="A36" s="6" t="str">
        <f t="shared" si="47"/>
        <v>Δ.ΣΥΜΑΝΔΡΑ</v>
      </c>
      <c r="B36" s="8">
        <v>3.7</v>
      </c>
      <c r="C36" s="8">
        <f t="shared" si="49"/>
        <v>3.4</v>
      </c>
      <c r="D36" s="8">
        <f t="shared" si="50"/>
        <v>3.3</v>
      </c>
      <c r="E36" s="8">
        <f t="shared" si="51"/>
        <v>3.3</v>
      </c>
      <c r="F36" s="8">
        <f t="shared" si="52"/>
        <v>2.7</v>
      </c>
      <c r="G36" s="8">
        <f t="shared" si="53"/>
        <v>2.5</v>
      </c>
      <c r="H36" s="8">
        <f t="shared" si="54"/>
        <v>2.3</v>
      </c>
      <c r="I36" s="8">
        <f t="shared" si="55"/>
        <v>2</v>
      </c>
      <c r="J36" s="8">
        <f t="shared" si="56"/>
        <v>1.8</v>
      </c>
      <c r="K36" s="8">
        <f t="shared" si="58"/>
        <v>1.8</v>
      </c>
      <c r="L36" s="8">
        <f t="shared" si="59"/>
        <v>1.8</v>
      </c>
      <c r="M36" s="8">
        <f t="shared" si="60"/>
        <v>1.8</v>
      </c>
      <c r="N36" s="8">
        <f t="shared" si="61"/>
      </c>
      <c r="O36" s="8">
        <f t="shared" si="62"/>
        <v>1.8</v>
      </c>
      <c r="P36" s="8">
        <f t="shared" si="63"/>
        <v>1.8</v>
      </c>
      <c r="Q36" s="8">
        <f t="shared" si="64"/>
        <v>1.8</v>
      </c>
      <c r="R36" s="8">
        <f t="shared" si="65"/>
        <v>1.8</v>
      </c>
      <c r="S36" s="8">
        <f t="shared" si="57"/>
        <v>1.8</v>
      </c>
    </row>
    <row r="37" spans="1:19" ht="18" customHeight="1">
      <c r="A37" s="6" t="str">
        <f t="shared" si="47"/>
        <v>ΓΡΗΓΟΡΟ</v>
      </c>
      <c r="B37" s="8">
        <v>3.8</v>
      </c>
      <c r="C37" s="8">
        <f t="shared" si="49"/>
        <v>3.6</v>
      </c>
      <c r="D37" s="8">
        <f t="shared" si="50"/>
        <v>3.5</v>
      </c>
      <c r="E37" s="8">
        <f t="shared" si="51"/>
        <v>3.4</v>
      </c>
      <c r="F37" s="8">
        <f t="shared" si="52"/>
        <v>2.9</v>
      </c>
      <c r="G37" s="8">
        <f t="shared" si="53"/>
        <v>2.6</v>
      </c>
      <c r="H37" s="8">
        <f t="shared" si="54"/>
        <v>2.4</v>
      </c>
      <c r="I37" s="8">
        <f t="shared" si="55"/>
        <v>2.1</v>
      </c>
      <c r="J37" s="8">
        <f t="shared" si="56"/>
        <v>1.8</v>
      </c>
      <c r="K37" s="8">
        <f t="shared" si="58"/>
        <v>1.8</v>
      </c>
      <c r="L37" s="8">
        <f t="shared" si="59"/>
        <v>1.8</v>
      </c>
      <c r="M37" s="8">
        <f t="shared" si="60"/>
        <v>1.8</v>
      </c>
      <c r="N37" s="8">
        <f t="shared" si="61"/>
        <v>1.8</v>
      </c>
      <c r="O37" s="8">
        <f t="shared" si="62"/>
      </c>
      <c r="P37" s="8">
        <f t="shared" si="63"/>
        <v>1.8</v>
      </c>
      <c r="Q37" s="8">
        <f t="shared" si="64"/>
        <v>1.8</v>
      </c>
      <c r="R37" s="8">
        <f t="shared" si="65"/>
        <v>1.8</v>
      </c>
      <c r="S37" s="8">
        <f t="shared" si="57"/>
        <v>1.8</v>
      </c>
    </row>
    <row r="38" spans="1:19" ht="18" customHeight="1">
      <c r="A38" s="6" t="str">
        <f t="shared" si="47"/>
        <v>ΣΕΛΕΡΟ</v>
      </c>
      <c r="B38" s="8">
        <v>3.9</v>
      </c>
      <c r="C38" s="8">
        <f t="shared" si="49"/>
        <v>3.7</v>
      </c>
      <c r="D38" s="8">
        <f t="shared" si="50"/>
        <v>3.6</v>
      </c>
      <c r="E38" s="8">
        <f t="shared" si="51"/>
        <v>3.5</v>
      </c>
      <c r="F38" s="8">
        <f t="shared" si="52"/>
        <v>3</v>
      </c>
      <c r="G38" s="8">
        <f t="shared" si="53"/>
        <v>2.7</v>
      </c>
      <c r="H38" s="8">
        <f t="shared" si="54"/>
        <v>2.5</v>
      </c>
      <c r="I38" s="8">
        <f t="shared" si="55"/>
        <v>2.2</v>
      </c>
      <c r="J38" s="8">
        <f t="shared" si="56"/>
        <v>1.8</v>
      </c>
      <c r="K38" s="8">
        <f t="shared" si="58"/>
        <v>1.8</v>
      </c>
      <c r="L38" s="8">
        <f t="shared" si="59"/>
        <v>1.8</v>
      </c>
      <c r="M38" s="8">
        <f t="shared" si="60"/>
        <v>1.8</v>
      </c>
      <c r="N38" s="8">
        <f t="shared" si="61"/>
        <v>1.8</v>
      </c>
      <c r="O38" s="8">
        <f t="shared" si="62"/>
        <v>1.8</v>
      </c>
      <c r="P38" s="8">
        <f t="shared" si="63"/>
      </c>
      <c r="Q38" s="8">
        <f t="shared" si="64"/>
        <v>1.8</v>
      </c>
      <c r="R38" s="8">
        <f t="shared" si="65"/>
        <v>1.8</v>
      </c>
      <c r="S38" s="8">
        <f t="shared" si="57"/>
        <v>1.8</v>
      </c>
    </row>
    <row r="39" spans="1:19" ht="15.75">
      <c r="A39" s="6" t="str">
        <f t="shared" si="47"/>
        <v>ΛΕΥΚΟΠΕΤΡΑ</v>
      </c>
      <c r="B39" s="8">
        <v>4.1</v>
      </c>
      <c r="C39" s="8">
        <f t="shared" si="49"/>
        <v>3.9</v>
      </c>
      <c r="D39" s="8">
        <f t="shared" si="50"/>
        <v>3.8</v>
      </c>
      <c r="E39" s="8">
        <f t="shared" si="51"/>
        <v>3.7</v>
      </c>
      <c r="F39" s="8">
        <f t="shared" si="52"/>
        <v>3.2</v>
      </c>
      <c r="G39" s="8">
        <f t="shared" si="53"/>
        <v>2.9</v>
      </c>
      <c r="H39" s="8">
        <f t="shared" si="54"/>
        <v>2.7</v>
      </c>
      <c r="I39" s="8">
        <f t="shared" si="55"/>
        <v>2.4</v>
      </c>
      <c r="J39" s="8">
        <f t="shared" si="56"/>
        <v>1.9</v>
      </c>
      <c r="K39" s="8">
        <f t="shared" si="58"/>
        <v>1.8</v>
      </c>
      <c r="L39" s="8">
        <f t="shared" si="59"/>
        <v>1.8</v>
      </c>
      <c r="M39" s="8">
        <f t="shared" si="60"/>
        <v>1.8</v>
      </c>
      <c r="N39" s="8">
        <f t="shared" si="61"/>
        <v>1.8</v>
      </c>
      <c r="O39" s="8">
        <f t="shared" si="62"/>
        <v>1.8</v>
      </c>
      <c r="P39" s="8">
        <f t="shared" si="63"/>
        <v>1.8</v>
      </c>
      <c r="Q39" s="8">
        <f t="shared" si="64"/>
      </c>
      <c r="R39" s="8">
        <f t="shared" si="65"/>
        <v>1.8</v>
      </c>
      <c r="S39" s="8">
        <f t="shared" si="57"/>
        <v>1.8</v>
      </c>
    </row>
    <row r="40" spans="1:19" ht="15.75">
      <c r="A40" s="6" t="str">
        <f t="shared" si="47"/>
        <v>ΚΙΜΜΕΡΙΑ</v>
      </c>
      <c r="B40" s="8">
        <v>4.5</v>
      </c>
      <c r="C40" s="8">
        <f t="shared" si="49"/>
        <v>4.3</v>
      </c>
      <c r="D40" s="8">
        <f t="shared" si="50"/>
        <v>4.2</v>
      </c>
      <c r="E40" s="8">
        <f t="shared" si="51"/>
        <v>4.1</v>
      </c>
      <c r="F40" s="8">
        <f t="shared" si="52"/>
        <v>3.6</v>
      </c>
      <c r="G40" s="8">
        <f t="shared" si="53"/>
        <v>3.3</v>
      </c>
      <c r="H40" s="8">
        <f t="shared" si="54"/>
        <v>3.1</v>
      </c>
      <c r="I40" s="8">
        <f t="shared" si="55"/>
        <v>2.8</v>
      </c>
      <c r="J40" s="8">
        <f t="shared" si="56"/>
        <v>2.3</v>
      </c>
      <c r="K40" s="8">
        <f t="shared" si="58"/>
        <v>1.8</v>
      </c>
      <c r="L40" s="8">
        <f t="shared" si="59"/>
        <v>1.8</v>
      </c>
      <c r="M40" s="8">
        <f t="shared" si="60"/>
        <v>1.8</v>
      </c>
      <c r="N40" s="8">
        <f t="shared" si="61"/>
        <v>1.8</v>
      </c>
      <c r="O40" s="8">
        <f t="shared" si="62"/>
        <v>1.8</v>
      </c>
      <c r="P40" s="8">
        <f t="shared" si="63"/>
        <v>1.8</v>
      </c>
      <c r="Q40" s="8">
        <f t="shared" si="64"/>
        <v>1.8</v>
      </c>
      <c r="R40" s="8">
        <f t="shared" si="65"/>
      </c>
      <c r="S40" s="8">
        <f t="shared" si="57"/>
        <v>1.8</v>
      </c>
    </row>
    <row r="41" spans="1:19" ht="15.75">
      <c r="A41" s="6" t="str">
        <f t="shared" si="47"/>
        <v>ΞΑΝΘΗ</v>
      </c>
      <c r="B41" s="8">
        <f t="shared" si="48"/>
        <v>5.2</v>
      </c>
      <c r="C41" s="8">
        <v>4.9</v>
      </c>
      <c r="D41" s="8">
        <f t="shared" si="50"/>
        <v>4.7</v>
      </c>
      <c r="E41" s="8">
        <f t="shared" si="51"/>
        <v>4.7</v>
      </c>
      <c r="F41" s="8">
        <v>4.2</v>
      </c>
      <c r="G41" s="8">
        <f t="shared" si="53"/>
        <v>3.9</v>
      </c>
      <c r="H41" s="8">
        <f t="shared" si="54"/>
        <v>3.7</v>
      </c>
      <c r="I41" s="8">
        <f t="shared" si="55"/>
        <v>3.4</v>
      </c>
      <c r="J41" s="8">
        <f t="shared" si="56"/>
        <v>2.9</v>
      </c>
      <c r="K41" s="8">
        <f t="shared" si="58"/>
        <v>2.3</v>
      </c>
      <c r="L41" s="8">
        <f t="shared" si="59"/>
        <v>1.8</v>
      </c>
      <c r="M41" s="8">
        <f t="shared" si="60"/>
        <v>1.8</v>
      </c>
      <c r="N41" s="8">
        <f t="shared" si="61"/>
        <v>1.8</v>
      </c>
      <c r="O41" s="8">
        <f t="shared" si="62"/>
        <v>1.8</v>
      </c>
      <c r="P41" s="8">
        <f t="shared" si="63"/>
        <v>1.8</v>
      </c>
      <c r="Q41" s="8">
        <f t="shared" si="64"/>
        <v>1.8</v>
      </c>
      <c r="R41" s="8">
        <f t="shared" si="65"/>
        <v>1.8</v>
      </c>
      <c r="S41" s="8">
        <f t="shared" si="57"/>
      </c>
    </row>
  </sheetData>
  <sheetProtection/>
  <printOptions/>
  <pageMargins left="0.75" right="0.35" top="1" bottom="1" header="0.5" footer="0.5"/>
  <pageSetup fitToHeight="4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s.karanikolidis</cp:lastModifiedBy>
  <cp:lastPrinted>2015-07-21T09:21:34Z</cp:lastPrinted>
  <dcterms:created xsi:type="dcterms:W3CDTF">2004-12-28T14:58:01Z</dcterms:created>
  <dcterms:modified xsi:type="dcterms:W3CDTF">2015-07-28T05:56:34Z</dcterms:modified>
  <cp:category/>
  <cp:version/>
  <cp:contentType/>
  <cp:contentStatus/>
</cp:coreProperties>
</file>