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15" yWindow="1995" windowWidth="19320" windowHeight="1200" tabRatio="554" firstSheet="1" activeTab="1"/>
  </bookViews>
  <sheets>
    <sheet name="Ισολογισμός 01.01.2011 " sheetId="113" r:id="rId1"/>
    <sheet name="Ισολογισμός " sheetId="108" r:id="rId2"/>
    <sheet name="Γενική Εκμετάλλευση" sheetId="111" r:id="rId3"/>
    <sheet name="Φυλλο Μερισμου" sheetId="112" r:id="rId4"/>
  </sheets>
  <externalReferences>
    <externalReference r:id="rId5"/>
    <externalReference r:id="rId6"/>
  </externalReferences>
  <definedNames>
    <definedName name="_0">#N/A</definedName>
    <definedName name="_1">#N/A</definedName>
    <definedName name="_ΠΑΓΙΟ">'[1]ΧΡΗΜ. ΙΣΟΛ.'!#REF!</definedName>
    <definedName name="A">#N/A</definedName>
    <definedName name="Annual_interest_rate">#REF!</definedName>
    <definedName name="B">#N/A</definedName>
    <definedName name="C_">#N/A</definedName>
    <definedName name="dddd">#REF!</definedName>
    <definedName name="First_payment_due">#REF!</definedName>
    <definedName name="OLE_LINK1" localSheetId="1">'Ισολογισμός '!#REF!</definedName>
    <definedName name="OLE_LINK1" localSheetId="0">'Ισολογισμός 01.01.2011 '!#REF!</definedName>
    <definedName name="Pmt_to_use">#REF!</definedName>
    <definedName name="_xlnm.Print_Area" localSheetId="1">'Ισολογισμός '!$A$1:$P$193</definedName>
    <definedName name="_xlnm.Print_Area" localSheetId="0">'Ισολογισμός 01.01.2011 '!$A$1:$M$82</definedName>
    <definedName name="rt">#REF!</definedName>
    <definedName name="Term_in_years">#REF!</definedName>
    <definedName name="ΑΑΑ">#REF!</definedName>
    <definedName name="ΑΡΝ.Τ.Ρ.">'[1]ΧΡΗΜ. ΙΣΟΛ.'!#REF!</definedName>
    <definedName name="ΒΡΑΧ.ΥΠΟΧΡ.">'[1]ΧΡΗΜ. ΙΣΟΛ.'!#REF!</definedName>
    <definedName name="Ενημέρωση">[2]makro!#REF!</definedName>
    <definedName name="ΕΞΟΔΑ">#REF!</definedName>
    <definedName name="ΕΣΟΔΑ">#REF!</definedName>
    <definedName name="ΚΥΚΛΟΦΟΡΟΥΝ">'[1]ΧΡΗΜ. ΙΣΟΛ.'!#REF!</definedName>
    <definedName name="ΜΑΚΡΟΠΡΟΘ.ΥΠΟΧΡ.">'[1]ΧΡΗΜ. ΙΣΟΛ.'!#REF!</definedName>
    <definedName name="ΜΑΛΑΚΟΣ">#REF!</definedName>
    <definedName name="ΜΕΡΙΣΜΑ">'[1]ΧΡΗΜ. ΙΣΟΛ.'!#REF!</definedName>
  </definedNames>
  <calcPr calcId="145621"/>
</workbook>
</file>

<file path=xl/calcChain.xml><?xml version="1.0" encoding="utf-8"?>
<calcChain xmlns="http://schemas.openxmlformats.org/spreadsheetml/2006/main">
  <c r="D106" i="108" l="1"/>
  <c r="N45" i="108" l="1"/>
  <c r="N44" i="108" l="1"/>
  <c r="F53" i="108" l="1"/>
  <c r="D51" i="108"/>
  <c r="D52" i="108"/>
  <c r="D10" i="108" l="1"/>
  <c r="B10" i="108"/>
  <c r="F8" i="108"/>
  <c r="H10" i="108"/>
  <c r="J10" i="108"/>
  <c r="L52" i="108"/>
  <c r="L55" i="108" s="1"/>
  <c r="L30" i="108"/>
  <c r="L29" i="108"/>
  <c r="L28" i="108"/>
  <c r="L27" i="108"/>
  <c r="H31" i="108"/>
  <c r="L8" i="108"/>
  <c r="H6" i="112" l="1"/>
  <c r="H7" i="112"/>
  <c r="H8" i="112"/>
  <c r="H9" i="112"/>
  <c r="H11" i="112"/>
  <c r="H12" i="112"/>
  <c r="H13" i="112"/>
  <c r="H14" i="112"/>
  <c r="H5" i="112"/>
  <c r="G14" i="112"/>
  <c r="G13" i="112"/>
  <c r="G12" i="112"/>
  <c r="G11" i="112"/>
  <c r="G10" i="112"/>
  <c r="G8" i="112"/>
  <c r="G7" i="112"/>
  <c r="G6" i="112"/>
  <c r="G5" i="112"/>
  <c r="F14" i="112"/>
  <c r="F13" i="112"/>
  <c r="F12" i="112"/>
  <c r="F10" i="112"/>
  <c r="J22" i="112"/>
  <c r="J23" i="112"/>
  <c r="J24" i="112"/>
  <c r="J25" i="112"/>
  <c r="J26" i="112"/>
  <c r="J27" i="112"/>
  <c r="J28" i="112"/>
  <c r="J29" i="112"/>
  <c r="J30" i="112"/>
  <c r="J21" i="112" l="1"/>
  <c r="Q21" i="112" s="1"/>
  <c r="L21" i="112"/>
  <c r="M21" i="112"/>
  <c r="N21" i="112"/>
  <c r="O21" i="112"/>
  <c r="P21" i="112"/>
  <c r="Q22" i="112"/>
  <c r="L22" i="112"/>
  <c r="M22" i="112"/>
  <c r="N22" i="112"/>
  <c r="O22" i="112"/>
  <c r="P22" i="112"/>
  <c r="Q23" i="112"/>
  <c r="L23" i="112"/>
  <c r="M23" i="112"/>
  <c r="N23" i="112"/>
  <c r="O23" i="112"/>
  <c r="P23" i="112"/>
  <c r="Q24" i="112"/>
  <c r="L24" i="112"/>
  <c r="M24" i="112"/>
  <c r="N24" i="112"/>
  <c r="O24" i="112"/>
  <c r="P24" i="112"/>
  <c r="Q25" i="112"/>
  <c r="L25" i="112"/>
  <c r="M25" i="112"/>
  <c r="N25" i="112"/>
  <c r="O25" i="112"/>
  <c r="P25" i="112"/>
  <c r="Q26" i="112"/>
  <c r="L26" i="112"/>
  <c r="M26" i="112"/>
  <c r="N26" i="112"/>
  <c r="O26" i="112"/>
  <c r="P26" i="112"/>
  <c r="Q27" i="112"/>
  <c r="L27" i="112"/>
  <c r="M27" i="112"/>
  <c r="N27" i="112"/>
  <c r="O27" i="112"/>
  <c r="P27" i="112"/>
  <c r="L28" i="112"/>
  <c r="M28" i="112"/>
  <c r="N28" i="112"/>
  <c r="O28" i="112"/>
  <c r="P28" i="112"/>
  <c r="Q29" i="112"/>
  <c r="L29" i="112"/>
  <c r="M29" i="112"/>
  <c r="N29" i="112"/>
  <c r="O29" i="112"/>
  <c r="P29" i="112"/>
  <c r="Q30" i="112"/>
  <c r="L30" i="112"/>
  <c r="M30" i="112"/>
  <c r="N30" i="112"/>
  <c r="O30" i="112"/>
  <c r="P30" i="112"/>
  <c r="D31" i="112"/>
  <c r="E31" i="112"/>
  <c r="F31" i="112"/>
  <c r="G31" i="112"/>
  <c r="H31" i="112"/>
  <c r="I31" i="112"/>
  <c r="J31" i="112" l="1"/>
  <c r="Q31" i="112" s="1"/>
  <c r="Q28" i="112"/>
  <c r="O31" i="112"/>
  <c r="M31" i="112"/>
  <c r="N31" i="112"/>
  <c r="P31" i="112"/>
  <c r="L31" i="112"/>
  <c r="J6" i="112" l="1"/>
  <c r="K6" i="112" s="1"/>
  <c r="J7" i="112"/>
  <c r="K7" i="112" s="1"/>
  <c r="J8" i="112"/>
  <c r="K8" i="112" s="1"/>
  <c r="J9" i="112"/>
  <c r="K9" i="112" s="1"/>
  <c r="J10" i="112"/>
  <c r="K10" i="112" s="1"/>
  <c r="J11" i="112"/>
  <c r="K11" i="112" s="1"/>
  <c r="J12" i="112"/>
  <c r="K12" i="112" s="1"/>
  <c r="J13" i="112"/>
  <c r="K13" i="112" s="1"/>
  <c r="J5" i="112"/>
  <c r="K5" i="112" s="1"/>
  <c r="J14" i="112" l="1"/>
  <c r="K14" i="112" s="1"/>
  <c r="F90" i="108"/>
  <c r="J38" i="108" l="1"/>
  <c r="F107" i="108" l="1"/>
  <c r="L107" i="108"/>
  <c r="D38" i="108"/>
  <c r="F30" i="108"/>
  <c r="F19" i="108"/>
  <c r="F20" i="108"/>
  <c r="F21" i="108"/>
  <c r="F22" i="108"/>
  <c r="F23" i="108"/>
  <c r="F24" i="108"/>
  <c r="F25" i="108"/>
  <c r="F26" i="108"/>
  <c r="F27" i="108"/>
  <c r="F28" i="108"/>
  <c r="F29" i="108"/>
  <c r="F18" i="108"/>
  <c r="F14" i="108"/>
  <c r="F9" i="108"/>
  <c r="F10" i="108" s="1"/>
  <c r="L26" i="108" l="1"/>
  <c r="L25" i="108"/>
  <c r="L24" i="108"/>
  <c r="L23" i="108"/>
  <c r="L22" i="108"/>
  <c r="L21" i="108"/>
  <c r="L20" i="108"/>
  <c r="L19" i="108"/>
  <c r="L18" i="108"/>
  <c r="L14" i="108"/>
  <c r="L9" i="108"/>
  <c r="L10" i="108" s="1"/>
  <c r="B15" i="108" l="1"/>
  <c r="D15" i="108"/>
  <c r="F118" i="108"/>
  <c r="L87" i="108"/>
  <c r="L89" i="108" s="1"/>
  <c r="L91" i="108" s="1"/>
  <c r="L93" i="108"/>
  <c r="L96" i="108"/>
  <c r="L100" i="108"/>
  <c r="L113" i="108"/>
  <c r="L118" i="108"/>
  <c r="F113" i="108"/>
  <c r="F96" i="108"/>
  <c r="F87" i="108"/>
  <c r="N76" i="108"/>
  <c r="N67" i="108"/>
  <c r="N46" i="108"/>
  <c r="N38" i="108"/>
  <c r="N32" i="108"/>
  <c r="N21" i="108"/>
  <c r="N17" i="108"/>
  <c r="N10" i="108"/>
  <c r="F76" i="108"/>
  <c r="F67" i="108"/>
  <c r="F60" i="108"/>
  <c r="F52" i="108"/>
  <c r="F55" i="108" s="1"/>
  <c r="F47" i="108"/>
  <c r="F38" i="108"/>
  <c r="D31" i="108"/>
  <c r="B31" i="108"/>
  <c r="F31" i="108"/>
  <c r="F15" i="108"/>
  <c r="I15" i="112"/>
  <c r="H15" i="108"/>
  <c r="J15" i="108"/>
  <c r="L90" i="108"/>
  <c r="L88" i="108"/>
  <c r="P67" i="108"/>
  <c r="P38" i="108"/>
  <c r="L60" i="108"/>
  <c r="L67" i="108"/>
  <c r="L14" i="111"/>
  <c r="E26" i="111"/>
  <c r="E16" i="111"/>
  <c r="P10" i="108"/>
  <c r="P17" i="108"/>
  <c r="P21" i="108"/>
  <c r="P32" i="108"/>
  <c r="P46" i="108"/>
  <c r="L15" i="108"/>
  <c r="E37" i="111"/>
  <c r="M10" i="113"/>
  <c r="M17" i="113"/>
  <c r="M24" i="113"/>
  <c r="M20" i="113"/>
  <c r="G52" i="113"/>
  <c r="G57" i="113"/>
  <c r="G55" i="113"/>
  <c r="G18" i="113"/>
  <c r="G19" i="113"/>
  <c r="G20" i="113"/>
  <c r="G21" i="113"/>
  <c r="G22" i="113"/>
  <c r="G23" i="113"/>
  <c r="G24" i="113"/>
  <c r="G25" i="113"/>
  <c r="G26" i="113"/>
  <c r="G27" i="113"/>
  <c r="G28" i="113"/>
  <c r="G29" i="113"/>
  <c r="G30" i="113"/>
  <c r="G31" i="113"/>
  <c r="G32" i="113"/>
  <c r="G33" i="113"/>
  <c r="G13" i="113"/>
  <c r="G14" i="113"/>
  <c r="G15" i="113" s="1"/>
  <c r="E40" i="113"/>
  <c r="G40" i="113" s="1"/>
  <c r="G42" i="113" s="1"/>
  <c r="E34" i="113"/>
  <c r="E15" i="113"/>
  <c r="C34" i="113"/>
  <c r="C15" i="113"/>
  <c r="G9" i="113"/>
  <c r="M33" i="113"/>
  <c r="M40" i="113"/>
  <c r="G49" i="113"/>
  <c r="M50" i="113"/>
  <c r="M58" i="113"/>
  <c r="G64" i="113"/>
  <c r="G72" i="113"/>
  <c r="G80" i="113"/>
  <c r="M80" i="113"/>
  <c r="C13" i="112"/>
  <c r="C12" i="112"/>
  <c r="B11" i="112"/>
  <c r="C11" i="112"/>
  <c r="C10" i="112"/>
  <c r="J31" i="108"/>
  <c r="J33" i="108" s="1"/>
  <c r="P76" i="108"/>
  <c r="L76" i="108"/>
  <c r="L47" i="108"/>
  <c r="H15" i="112"/>
  <c r="B100" i="108" s="1"/>
  <c r="G15" i="112"/>
  <c r="B93" i="108" s="1"/>
  <c r="L20" i="111"/>
  <c r="F15" i="112"/>
  <c r="B92" i="108" s="1"/>
  <c r="E15" i="112"/>
  <c r="B88" i="108" s="1"/>
  <c r="D15" i="112"/>
  <c r="E49" i="111"/>
  <c r="L38" i="108"/>
  <c r="L40" i="108" s="1"/>
  <c r="J15" i="112"/>
  <c r="E35" i="113" l="1"/>
  <c r="H33" i="108"/>
  <c r="G59" i="113"/>
  <c r="G66" i="113" s="1"/>
  <c r="M26" i="113"/>
  <c r="M74" i="113" s="1"/>
  <c r="B99" i="108"/>
  <c r="F100" i="108" s="1"/>
  <c r="F88" i="108"/>
  <c r="F93" i="108"/>
  <c r="G34" i="113"/>
  <c r="G35" i="113" s="1"/>
  <c r="G43" i="113" s="1"/>
  <c r="F89" i="108"/>
  <c r="F91" i="108" s="1"/>
  <c r="M52" i="113"/>
  <c r="B33" i="108"/>
  <c r="L55" i="111"/>
  <c r="F40" i="108"/>
  <c r="D33" i="108"/>
  <c r="E27" i="111"/>
  <c r="E38" i="111" s="1"/>
  <c r="C35" i="113"/>
  <c r="L62" i="108"/>
  <c r="P48" i="108"/>
  <c r="L31" i="108"/>
  <c r="L33" i="108" s="1"/>
  <c r="L42" i="108" s="1"/>
  <c r="L94" i="108"/>
  <c r="L97" i="108" s="1"/>
  <c r="L101" i="108" s="1"/>
  <c r="L114" i="108" s="1"/>
  <c r="L119" i="108" s="1"/>
  <c r="P86" i="108" s="1"/>
  <c r="N48" i="108"/>
  <c r="F62" i="108"/>
  <c r="F33" i="108"/>
  <c r="G74" i="113" l="1"/>
  <c r="F94" i="108"/>
  <c r="F97" i="108" s="1"/>
  <c r="F101" i="108" s="1"/>
  <c r="F114" i="108" s="1"/>
  <c r="F119" i="108" s="1"/>
  <c r="N86" i="108" s="1"/>
  <c r="N24" i="108" s="1"/>
  <c r="P88" i="108"/>
  <c r="L70" i="108"/>
  <c r="E50" i="111"/>
  <c r="E55" i="111" s="1"/>
  <c r="E57" i="111" s="1"/>
  <c r="E58" i="111" s="1"/>
  <c r="L58" i="111"/>
  <c r="F42" i="108"/>
  <c r="F70" i="108" s="1"/>
  <c r="P25" i="108"/>
  <c r="P27" i="108" s="1"/>
  <c r="P70" i="108" s="1"/>
  <c r="P92" i="108" l="1"/>
  <c r="N87" i="108" s="1"/>
  <c r="S70" i="108"/>
  <c r="N23" i="108" l="1"/>
  <c r="N25" i="108" s="1"/>
  <c r="N27" i="108" s="1"/>
  <c r="N70" i="108" s="1"/>
  <c r="R70" i="108" s="1"/>
  <c r="N88" i="108"/>
  <c r="N92" i="108" s="1"/>
</calcChain>
</file>

<file path=xl/sharedStrings.xml><?xml version="1.0" encoding="utf-8"?>
<sst xmlns="http://schemas.openxmlformats.org/spreadsheetml/2006/main" count="409" uniqueCount="299">
  <si>
    <t>ΑΠΟΣΒΕΣΕΙΣ</t>
  </si>
  <si>
    <t>ΙΙ.Απαιτήσεις</t>
  </si>
  <si>
    <t>ΛΟΓΑΡΙΑΣΜΟΙ ΤΑΞΕΩΣ ΧΡΕΩΣΤΙΚΟΙ</t>
  </si>
  <si>
    <t>ΛΟΓΑΡΙΑΣΜΟΙ ΤΑΞΕΩΣ ΠΙΣΤΩΤΙΚΟΙ</t>
  </si>
  <si>
    <t>Σύνολο</t>
  </si>
  <si>
    <t>Μείον :</t>
  </si>
  <si>
    <t xml:space="preserve"> </t>
  </si>
  <si>
    <t>Β.ΕΞΟΔΑ ΕΓΚΑΤΑΣΤΑΣΕΩΣ</t>
  </si>
  <si>
    <t>Γ.ΠΑΓΙΟ ΕΝΕΡΓΗΤΙΚΟ</t>
  </si>
  <si>
    <t>Γ.ΥΠΟΧΡΕΩΣΕΙΣ</t>
  </si>
  <si>
    <t>Ι.Αποθέματα</t>
  </si>
  <si>
    <t>2.Έσοδα χρήσεως εισπρακτέα</t>
  </si>
  <si>
    <t>ΠΑΘΗΤΙΚΟ</t>
  </si>
  <si>
    <t>2.Έξοδα χρήσεως δουλευμένα</t>
  </si>
  <si>
    <t>ΠΟΣΑ ΠΡΟΗΓΟΥΜΕΝΗΣ ΧΡΗΣΗΣ 2001</t>
  </si>
  <si>
    <t>ΕΝΕΡΓΗΤΙΚΟ</t>
  </si>
  <si>
    <t>ΑΞΙΑ ΚΤΗΣΕΩΣ</t>
  </si>
  <si>
    <t>ΑΝΑΠΟΣΒ. ΑΞΙΑ</t>
  </si>
  <si>
    <t>Α.ΙΔΙΑ ΚΕΦΑΛΑΙΑ</t>
  </si>
  <si>
    <t xml:space="preserve"> 4. Λοιπά έξοδα εγκαταστάσεως</t>
  </si>
  <si>
    <t xml:space="preserve">Ι.Κεφάλαιο </t>
  </si>
  <si>
    <t>I.Ασώματες ακινητοποιήσεις</t>
  </si>
  <si>
    <t>3.Δωρεές παγίων</t>
  </si>
  <si>
    <t>3α. Κληροδοτήματα</t>
  </si>
  <si>
    <t>ΙΙ.Ενσώματες ακινητοποήσεις</t>
  </si>
  <si>
    <t>1.Γήπεδα - Οικόπεδα</t>
  </si>
  <si>
    <t xml:space="preserve"> 1α. Πλατείες-Πάρκα-Παιδότοποι κοινής χρήσεως</t>
  </si>
  <si>
    <t xml:space="preserve"> 1β. Οδοι-Οδοστρωματα κοινής χρήσεως</t>
  </si>
  <si>
    <t xml:space="preserve"> 1γ. Πεζοδρόμια κοινής χρήσεως</t>
  </si>
  <si>
    <t>2.Αγροί</t>
  </si>
  <si>
    <t>3. Κτίρια &amp; τεχνικά έργα</t>
  </si>
  <si>
    <t>3α. Κτίρια &amp; τεχνικά έργα κληροδοτημάτων</t>
  </si>
  <si>
    <t xml:space="preserve">3β.Εγκαταστάσεις ηλεκτροφωτισμού κοινής χρήσεως </t>
  </si>
  <si>
    <t>ΙV.Αποτελέσματα εις νέο</t>
  </si>
  <si>
    <t>3γ. Λοιπές μόνιμες εγκαταστάσεις κοινής χρήσεως</t>
  </si>
  <si>
    <t>Υπόλοιπο ελλείμματος εις νέο</t>
  </si>
  <si>
    <t>5.Μεταφορικά μέσα</t>
  </si>
  <si>
    <t>6.Έπιπλα &amp; λοιπός εξοπλισμός</t>
  </si>
  <si>
    <t>Σύνολο ιδίων κεφαλαίων</t>
  </si>
  <si>
    <t>Συνολο ακινητοποιήσεων (ΓΙ+ΓΙΙ)</t>
  </si>
  <si>
    <t>B.ΠΡΟΒΛΕΨΕΙΣ ΓΙΑ ΚΙΝΔΥΝΟΥΣ &amp; ΕΞΟΔΑ</t>
  </si>
  <si>
    <t>ΙΙΙ. Τιτλοι πάγιας επένδυσης &amp; άλλες  μακρ.χρηματ.απαιτήσεις</t>
  </si>
  <si>
    <t xml:space="preserve">  1.Προβλέψεις για αποζημίωση προσωπικού, λόγω εξόδου από την υπηρεσία</t>
  </si>
  <si>
    <t>1. Τίτλοι πάγιας επένδυσης</t>
  </si>
  <si>
    <t xml:space="preserve">    Μείον : - Οφειλόμενες δόσεις</t>
  </si>
  <si>
    <t xml:space="preserve">                 - Προβλέψεις για υποτίμηση</t>
  </si>
  <si>
    <t>2. Λοιπές μακροπρόθεσμες απαιτήσεις</t>
  </si>
  <si>
    <t>ΣΥΝΟΛΟ ΠΑΓΙΟΥ ΕΝΕΡΓΗΤΙΚΟΥ (ΓΙ+ΓΙΙ+ΓΙΙΙ)</t>
  </si>
  <si>
    <t xml:space="preserve"> Ι.Μακροπρόθεσμες Υποχρεώσεις</t>
  </si>
  <si>
    <t>Δ.ΚΥΚΛΟΦΟΡΟΥΝ</t>
  </si>
  <si>
    <t xml:space="preserve">   4. Υλικά κατασκευής &amp; επισκευής τεχν. έργων </t>
  </si>
  <si>
    <t xml:space="preserve">       Αναλώσιμα υλικά - ανταλλακτικά</t>
  </si>
  <si>
    <t xml:space="preserve"> ΙΙ.Βραχυπρόθεσμες υποχρεώσεις</t>
  </si>
  <si>
    <t xml:space="preserve"> 1.Προμηθευτές</t>
  </si>
  <si>
    <t xml:space="preserve">        Μείον : Προβλέψεις</t>
  </si>
  <si>
    <t xml:space="preserve"> 1α. Προμηθευτές κληροδοτημάτων</t>
  </si>
  <si>
    <t xml:space="preserve"> 5.Υποχρεώσεις από φόρους - τέλη</t>
  </si>
  <si>
    <t xml:space="preserve">    5. Χρεώστες Διάφοροι</t>
  </si>
  <si>
    <t xml:space="preserve"> 6.Ασφαλιστικοί οργανισμοί</t>
  </si>
  <si>
    <t xml:space="preserve">    6. Λογαριασμοί διαχειρίσεως προκαταβολών και πιστώσεων</t>
  </si>
  <si>
    <t xml:space="preserve"> 7.Μακροπρόθεσμες υποχρεώσεις </t>
  </si>
  <si>
    <t>IV.Διαθέσιμα</t>
  </si>
  <si>
    <t xml:space="preserve"> 8.Πιστωτές διάφοροι</t>
  </si>
  <si>
    <t xml:space="preserve">1.Ταμείο </t>
  </si>
  <si>
    <t>3.Καταθέσεις όψεως &amp; προθεσμίας</t>
  </si>
  <si>
    <t>3α. Καταθέσεις όψεως &amp; προθεσμίας κληροδοτημάτων</t>
  </si>
  <si>
    <t>Σύνολο υποχρεώσεων (ΓΙ+ΓΙΙ )</t>
  </si>
  <si>
    <t>Σύνολο κυκλοφ/ντος ενεργ.(ΔΙ+ΔΙΙ+ΔΙV)</t>
  </si>
  <si>
    <t>Δ. ΜΕΤΑΒΑΤΙΚΟΙ ΛΟΓ/ΜΟΙ ΠΑΘΗΤΙΚΟΥ</t>
  </si>
  <si>
    <t>1.Έξοδα επομένων χρήσεων</t>
  </si>
  <si>
    <t>1.Έσοδα επόμενων χρήσεων</t>
  </si>
  <si>
    <t>2α. Έσοδα χρήσεως εισπρακτέα κληροδοτημάτων</t>
  </si>
  <si>
    <t>4. Λοιποί Λογ/σμοί τάξεως</t>
  </si>
  <si>
    <t xml:space="preserve">ΠΙΝΑΚΑΣ ΔΙΑΘΕΣΕΩΣ ΑΠΟΤΕΛΕΣΜΑΤΩΝ </t>
  </si>
  <si>
    <t>Ι. ΑΠΟΤΕΛΕΣΜΑΤΑ ΕΚΜΕΤΑΛΛΕΥΣΕΩΣ</t>
  </si>
  <si>
    <t>1. Έσοδα από πώληση αγαθών και υπηρεσιών</t>
  </si>
  <si>
    <t>2. Έσοδα από φόρους-εισφορές-πρόστιμα-προσαυξήσεις</t>
  </si>
  <si>
    <t>3. Τακτικές επιχορηγήσεις από κρατικό προϋπολογισμό</t>
  </si>
  <si>
    <t>Μείον : Κόστος αγαθών και υπηρεσιών</t>
  </si>
  <si>
    <t>Πλέον : Άλλα έσοδα</t>
  </si>
  <si>
    <t>Μείον : 1. Έξοδα διοικητικής λειτουργίας</t>
  </si>
  <si>
    <t>2. Προβλέψεις υποτιμήσεως τίτλων &amp; χρεογράφων</t>
  </si>
  <si>
    <t>Σύνολο αποσβέσεων παγίων στοιχείων</t>
  </si>
  <si>
    <r>
      <t xml:space="preserve">    </t>
    </r>
    <r>
      <rPr>
        <sz val="10"/>
        <rFont val="Tahoma"/>
        <family val="2"/>
        <charset val="161"/>
      </rPr>
      <t>4. Επισφαλείς - Επίδικες απαιτήσεις και χρεώστες</t>
    </r>
  </si>
  <si>
    <t>6α.Έπιπλα &amp; λοιπός εξοπλισμός κληροδοτημάτων</t>
  </si>
  <si>
    <t xml:space="preserve"> 5α.Υποχρεώσεις από φόρους - τέλη κληροδοτημάτων</t>
  </si>
  <si>
    <t xml:space="preserve">  ΔΗΜΟΣ ΘΕΣΣΑΛΟΝΙΚΗΣ</t>
  </si>
  <si>
    <t>Ο ΔΗΜΑΡΧΟΣ</t>
  </si>
  <si>
    <t>ΙΙ.Διαφορές αναπροσαρμογής και επιχορηγήσεις επενδύσεων</t>
  </si>
  <si>
    <t>4.Επιχορηγήσεις επενδύσεων παγίου ενεργητικού</t>
  </si>
  <si>
    <t>Υπόλοιπο ελλείμματος προηγούμενων ετών</t>
  </si>
  <si>
    <t>4.Μηχ/τα-τεχ.εγκατ.&amp; λοιπός μηχανολογικός εξοπλισμός</t>
  </si>
  <si>
    <t xml:space="preserve">  2.Λοιπές προβλέψεις</t>
  </si>
  <si>
    <t>7.Ακινητοποιήσεις υπό εκτέλεση &amp; προκαταβολές</t>
  </si>
  <si>
    <t>7α.Απαλοτριώσεις</t>
  </si>
  <si>
    <t xml:space="preserve">  2.Δάνεια τραπεζών</t>
  </si>
  <si>
    <t xml:space="preserve">  3.Δάνεια ταμιευτηρίων</t>
  </si>
  <si>
    <t xml:space="preserve">  4α.Λοιπές μακροπρόθεσμες υποχρεώσεις κληροδοτημάτων</t>
  </si>
  <si>
    <t xml:space="preserve"> πληρωτέες στην επόμενη χρήση</t>
  </si>
  <si>
    <t xml:space="preserve">    1. Απαιτήσεις από πώληση αγαθών &amp; υπηρεσιών</t>
  </si>
  <si>
    <t xml:space="preserve">    3α.Επιταγές εισπρακτέες μεταχρονολογημένες</t>
  </si>
  <si>
    <t>3. Λοιποί μεταβατικοί λογαριασμοί</t>
  </si>
  <si>
    <t>Ε.ΜΕΤΑΒΑΤΙΚΟΙ ΛΟΓΑΡΙΑΣΜΟΙ ΕΝΕΡΓΗΤΙΚΟΥ</t>
  </si>
  <si>
    <t>ΓΕΝΙΚΟ ΣΥΝΟΛΟ ΕΝΕΡΓΗΤΙΚΟΥ (Β+Γ+Δ+Ε)</t>
  </si>
  <si>
    <t>2. Χρεωστικοί Λογαριασμοί προϋπολογισμού</t>
  </si>
  <si>
    <t>2. Πιστωτικοί λογαριασμοί προϋπολογισμού</t>
  </si>
  <si>
    <t>3. Χρεωστικοί λογαριασμοί εγγυήσεων, εμπραγμ. ασφαλειών και αμφοτεροβαρών συμβάσεων</t>
  </si>
  <si>
    <t>3. Πιστωτικοί λογαριασμοί εγγυήσεων, εμπραγμ. ασφαλειών και αμφοτεροβαρών συμβάσεων</t>
  </si>
  <si>
    <t>4. Λοιποί λογ/σμοί τάξεως</t>
  </si>
  <si>
    <t>3. Χρεωστικοί τόκοι και συναφή έξοδα</t>
  </si>
  <si>
    <t>1. Έξοδα ερευνών και αναπτύξεως</t>
  </si>
  <si>
    <t>4. Λοιπές ασώματες ακινητοποιήσεις</t>
  </si>
  <si>
    <t>3δ. Κτιριακές εγκαταστάσεις κοινής χρήσεως</t>
  </si>
  <si>
    <t>1.Διαφορές από αναπροσαρμογή αξίας τίτλων</t>
  </si>
  <si>
    <t>ΙΙΙ.Αποθεματικά Κεφάλαια</t>
  </si>
  <si>
    <t>3.Ειδικά Αποθεματικά</t>
  </si>
  <si>
    <t>(ΑΙ+ΑΙΙ+ΑΙΙΙ+AIV)</t>
  </si>
  <si>
    <t>ΓΕΝΙΚΟ ΣΥΝΟΛΟ ΠΑΘΗΤΙΚΟΥ  (Α+Β+Γ+Δ)</t>
  </si>
  <si>
    <t>80.00</t>
  </si>
  <si>
    <t>ΚΑΤΑΣΤΑΣΗ ΛΟΓ/ΣΜΟΥ ΓΕΝΙΚΗΣ ΕΚΜΕΤΑΛΛΕΥΣΕΩΣ (Λ/80)</t>
  </si>
  <si>
    <t>ΧΡΕΩΣΗ</t>
  </si>
  <si>
    <t>Ποσά</t>
  </si>
  <si>
    <t>κλειομένης</t>
  </si>
  <si>
    <t>1.ΑΠΟΘΕΜΑΤΑ ΕΝΑΡΞΕΩΣ ΧΡΗΣΕΩΣ</t>
  </si>
  <si>
    <t>Εμπορεύματα</t>
  </si>
  <si>
    <t xml:space="preserve">Πώληση εμπορευμάτων και </t>
  </si>
  <si>
    <t>Προϊόντα έτοιμα και ημιτελή</t>
  </si>
  <si>
    <t>λοιπών αποθεμάτων</t>
  </si>
  <si>
    <t>Υποπροϊόντα και υπολείμματα</t>
  </si>
  <si>
    <t>Πωλήσεις προϊόντων</t>
  </si>
  <si>
    <t>Παραγωγή σε εξέλιξη</t>
  </si>
  <si>
    <t>Έσοδα από φόρους, εισφορές,</t>
  </si>
  <si>
    <t>Πρώτες και βοηθητικές ύλες-υλικά συσκευασίας</t>
  </si>
  <si>
    <t>τέλη, πρόστιμα και προσαυξήσεις</t>
  </si>
  <si>
    <t>Αναλώσιμα υλικά</t>
  </si>
  <si>
    <t>Έσοδα από παροχή υπηρεσιών</t>
  </si>
  <si>
    <t>Ανταλλακτικά παγίων</t>
  </si>
  <si>
    <t>Είδη συσκευασίας</t>
  </si>
  <si>
    <t>2. ΛΟΙΠΑ ΟΡΓΑΝΙΚΑ ΕΣΟΔΑ</t>
  </si>
  <si>
    <t>Επιχορηγήσεις</t>
  </si>
  <si>
    <t>2. ΑΓΟΡΕΣ ΧΡΗΣΕΩΣ</t>
  </si>
  <si>
    <t>Εσοδα παρεπομένων ασχολιών</t>
  </si>
  <si>
    <t>Εσοδα κεφαλαίων</t>
  </si>
  <si>
    <t>Σύνολο αρχικών αποθεμάτων και αγορών</t>
  </si>
  <si>
    <t>3. ΜΕΙΟΝ: ΑΠΟΘΕΜΑΤΑ ΤΕΛΟΥΣ ΧΡΗΣΕΩΣ</t>
  </si>
  <si>
    <t>4. ΟΡΓΑΝΙΚΑ ΕΞΟΔΑ</t>
  </si>
  <si>
    <t>Αμοιβές και έξοδα προσωπικού</t>
  </si>
  <si>
    <t>Αμοιβές και έξοδα τρίτων</t>
  </si>
  <si>
    <t>Παροχές τρίτων</t>
  </si>
  <si>
    <t xml:space="preserve">Φόροι-τέλη </t>
  </si>
  <si>
    <t>Διάφορα έξοδα</t>
  </si>
  <si>
    <t>Χρεωστικοί τόκοι και συναφή έξοδα</t>
  </si>
  <si>
    <t>Αποσβέσεις Παγίων στοιχείων</t>
  </si>
  <si>
    <t>Προβλέψεις εκμεταλλεύσεως</t>
  </si>
  <si>
    <t>Παροχές - Χορηγίες - Επιχορηγήσεις Επιδοτήσεις</t>
  </si>
  <si>
    <t>Συνολικό κόστος εσόδων</t>
  </si>
  <si>
    <t>ΜΕΙΟΝ:</t>
  </si>
  <si>
    <t>78.00</t>
  </si>
  <si>
    <t>Ιδιόπαραγωγή και βελτιώσεις παγίων</t>
  </si>
  <si>
    <t>78.10</t>
  </si>
  <si>
    <t>Ιδιόχρηση αποθεμάτων</t>
  </si>
  <si>
    <t>78.11</t>
  </si>
  <si>
    <t>Καταστροφή αποθεμάτων</t>
  </si>
  <si>
    <t>Συνολικό κόστος</t>
  </si>
  <si>
    <t>Φ Υ Λ Λ Ο   Μ Ε Ρ Ι Σ Μ Ο Υ</t>
  </si>
  <si>
    <t>Κωδ. Λογ.</t>
  </si>
  <si>
    <t>Περιγραφή</t>
  </si>
  <si>
    <t>Κόστος αγαθών και υπηρεσιών</t>
  </si>
  <si>
    <t xml:space="preserve">Έξοδα
Διοικητικής
Λειτουργίας
</t>
  </si>
  <si>
    <t>Έξοδα λειτουργίας Δημοσίων σχέσεων</t>
  </si>
  <si>
    <t xml:space="preserve">Χρηματοοικονομικά έξοδα </t>
  </si>
  <si>
    <t>Αμοιβές &amp; Εξοδα Προσωπικού</t>
  </si>
  <si>
    <t>Αμοιβές &amp; Εξοδα Τρίτων</t>
  </si>
  <si>
    <t>Παροχές Τρίτων</t>
  </si>
  <si>
    <t>Φόροι - Τέλη</t>
  </si>
  <si>
    <t>Διάφορα Έξοδα</t>
  </si>
  <si>
    <t>Αναλώσιμα Υλικά</t>
  </si>
  <si>
    <t>Σ Υ Ν Ο Λ Ο</t>
  </si>
  <si>
    <t>ΚΑΤΑΣΤΑΣΗ ΑΠΟΓΡΑΦΗΣ ΕΝΑΡΞΗΣ 01.0.12011 (ΙΣΟΛΟΓΙΣΜΟΣ Της 1ης ΙΑΝΟΥΑΡΙΟΥ 2011)</t>
  </si>
  <si>
    <t>ΠΟΣΑ ΑΠΟΓΡΑΦΗΣ ΕΝΑΡΞΗΣ 01.01.2011</t>
  </si>
  <si>
    <t xml:space="preserve">  4. Λοιπές μακροπρόθεσμες υποχρεώσεις</t>
  </si>
  <si>
    <t>2. Ορυχεία, Μεταλλεία, Λατομεία, Αγροί, Φυτείες, Δάση</t>
  </si>
  <si>
    <t>1α. Πλατείες-Πάρκα-Παιδότοποι κοινής χρήσεως</t>
  </si>
  <si>
    <t>1β. Οδοι-Οδοστρωματα κοινής χρήσεως</t>
  </si>
  <si>
    <t>1γ. Πεζοδρόμια κοινής χρήσεως</t>
  </si>
  <si>
    <t>4. Λοιπά έξοδα εγκαταστάσεως</t>
  </si>
  <si>
    <t>Β. ΕΞΟΔΑ ΕΓΚΑΤΑΣΤΑΣΕΩΣ</t>
  </si>
  <si>
    <t>Γ. ΠΑΓΙΟ ΕΝΕΡΓΗΤΙΚΟ</t>
  </si>
  <si>
    <t>3α. Κτιριακές εγκαταστάσεις κοινής χρήσεως</t>
  </si>
  <si>
    <t xml:space="preserve">3β. Εγκαταστάσεις ηλεκτροφωτισμού κοινής χρήσεως </t>
  </si>
  <si>
    <t>1. Γήπεδα - Οικόπεδα</t>
  </si>
  <si>
    <t>4. Μηχ/τα-τεχ.εγκατ.&amp; λοιπός μηχανολογικός εξοπλισμός</t>
  </si>
  <si>
    <t>5. Μεταφορικά μέσα</t>
  </si>
  <si>
    <t>6. Έπιπλα &amp; λοιπός εξοπλισμός</t>
  </si>
  <si>
    <t>7. Ακινητοποιήσεις υπό εκτέλεση &amp; προκαταβολές</t>
  </si>
  <si>
    <t>ΠΟΣΑ ΣΕ ΕΥΡΩ</t>
  </si>
  <si>
    <t xml:space="preserve">                    - Προβλέψεις για υποτίμηση</t>
  </si>
  <si>
    <t>Δ. ΚΥΚΛΟΦΟΡΟΥΝ ΕΝΕΡΓΗΤΙΚΟ</t>
  </si>
  <si>
    <t>4. Πρώτες και βοηθητικές ύλες, αναλώσιμα υλικά, ανταλλακτικά και είδη συσκευασίας</t>
  </si>
  <si>
    <t>1. Απαιτήσεις από πώληση αγαθών &amp; υπηρεσιών</t>
  </si>
  <si>
    <t>4. Επισφαλείς - Επίδικες απαιτήσεις και χρεώστες</t>
  </si>
  <si>
    <t>5. Χρεώστες Διάφοροι</t>
  </si>
  <si>
    <t>6. Λογαριασμοί διαχειρίσεως προκαταβολών και πιστώσεων</t>
  </si>
  <si>
    <t>Ε. ΜΕΤΑΒΑΤΙΚΟΙ ΛΟΓΑΡΙΑΣΜΟΙ ΕΝΕΡΓΗΤΙΚΟΥ</t>
  </si>
  <si>
    <t>1. Έξοδα επομένων χρήσεων</t>
  </si>
  <si>
    <t>2. Έσοδα χρήσεως εισπρακτέα</t>
  </si>
  <si>
    <t>1. Διαφορές από αναπροσαρμογή αξίας τίτλων</t>
  </si>
  <si>
    <t>3. Δωρεές παγίων</t>
  </si>
  <si>
    <t>4. Επιχορηγήσεις επενδύσεων</t>
  </si>
  <si>
    <t>ΙΙΙ. Αποθεματικά Κεφάλαια</t>
  </si>
  <si>
    <t>B. ΠΡΟΒΛΕΨΕΙΣ ΓΙΑ ΚΙΝΔΥΝΟΥΣ &amp; ΕΞΟΔΑ</t>
  </si>
  <si>
    <t>ΙV. Αποτελέσματα εις νέο</t>
  </si>
  <si>
    <t>ΙΙ. Διαφορές αναπροσαρμογής και επιχορηγήσεις επενδύσεων</t>
  </si>
  <si>
    <t>Σύνολο ιδίων κεφαλαίων (ΑΙ+ΑΙΙ+ΑΙΙΙ+ΑΙV)</t>
  </si>
  <si>
    <t xml:space="preserve"> 1. Προβλέψεις για αποζημίωση προσωπικού λόγω εξόδου από την υπηρεσία</t>
  </si>
  <si>
    <t xml:space="preserve"> 2. Λοιπές προβλέψεις</t>
  </si>
  <si>
    <t>Γ. ΥΠΟΧΡΕΩΣΕΙΣ</t>
  </si>
  <si>
    <t>2. Δάνεια τραπεζών</t>
  </si>
  <si>
    <t>3. Δάνεια ταμιευτηρίων</t>
  </si>
  <si>
    <t>1. Προμηθευτές</t>
  </si>
  <si>
    <t>5. Υποχρεώσεις από φόρους - τέλη</t>
  </si>
  <si>
    <t>6. Ασφαλιστικοί οργανισμοί</t>
  </si>
  <si>
    <t>7. Μακροπρόθεσμες υποχρεώσεις  πληρωτέες στην επόμενη χρήση</t>
  </si>
  <si>
    <t>8. Πιστωτές διάφοροι</t>
  </si>
  <si>
    <t xml:space="preserve">             3. Έξοδα λειτουργίας δημοσίων σχέσεων</t>
  </si>
  <si>
    <t>Μικτά αποτελέσματα εκμεταλλεύσεως</t>
  </si>
  <si>
    <t>Μερικά αποτελέσματα εκμεταλλεύσεως</t>
  </si>
  <si>
    <t>Πλέον:</t>
  </si>
  <si>
    <t>4. Πιστωτικοί τόκοι και συναφή έσοδα</t>
  </si>
  <si>
    <t>Ολικά αποτελέσματα εκμεταλλεύσεως</t>
  </si>
  <si>
    <t>ΙΙ. Πλέον (ή μείον): ΕΚΤΑΚΤΑ ΑΠΟΤΕΛΕΣΜΑΤΑ</t>
  </si>
  <si>
    <t>1. Έκτακτα και ανόργανα έξοδα</t>
  </si>
  <si>
    <t>1. Έκτακτα και ανόργανα έσοδα</t>
  </si>
  <si>
    <t>3. Έσοδα προηγουμένων χρήσεων</t>
  </si>
  <si>
    <t>2. Έκτακτες ζημίες</t>
  </si>
  <si>
    <t>3. Έξοδα προηγουμένων χρήσεων</t>
  </si>
  <si>
    <t>4. Προβλέψεις για έκτακτους κινδύνους</t>
  </si>
  <si>
    <t>2. Έκτακτα κέρδη</t>
  </si>
  <si>
    <t xml:space="preserve">            </t>
  </si>
  <si>
    <t>Μείον : Οι από αυτές ενσωματωμένες στο λειτουργικό κόστος</t>
  </si>
  <si>
    <t>ΚΑΘΑΡΑ ΑΠΟΤΕΛΕΣΜΑΤΑ ΧΡΗΣΕΩΣ</t>
  </si>
  <si>
    <t>Οργανικά &amp; Έκτακτα Αποτελέσματα</t>
  </si>
  <si>
    <t>Καθαρά αποτελέσματα χρήσεως</t>
  </si>
  <si>
    <t>Υπόλοιπο αποτελεσμάτων  προηγούμενων χρήσεων</t>
  </si>
  <si>
    <t>Σύνολο:</t>
  </si>
  <si>
    <t>Λοιποί μη ενσωματωμένοι στο λειτουργικό κόστος φόροι</t>
  </si>
  <si>
    <t>Αποτέλεσματα εις νέο</t>
  </si>
  <si>
    <t>25+26</t>
  </si>
  <si>
    <t>Προβλεψεις υποτιμησης τιτλων και χρεογραφων</t>
  </si>
  <si>
    <t>ΠΙΣΤΩΣΗ</t>
  </si>
  <si>
    <t>1. ΟΡΓΑΝΙΚΑ ΕΣΟΔΑ</t>
  </si>
  <si>
    <t>ΣΥΝΟΛΟ ΕΣΟΔΩΝ</t>
  </si>
  <si>
    <t>Έκθεση Ελέγχου Ανεξάρτητου Ορκωτού Ελεγκτή Λογιστή</t>
  </si>
  <si>
    <t>Ο Ορκωτός Ελεγκτής-Λογιστής</t>
  </si>
  <si>
    <t>Λ. ΑΛΕΞΑΝΔΡΑΣ 192Β</t>
  </si>
  <si>
    <t>Α.Μ. ΕΟΕ 150</t>
  </si>
  <si>
    <t>ΟΡΚΩΤΟΙ  ΕΛΕΓΚΤΕΣ  ΛΟΓΙΣΤΕΣ</t>
  </si>
  <si>
    <t>ΣΥΜΒΟΥΛΟΙ  ΕΠΙΧΕΙΡΗΣΕΩΝ</t>
  </si>
  <si>
    <t xml:space="preserve">Μέλος της  </t>
  </si>
  <si>
    <t>Ιδιοπαραγωγη - Τεκμαρτα έσοδα</t>
  </si>
  <si>
    <t>ΕΞΟΔΩΝ ΔΙΑΧΕΙΡΙΣΤΙΚΗΣ ΠΕΡΙΟΔΟΥ 1.1.2014 - 31.12.2014</t>
  </si>
  <si>
    <t>Υπόλοιπο 2014</t>
  </si>
  <si>
    <t>Σύνολο 31/12/2014</t>
  </si>
  <si>
    <t>4. Έσοδα από προβλέψεις προηγούμενων χρήσεων</t>
  </si>
  <si>
    <t>KRESTON PRIME AUDIT  ΙΚΕ</t>
  </si>
  <si>
    <t>Τζαβέλλας Κρίτωνας 12341</t>
  </si>
  <si>
    <t>2. Διαφορές από αναπροσαρμογή αξίας λοιπών περιουσ. Στοιχείων</t>
  </si>
  <si>
    <t>Φόρος εισοδήματος</t>
  </si>
  <si>
    <t>ΑΠΟΤΕΛΕΣΜΑ ΕΚΜΕΤΑΛΛΕΥΣΕΩΣ</t>
  </si>
  <si>
    <t>Η ΠΡΟΙΣΤΑΜΕΝΗ ΟΙΚΟΝΟΜΙΚΩΝ ΥΠΗΡΕΣΙΩΝ</t>
  </si>
  <si>
    <t>ΠΟΣΟΣΤΙΑΙΑ ΚΑΤΑΝΟΜΗ</t>
  </si>
  <si>
    <t>Υπόλοιπο αποτελεσμάτων προηγούμενων χρήσεων εις νέο</t>
  </si>
  <si>
    <t>Υπόλοιπο αποτελέσματος χρήσεως εις νέο</t>
  </si>
  <si>
    <t>ΙΣΟΛΟΓΙΣΜΟΣ ΤΗΣ 31ης ΔΕΚΕΜΒΡΙΟΥ 2015</t>
  </si>
  <si>
    <t>ΠΟΣΑ ΚΛΕΙΟΜΕΝΗΣ ΧΡΗΣΗΣ 2015</t>
  </si>
  <si>
    <t>ΠΟΣΑ ΠΡΟΗΓΟΥΜΕΝΗΣ ΧΡΗΣΗΣ 2014</t>
  </si>
  <si>
    <t>ΠΟΣΑ ΚΛΕΙΟΜΕΝΗΣ 
ΧΡΗΣΗΣ 2015</t>
  </si>
  <si>
    <t>ΠΟΣΑ ΠΡΟΗΓΟΥΜΕΝΗΣ 
ΧΡΗΣΗΣ 2014</t>
  </si>
  <si>
    <t>ΚΑΤΑΣΤΑΣΗ ΑΠΟΤΕΛΕΣΜΑΤΩΝ ΧΡΗΣΕΩΣ 2015 (01/01/2015 - 31/12/2015)</t>
  </si>
  <si>
    <t>ΕΞΟΔΩΝ ΔΙΑΧΕΙΡΙΣΤΙΚΗΣ ΠΕΡΙΟΔΟΥ 1.1.2015 - 31.12.2015</t>
  </si>
  <si>
    <t>Υπόλοιπο 2015</t>
  </si>
  <si>
    <t>Σύνολο 31/12/2015</t>
  </si>
  <si>
    <t>5η ΔΗΜΟΤΙΚΗ ΧΡΗΣΗ : 01/01/2015 - 31/12/2015</t>
  </si>
  <si>
    <t xml:space="preserve">  ΔΗΜΟΣ ΑΛΕΞΑΝΔΡΕΙΑΣ</t>
  </si>
  <si>
    <t>1. Έξοδα ιδρύσεως &amp; πρώτης εγκαταστάσεως</t>
  </si>
  <si>
    <t>ΑΛΕΞΑΝΔΡΕΙΑ, 30 NOEMBRIOY 2016</t>
  </si>
  <si>
    <t>ΔΗΜΟΣ ΑΛΕΞΑΝΔΡΕΙΑΣ</t>
  </si>
  <si>
    <t>χρήσεως 2015</t>
  </si>
  <si>
    <t>Αγορές και διαφορές (+,-) αποθεμάτων</t>
  </si>
  <si>
    <t xml:space="preserve">  ΓΚΥΡΙΝΗΣ ΠΑΝΑΓΙΩΤΗΣ</t>
  </si>
  <si>
    <t xml:space="preserve">Α.Δ.Τ.  AE 848476 </t>
  </si>
  <si>
    <t>ΓΙΑΓΚΟΥ ΚΑΛΛΙΟΠΗ</t>
  </si>
  <si>
    <t>Α.Δ.Τ.  Π 768094</t>
  </si>
  <si>
    <t>ΣΤΙΒΑΚΤΗΣ ΣΤΑΜΑΤΗΣ</t>
  </si>
  <si>
    <t>Α.Δ.Τ. ΑΜ 418100</t>
  </si>
  <si>
    <t>Α.Μ.Ο.Ε.Ε. 20210</t>
  </si>
  <si>
    <t>Ο ΣΥΝΤΑΞΑΣ ΤΟΝ ΙΣΟΛΟΓΙΣΜΟ</t>
  </si>
  <si>
    <t>Προς το Δημοτικό Συμβούλιο του Δήμου Αλεξάνδρειας</t>
  </si>
  <si>
    <t>Αθήνα,   09/01/2017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</si>
</sst>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_(* \(#,##0.00\);_(* &quot;-&quot;??_);_(@_)"/>
    <numFmt numFmtId="165" formatCode="_-* #,##0\ &quot;Δρχ&quot;_-;\-* #,##0\ &quot;Δρχ&quot;_-;_-* &quot;-&quot;\ &quot;Δρχ&quot;_-;_-@_-"/>
    <numFmt numFmtId="166" formatCode="_-* #,##0\ _Δ_ρ_χ_-;\-* #,##0\ _Δ_ρ_χ_-;_-* &quot;-&quot;\ _Δ_ρ_χ_-;_-@_-"/>
    <numFmt numFmtId="167" formatCode="_-* #,##0.00\ &quot;Δρχ&quot;_-;\-* #,##0.00\ &quot;Δρχ&quot;_-;_-* &quot;-&quot;??\ &quot;Δρχ&quot;_-;_-@_-"/>
    <numFmt numFmtId="168" formatCode="_-* #,##0.00\ _Δ_ρ_χ_-;\-* #,##0.00\ _Δ_ρ_χ_-;_-* &quot;-&quot;??\ _Δ_ρ_χ_-;_-@_-"/>
    <numFmt numFmtId="169" formatCode="_-* #,##0\ &quot;An?&quot;_-;\-* #,##0\ &quot;An?&quot;_-;_-* &quot;-&quot;\ &quot;An?&quot;_-;_-@_-"/>
    <numFmt numFmtId="170" formatCode="_-* #,##0.00\ &quot;An?&quot;_-;\-* #,##0.00\ &quot;An?&quot;_-;_-* &quot;-&quot;??\ &quot;An?&quot;_-;_-@_-"/>
    <numFmt numFmtId="171" formatCode="_-* #,##0.00\ _A_n_?_-;\-* #,##0.00\ _A_n_?_-;_-* &quot;-&quot;??\ _A_n_?_-;_-@_-"/>
    <numFmt numFmtId="172" formatCode="_(&quot;$&quot;* #,##0.00_);_(&quot;$&quot;* \(#,##0.00\);_(&quot;$&quot;* &quot;-&quot;??_);_(@_)"/>
    <numFmt numFmtId="173" formatCode="#,##0_);\(#,##0\)"/>
    <numFmt numFmtId="174" formatCode="#,##0.00\ &quot;€&quot;"/>
    <numFmt numFmtId="175" formatCode="#,##0.00_ ;[Red]\-#,##0.00\ "/>
    <numFmt numFmtId="176" formatCode="#,##0.00\ _€"/>
    <numFmt numFmtId="177" formatCode="#,##0.00_ ;\-#,##0.00\ "/>
  </numFmts>
  <fonts count="35">
    <font>
      <sz val="12"/>
      <name val="HellasSouv"/>
      <charset val="161"/>
    </font>
    <font>
      <sz val="12"/>
      <name val="HellasSouv"/>
      <charset val="161"/>
    </font>
    <font>
      <sz val="10"/>
      <name val="Arial"/>
      <family val="2"/>
      <charset val="161"/>
    </font>
    <font>
      <sz val="10"/>
      <name val="Arial Greek"/>
      <charset val="161"/>
    </font>
    <font>
      <sz val="11"/>
      <name val="Arial Greek"/>
      <charset val="161"/>
    </font>
    <font>
      <sz val="12"/>
      <name val="Tms Rmn"/>
      <charset val="161"/>
    </font>
    <font>
      <sz val="10"/>
      <name val="Arial Greek"/>
    </font>
    <font>
      <sz val="10"/>
      <name val="Tahoma"/>
      <family val="2"/>
      <charset val="161"/>
    </font>
    <font>
      <sz val="10"/>
      <name val="Courier"/>
      <family val="1"/>
      <charset val="161"/>
    </font>
    <font>
      <b/>
      <u/>
      <sz val="28"/>
      <name val="Tahoma"/>
      <family val="2"/>
      <charset val="161"/>
    </font>
    <font>
      <b/>
      <u/>
      <sz val="12"/>
      <name val="Tahoma"/>
      <family val="2"/>
      <charset val="161"/>
    </font>
    <font>
      <sz val="9"/>
      <name val="Tahoma"/>
      <family val="2"/>
      <charset val="161"/>
    </font>
    <font>
      <b/>
      <u/>
      <sz val="18"/>
      <name val="Tahoma"/>
      <family val="2"/>
      <charset val="161"/>
    </font>
    <font>
      <b/>
      <u/>
      <sz val="9"/>
      <name val="Tahoma"/>
      <family val="2"/>
      <charset val="161"/>
    </font>
    <font>
      <b/>
      <sz val="10"/>
      <name val="Tahoma"/>
      <family val="2"/>
      <charset val="161"/>
    </font>
    <font>
      <b/>
      <u/>
      <sz val="10"/>
      <name val="Tahoma"/>
      <family val="2"/>
      <charset val="161"/>
    </font>
    <font>
      <b/>
      <u val="double"/>
      <sz val="10"/>
      <name val="Tahoma"/>
      <family val="2"/>
      <charset val="161"/>
    </font>
    <font>
      <sz val="10"/>
      <color indexed="63"/>
      <name val="Arial"/>
      <family val="2"/>
      <charset val="161"/>
    </font>
    <font>
      <sz val="8"/>
      <name val="HellasSouv"/>
      <charset val="161"/>
    </font>
    <font>
      <b/>
      <sz val="10"/>
      <name val="Calibri"/>
      <family val="2"/>
      <charset val="161"/>
    </font>
    <font>
      <sz val="10"/>
      <name val="Calibri"/>
      <family val="2"/>
      <charset val="161"/>
    </font>
    <font>
      <sz val="9"/>
      <name val="Calibri"/>
      <family val="2"/>
      <charset val="161"/>
    </font>
    <font>
      <sz val="10"/>
      <name val="Calibri"/>
      <family val="2"/>
      <charset val="161"/>
    </font>
    <font>
      <b/>
      <sz val="10"/>
      <name val="Calibri"/>
      <family val="2"/>
      <charset val="161"/>
    </font>
    <font>
      <sz val="10"/>
      <color indexed="63"/>
      <name val="Calibri"/>
      <family val="2"/>
      <charset val="161"/>
      <scheme val="minor"/>
    </font>
    <font>
      <b/>
      <sz val="16"/>
      <name val="Calibri"/>
      <family val="2"/>
      <charset val="161"/>
      <scheme val="minor"/>
    </font>
    <font>
      <b/>
      <sz val="10"/>
      <name val="Calibri"/>
      <family val="2"/>
      <charset val="161"/>
      <scheme val="minor"/>
    </font>
    <font>
      <sz val="10"/>
      <name val="Calibri"/>
      <family val="2"/>
      <charset val="161"/>
      <scheme val="minor"/>
    </font>
    <font>
      <b/>
      <u/>
      <sz val="10"/>
      <color indexed="10"/>
      <name val="Calibri"/>
      <family val="2"/>
      <charset val="161"/>
      <scheme val="minor"/>
    </font>
    <font>
      <b/>
      <u/>
      <sz val="10"/>
      <name val="Calibri"/>
      <family val="2"/>
      <charset val="161"/>
      <scheme val="minor"/>
    </font>
    <font>
      <b/>
      <u val="double"/>
      <sz val="10"/>
      <name val="Calibri"/>
      <family val="2"/>
      <charset val="161"/>
      <scheme val="minor"/>
    </font>
    <font>
      <u/>
      <sz val="10"/>
      <name val="Calibri"/>
      <family val="2"/>
      <charset val="161"/>
      <scheme val="minor"/>
    </font>
    <font>
      <b/>
      <u val="doubleAccounting"/>
      <sz val="10"/>
      <name val="Calibri"/>
      <family val="2"/>
      <charset val="161"/>
      <scheme val="minor"/>
    </font>
    <font>
      <b/>
      <sz val="11"/>
      <name val="Calibri"/>
      <family val="2"/>
      <charset val="161"/>
      <scheme val="minor"/>
    </font>
    <font>
      <b/>
      <u/>
      <sz val="10"/>
      <name val="Calibri"/>
      <family val="2"/>
      <charset val="16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59999389629810485"/>
        <bgColor indexed="64"/>
      </patternFill>
    </fill>
  </fills>
  <borders count="57">
    <border>
      <left/>
      <right/>
      <top/>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right/>
      <top/>
      <bottom style="double">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style="double">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double">
        <color indexed="64"/>
      </top>
      <bottom style="double">
        <color indexed="64"/>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top/>
      <bottom style="thin">
        <color indexed="22"/>
      </bottom>
      <diagonal/>
    </border>
    <border>
      <left style="thin">
        <color indexed="22"/>
      </left>
      <right style="medium">
        <color indexed="64"/>
      </right>
      <top/>
      <bottom style="thin">
        <color indexed="22"/>
      </bottom>
      <diagonal/>
    </border>
    <border>
      <left style="medium">
        <color indexed="64"/>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22"/>
      </left>
      <right style="medium">
        <color auto="1"/>
      </right>
      <top/>
      <bottom style="medium">
        <color auto="1"/>
      </bottom>
      <diagonal/>
    </border>
    <border>
      <left style="thin">
        <color indexed="22"/>
      </left>
      <right style="thin">
        <color indexed="22"/>
      </right>
      <top/>
      <bottom style="medium">
        <color auto="1"/>
      </bottom>
      <diagonal/>
    </border>
    <border>
      <left style="medium">
        <color auto="1"/>
      </left>
      <right style="thin">
        <color indexed="22"/>
      </right>
      <top/>
      <bottom style="medium">
        <color auto="1"/>
      </bottom>
      <diagonal/>
    </border>
    <border>
      <left style="thin">
        <color indexed="22"/>
      </left>
      <right style="medium">
        <color auto="1"/>
      </right>
      <top style="medium">
        <color auto="1"/>
      </top>
      <bottom style="thin">
        <color indexed="22"/>
      </bottom>
      <diagonal/>
    </border>
    <border>
      <left style="thin">
        <color indexed="22"/>
      </left>
      <right style="thin">
        <color indexed="22"/>
      </right>
      <top style="medium">
        <color auto="1"/>
      </top>
      <bottom style="thin">
        <color indexed="22"/>
      </bottom>
      <diagonal/>
    </border>
    <border>
      <left style="medium">
        <color auto="1"/>
      </left>
      <right style="thin">
        <color indexed="22"/>
      </right>
      <top style="medium">
        <color auto="1"/>
      </top>
      <bottom style="thin">
        <color indexed="22"/>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20">
    <xf numFmtId="0" fontId="0" fillId="0" borderId="0"/>
    <xf numFmtId="166" fontId="2" fillId="0" borderId="0" applyFont="0" applyFill="0" applyBorder="0" applyAlignment="0" applyProtection="0"/>
    <xf numFmtId="165" fontId="2" fillId="0" borderId="0" applyFont="0" applyFill="0" applyBorder="0" applyAlignment="0" applyProtection="0"/>
    <xf numFmtId="0" fontId="5" fillId="0" borderId="0" applyNumberForma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1" fontId="4" fillId="0" borderId="0" applyFont="0" applyFill="0" applyBorder="0" applyAlignment="0" applyProtection="0"/>
    <xf numFmtId="169" fontId="3" fillId="0" borderId="0" applyFont="0" applyFill="0" applyBorder="0" applyAlignment="0" applyProtection="0"/>
    <xf numFmtId="170" fontId="3"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6" fillId="0" borderId="0"/>
    <xf numFmtId="173" fontId="8" fillId="0" borderId="0"/>
    <xf numFmtId="166" fontId="1" fillId="0" borderId="0" applyFont="0" applyFill="0" applyBorder="0" applyAlignment="0" applyProtection="0"/>
    <xf numFmtId="0" fontId="3" fillId="0" borderId="0"/>
    <xf numFmtId="0" fontId="2" fillId="0" borderId="0"/>
    <xf numFmtId="9" fontId="3" fillId="0" borderId="0" applyFont="0" applyFill="0" applyBorder="0" applyAlignment="0" applyProtection="0"/>
  </cellStyleXfs>
  <cellXfs count="424">
    <xf numFmtId="0" fontId="0" fillId="0" borderId="0" xfId="0"/>
    <xf numFmtId="3" fontId="10" fillId="0" borderId="0" xfId="17" applyNumberFormat="1" applyFont="1" applyFill="1" applyAlignment="1"/>
    <xf numFmtId="3" fontId="10" fillId="0" borderId="0" xfId="17" applyNumberFormat="1" applyFont="1" applyFill="1" applyAlignment="1">
      <alignment horizontal="center"/>
    </xf>
    <xf numFmtId="0" fontId="11" fillId="0" borderId="0" xfId="17" applyFont="1" applyFill="1" applyAlignment="1">
      <alignment horizontal="left"/>
    </xf>
    <xf numFmtId="3" fontId="11" fillId="0" borderId="0" xfId="17" applyNumberFormat="1" applyFont="1" applyFill="1" applyAlignment="1">
      <alignment horizontal="right"/>
    </xf>
    <xf numFmtId="3" fontId="7" fillId="0" borderId="0" xfId="17" applyNumberFormat="1" applyFont="1" applyFill="1" applyBorder="1" applyAlignment="1">
      <alignment horizontal="right"/>
    </xf>
    <xf numFmtId="3" fontId="15" fillId="0" borderId="0" xfId="17" applyNumberFormat="1" applyFont="1" applyFill="1" applyBorder="1" applyAlignment="1">
      <alignment horizontal="center"/>
    </xf>
    <xf numFmtId="3" fontId="14" fillId="0" borderId="0" xfId="17" applyNumberFormat="1" applyFont="1" applyFill="1" applyBorder="1" applyAlignment="1">
      <alignment horizontal="center"/>
    </xf>
    <xf numFmtId="3" fontId="15" fillId="0" borderId="0" xfId="17" applyNumberFormat="1" applyFont="1" applyFill="1" applyBorder="1" applyAlignment="1">
      <alignment horizontal="left"/>
    </xf>
    <xf numFmtId="3" fontId="7" fillId="0" borderId="0" xfId="17" applyNumberFormat="1" applyFont="1" applyFill="1" applyAlignment="1">
      <alignment horizontal="right"/>
    </xf>
    <xf numFmtId="3" fontId="7" fillId="0" borderId="0" xfId="17" applyNumberFormat="1" applyFont="1" applyFill="1" applyBorder="1" applyAlignment="1">
      <alignment horizontal="left"/>
    </xf>
    <xf numFmtId="0" fontId="15" fillId="0" borderId="0" xfId="17" applyFont="1" applyFill="1" applyAlignment="1">
      <alignment horizontal="left"/>
    </xf>
    <xf numFmtId="4" fontId="7" fillId="0" borderId="0" xfId="17" applyNumberFormat="1" applyFont="1" applyFill="1" applyAlignment="1">
      <alignment horizontal="right"/>
    </xf>
    <xf numFmtId="0" fontId="7" fillId="0" borderId="0" xfId="17" applyFont="1" applyFill="1" applyAlignment="1">
      <alignment horizontal="left"/>
    </xf>
    <xf numFmtId="4" fontId="7" fillId="0" borderId="2" xfId="17" applyNumberFormat="1" applyFont="1" applyFill="1" applyBorder="1" applyAlignment="1">
      <alignment horizontal="right"/>
    </xf>
    <xf numFmtId="4" fontId="14" fillId="0" borderId="3" xfId="17" applyNumberFormat="1" applyFont="1" applyFill="1" applyBorder="1" applyAlignment="1">
      <alignment horizontal="right"/>
    </xf>
    <xf numFmtId="4" fontId="7" fillId="0" borderId="0" xfId="17" applyNumberFormat="1" applyFont="1" applyFill="1" applyBorder="1" applyAlignment="1">
      <alignment horizontal="right"/>
    </xf>
    <xf numFmtId="4" fontId="14" fillId="0" borderId="0" xfId="17" applyNumberFormat="1" applyFont="1" applyFill="1" applyBorder="1" applyAlignment="1">
      <alignment horizontal="right"/>
    </xf>
    <xf numFmtId="0" fontId="14" fillId="0" borderId="0" xfId="17" applyFont="1" applyFill="1" applyAlignment="1">
      <alignment horizontal="left"/>
    </xf>
    <xf numFmtId="3" fontId="16" fillId="0" borderId="0" xfId="17" applyNumberFormat="1" applyFont="1" applyFill="1" applyAlignment="1">
      <alignment horizontal="right"/>
    </xf>
    <xf numFmtId="3" fontId="16" fillId="0" borderId="0" xfId="17" applyNumberFormat="1" applyFont="1" applyFill="1" applyBorder="1" applyAlignment="1">
      <alignment horizontal="right"/>
    </xf>
    <xf numFmtId="4" fontId="14" fillId="0" borderId="4" xfId="17" applyNumberFormat="1" applyFont="1" applyFill="1" applyBorder="1" applyAlignment="1">
      <alignment horizontal="right"/>
    </xf>
    <xf numFmtId="4" fontId="7" fillId="0" borderId="5" xfId="17" applyNumberFormat="1" applyFont="1" applyFill="1" applyBorder="1" applyAlignment="1">
      <alignment horizontal="right"/>
    </xf>
    <xf numFmtId="0" fontId="15" fillId="0" borderId="0" xfId="17" applyFont="1" applyFill="1" applyBorder="1" applyAlignment="1">
      <alignment horizontal="left"/>
    </xf>
    <xf numFmtId="0" fontId="7" fillId="0" borderId="0" xfId="17" applyFont="1" applyAlignment="1">
      <alignment horizontal="center"/>
    </xf>
    <xf numFmtId="0" fontId="7" fillId="0" borderId="0" xfId="17" applyFont="1" applyFill="1" applyAlignment="1"/>
    <xf numFmtId="3" fontId="15" fillId="0" borderId="0" xfId="17" applyNumberFormat="1" applyFont="1" applyFill="1" applyAlignment="1">
      <alignment horizontal="center"/>
    </xf>
    <xf numFmtId="0" fontId="11" fillId="0" borderId="0" xfId="17" applyFont="1" applyFill="1" applyAlignment="1"/>
    <xf numFmtId="3" fontId="14" fillId="0" borderId="0" xfId="17" applyNumberFormat="1" applyFont="1" applyFill="1" applyBorder="1" applyAlignment="1"/>
    <xf numFmtId="4" fontId="7" fillId="0" borderId="0" xfId="17" applyNumberFormat="1" applyFont="1" applyFill="1" applyAlignment="1"/>
    <xf numFmtId="0" fontId="7" fillId="0" borderId="0" xfId="17" applyFont="1" applyAlignment="1">
      <alignment horizontal="left"/>
    </xf>
    <xf numFmtId="0" fontId="15" fillId="0" borderId="0" xfId="17" applyFont="1" applyFill="1" applyAlignment="1">
      <alignment horizontal="left" vertical="center"/>
    </xf>
    <xf numFmtId="0" fontId="7" fillId="0" borderId="0" xfId="17" applyFont="1" applyFill="1" applyAlignment="1">
      <alignment vertical="top"/>
    </xf>
    <xf numFmtId="0" fontId="7" fillId="0" borderId="0" xfId="17" applyFont="1" applyFill="1" applyAlignment="1">
      <alignment horizontal="left" vertical="top"/>
    </xf>
    <xf numFmtId="4" fontId="14" fillId="0" borderId="0" xfId="17" applyNumberFormat="1" applyFont="1" applyFill="1" applyBorder="1" applyAlignment="1"/>
    <xf numFmtId="4" fontId="14" fillId="0" borderId="6" xfId="17" applyNumberFormat="1" applyFont="1" applyFill="1" applyBorder="1" applyAlignment="1"/>
    <xf numFmtId="0" fontId="14" fillId="0" borderId="0" xfId="17" applyFont="1" applyFill="1" applyAlignment="1"/>
    <xf numFmtId="4" fontId="14" fillId="0" borderId="0" xfId="17" applyNumberFormat="1" applyFont="1" applyFill="1" applyAlignment="1"/>
    <xf numFmtId="3" fontId="7" fillId="0" borderId="0" xfId="17" applyNumberFormat="1" applyFont="1" applyFill="1" applyAlignment="1"/>
    <xf numFmtId="174" fontId="10" fillId="0" borderId="0" xfId="17" applyNumberFormat="1" applyFont="1" applyFill="1" applyAlignment="1">
      <alignment horizontal="center"/>
    </xf>
    <xf numFmtId="174" fontId="11" fillId="0" borderId="0" xfId="17" applyNumberFormat="1" applyFont="1" applyFill="1" applyAlignment="1"/>
    <xf numFmtId="174" fontId="11" fillId="0" borderId="0" xfId="17" applyNumberFormat="1" applyFont="1" applyFill="1" applyAlignment="1">
      <alignment horizontal="right"/>
    </xf>
    <xf numFmtId="174" fontId="15" fillId="0" borderId="0" xfId="17" applyNumberFormat="1" applyFont="1" applyFill="1" applyBorder="1" applyAlignment="1">
      <alignment horizontal="center" wrapText="1"/>
    </xf>
    <xf numFmtId="174" fontId="14" fillId="0" borderId="0" xfId="17" applyNumberFormat="1" applyFont="1" applyFill="1" applyBorder="1" applyAlignment="1">
      <alignment horizontal="center"/>
    </xf>
    <xf numFmtId="174" fontId="7" fillId="0" borderId="0" xfId="17" applyNumberFormat="1" applyFont="1" applyFill="1" applyAlignment="1">
      <alignment horizontal="right"/>
    </xf>
    <xf numFmtId="174" fontId="15" fillId="0" borderId="0" xfId="17" applyNumberFormat="1" applyFont="1" applyFill="1" applyBorder="1" applyAlignment="1">
      <alignment horizontal="left"/>
    </xf>
    <xf numFmtId="174" fontId="15" fillId="0" borderId="0" xfId="17" applyNumberFormat="1" applyFont="1" applyFill="1" applyAlignment="1">
      <alignment horizontal="left"/>
    </xf>
    <xf numFmtId="174" fontId="7" fillId="0" borderId="2" xfId="17" applyNumberFormat="1" applyFont="1" applyFill="1" applyBorder="1" applyAlignment="1">
      <alignment horizontal="right"/>
    </xf>
    <xf numFmtId="174" fontId="7" fillId="0" borderId="0" xfId="17" applyNumberFormat="1" applyFont="1" applyFill="1" applyAlignment="1">
      <alignment horizontal="left"/>
    </xf>
    <xf numFmtId="174" fontId="14" fillId="0" borderId="3" xfId="17" applyNumberFormat="1" applyFont="1" applyFill="1" applyBorder="1" applyAlignment="1">
      <alignment horizontal="right"/>
    </xf>
    <xf numFmtId="174" fontId="7" fillId="0" borderId="0" xfId="17" applyNumberFormat="1" applyFont="1" applyFill="1" applyAlignment="1"/>
    <xf numFmtId="174" fontId="7" fillId="0" borderId="0" xfId="17" applyNumberFormat="1" applyFont="1" applyFill="1" applyBorder="1" applyAlignment="1">
      <alignment horizontal="right"/>
    </xf>
    <xf numFmtId="174" fontId="14" fillId="0" borderId="0" xfId="17" applyNumberFormat="1" applyFont="1" applyFill="1" applyAlignment="1">
      <alignment horizontal="left"/>
    </xf>
    <xf numFmtId="174" fontId="14" fillId="0" borderId="0" xfId="17" applyNumberFormat="1" applyFont="1" applyFill="1" applyBorder="1" applyAlignment="1">
      <alignment horizontal="right"/>
    </xf>
    <xf numFmtId="174" fontId="7" fillId="0" borderId="0" xfId="17" applyNumberFormat="1" applyFont="1" applyFill="1" applyBorder="1" applyAlignment="1">
      <alignment horizontal="left"/>
    </xf>
    <xf numFmtId="174" fontId="7" fillId="0" borderId="0" xfId="17" applyNumberFormat="1" applyFont="1" applyFill="1" applyAlignment="1">
      <alignment horizontal="left" vertical="top"/>
    </xf>
    <xf numFmtId="174" fontId="14" fillId="0" borderId="6" xfId="17" applyNumberFormat="1" applyFont="1" applyFill="1" applyBorder="1" applyAlignment="1"/>
    <xf numFmtId="174" fontId="14" fillId="0" borderId="6" xfId="17" applyNumberFormat="1" applyFont="1" applyFill="1" applyBorder="1" applyAlignment="1">
      <alignment horizontal="right"/>
    </xf>
    <xf numFmtId="174" fontId="14" fillId="0" borderId="4" xfId="17" applyNumberFormat="1" applyFont="1" applyFill="1" applyBorder="1" applyAlignment="1">
      <alignment horizontal="right"/>
    </xf>
    <xf numFmtId="174" fontId="7" fillId="0" borderId="5" xfId="17" applyNumberFormat="1" applyFont="1" applyFill="1" applyBorder="1" applyAlignment="1">
      <alignment horizontal="right"/>
    </xf>
    <xf numFmtId="174" fontId="7" fillId="0" borderId="0" xfId="17" applyNumberFormat="1" applyFont="1" applyFill="1" applyBorder="1" applyAlignment="1"/>
    <xf numFmtId="174" fontId="14" fillId="0" borderId="0" xfId="17" applyNumberFormat="1" applyFont="1" applyFill="1" applyBorder="1" applyAlignment="1"/>
    <xf numFmtId="174" fontId="14" fillId="0" borderId="0" xfId="17" applyNumberFormat="1" applyFont="1" applyFill="1" applyAlignment="1"/>
    <xf numFmtId="174" fontId="14" fillId="0" borderId="0" xfId="17" applyNumberFormat="1" applyFont="1" applyFill="1" applyAlignment="1">
      <alignment horizontal="right"/>
    </xf>
    <xf numFmtId="174" fontId="11" fillId="0" borderId="0" xfId="17" applyNumberFormat="1" applyFont="1" applyFill="1" applyAlignment="1">
      <alignment horizontal="left"/>
    </xf>
    <xf numFmtId="174" fontId="13" fillId="0" borderId="0" xfId="17" applyNumberFormat="1" applyFont="1" applyFill="1" applyAlignment="1">
      <alignment horizontal="left"/>
    </xf>
    <xf numFmtId="174" fontId="15" fillId="0" borderId="0" xfId="17" applyNumberFormat="1" applyFont="1" applyFill="1" applyBorder="1" applyAlignment="1">
      <alignment horizontal="center"/>
    </xf>
    <xf numFmtId="174" fontId="15" fillId="0" borderId="0" xfId="17" applyNumberFormat="1" applyFont="1" applyFill="1" applyBorder="1" applyAlignment="1">
      <alignment horizontal="center" vertical="center"/>
    </xf>
    <xf numFmtId="174" fontId="16" fillId="0" borderId="0" xfId="17" applyNumberFormat="1" applyFont="1" applyFill="1" applyBorder="1" applyAlignment="1">
      <alignment horizontal="right"/>
    </xf>
    <xf numFmtId="174" fontId="15" fillId="0" borderId="0" xfId="17" applyNumberFormat="1" applyFont="1" applyFill="1" applyAlignment="1">
      <alignment horizontal="left" vertical="center"/>
    </xf>
    <xf numFmtId="174" fontId="14" fillId="0" borderId="3" xfId="17" applyNumberFormat="1" applyFont="1" applyFill="1" applyBorder="1" applyAlignment="1"/>
    <xf numFmtId="174" fontId="7" fillId="0" borderId="2" xfId="17" applyNumberFormat="1" applyFont="1" applyFill="1" applyBorder="1" applyAlignment="1"/>
    <xf numFmtId="174" fontId="16" fillId="0" borderId="0" xfId="17" applyNumberFormat="1" applyFont="1" applyFill="1" applyAlignment="1">
      <alignment horizontal="right"/>
    </xf>
    <xf numFmtId="174" fontId="17" fillId="0" borderId="0" xfId="0" applyNumberFormat="1" applyFont="1"/>
    <xf numFmtId="174" fontId="15" fillId="0" borderId="0" xfId="17" applyNumberFormat="1" applyFont="1" applyFill="1" applyAlignment="1"/>
    <xf numFmtId="174" fontId="14" fillId="0" borderId="7" xfId="17" applyNumberFormat="1" applyFont="1" applyFill="1" applyBorder="1" applyAlignment="1">
      <alignment horizontal="right"/>
    </xf>
    <xf numFmtId="0" fontId="21" fillId="0" borderId="0" xfId="0" applyFont="1" applyFill="1"/>
    <xf numFmtId="0" fontId="21" fillId="0" borderId="0" xfId="0" applyFont="1" applyFill="1" applyAlignment="1">
      <alignment wrapText="1"/>
    </xf>
    <xf numFmtId="0" fontId="21" fillId="0" borderId="0" xfId="0" applyFont="1"/>
    <xf numFmtId="0" fontId="22" fillId="0" borderId="0" xfId="0" applyFont="1"/>
    <xf numFmtId="0" fontId="23" fillId="0" borderId="0" xfId="0" applyFont="1" applyFill="1" applyAlignment="1">
      <alignment horizontal="centerContinuous"/>
    </xf>
    <xf numFmtId="0" fontId="23" fillId="0" borderId="28" xfId="0" applyFont="1" applyFill="1" applyBorder="1" applyAlignment="1">
      <alignment horizontal="center" vertical="center" wrapText="1"/>
    </xf>
    <xf numFmtId="3" fontId="23" fillId="0" borderId="29" xfId="0" applyNumberFormat="1" applyFont="1" applyFill="1" applyBorder="1" applyAlignment="1">
      <alignment horizontal="center" vertical="center" wrapText="1"/>
    </xf>
    <xf numFmtId="0" fontId="23" fillId="0" borderId="29" xfId="0" applyFont="1" applyFill="1" applyBorder="1" applyAlignment="1">
      <alignment horizontal="center" vertical="center" wrapText="1"/>
    </xf>
    <xf numFmtId="0" fontId="23" fillId="0" borderId="30" xfId="0" applyFont="1" applyFill="1" applyBorder="1" applyAlignment="1">
      <alignment horizontal="center" vertical="center" wrapText="1"/>
    </xf>
    <xf numFmtId="0" fontId="22" fillId="0" borderId="31" xfId="0" applyFont="1" applyFill="1" applyBorder="1" applyAlignment="1">
      <alignment horizontal="center"/>
    </xf>
    <xf numFmtId="0" fontId="22" fillId="0" borderId="32" xfId="0" applyFont="1" applyFill="1" applyBorder="1"/>
    <xf numFmtId="0" fontId="22" fillId="0" borderId="35" xfId="0" applyFont="1" applyFill="1" applyBorder="1" applyAlignment="1">
      <alignment horizontal="center"/>
    </xf>
    <xf numFmtId="0" fontId="22" fillId="0" borderId="1" xfId="0" applyFont="1" applyFill="1" applyBorder="1"/>
    <xf numFmtId="3" fontId="22" fillId="0" borderId="1" xfId="0" applyNumberFormat="1" applyFont="1" applyFill="1" applyBorder="1"/>
    <xf numFmtId="3" fontId="22" fillId="0" borderId="35" xfId="0" applyNumberFormat="1" applyFont="1" applyFill="1" applyBorder="1" applyAlignment="1">
      <alignment horizontal="center"/>
    </xf>
    <xf numFmtId="0" fontId="19" fillId="0" borderId="0" xfId="0" applyFont="1" applyFill="1" applyAlignment="1">
      <alignment horizontal="centerContinuous"/>
    </xf>
    <xf numFmtId="0" fontId="21" fillId="2" borderId="0" xfId="0" applyFont="1" applyFill="1"/>
    <xf numFmtId="0" fontId="21" fillId="2" borderId="0" xfId="0" applyFont="1" applyFill="1" applyAlignment="1">
      <alignment wrapText="1"/>
    </xf>
    <xf numFmtId="0" fontId="19" fillId="0" borderId="29" xfId="0" applyFont="1" applyFill="1" applyBorder="1" applyAlignment="1">
      <alignment horizontal="center" vertical="center" wrapText="1"/>
    </xf>
    <xf numFmtId="0" fontId="19" fillId="0" borderId="38" xfId="0" applyFont="1" applyFill="1" applyBorder="1" applyAlignment="1">
      <alignment horizontal="center" vertical="center" wrapText="1"/>
    </xf>
    <xf numFmtId="175" fontId="22" fillId="0" borderId="32" xfId="0" applyNumberFormat="1" applyFont="1" applyFill="1" applyBorder="1"/>
    <xf numFmtId="175" fontId="22" fillId="0" borderId="33" xfId="0" applyNumberFormat="1" applyFont="1" applyFill="1" applyBorder="1"/>
    <xf numFmtId="175" fontId="22" fillId="0" borderId="34" xfId="0" applyNumberFormat="1" applyFont="1" applyFill="1" applyBorder="1"/>
    <xf numFmtId="175" fontId="22" fillId="0" borderId="0" xfId="0" applyNumberFormat="1" applyFont="1" applyFill="1" applyBorder="1" applyProtection="1">
      <protection hidden="1"/>
    </xf>
    <xf numFmtId="175" fontId="22" fillId="0" borderId="1" xfId="0" applyNumberFormat="1" applyFont="1" applyFill="1" applyBorder="1"/>
    <xf numFmtId="175" fontId="22" fillId="0" borderId="36" xfId="0" applyNumberFormat="1" applyFont="1" applyFill="1" applyBorder="1"/>
    <xf numFmtId="175" fontId="22" fillId="0" borderId="37" xfId="0" applyNumberFormat="1" applyFont="1" applyBorder="1" applyProtection="1">
      <protection hidden="1"/>
    </xf>
    <xf numFmtId="175" fontId="23" fillId="0" borderId="29" xfId="0" applyNumberFormat="1" applyFont="1" applyFill="1" applyBorder="1"/>
    <xf numFmtId="175" fontId="23" fillId="0" borderId="38" xfId="0" applyNumberFormat="1" applyFont="1" applyFill="1" applyBorder="1"/>
    <xf numFmtId="10" fontId="19" fillId="0" borderId="46" xfId="17" applyNumberFormat="1" applyFont="1" applyFill="1" applyBorder="1"/>
    <xf numFmtId="0" fontId="3" fillId="0" borderId="0" xfId="17"/>
    <xf numFmtId="175" fontId="19" fillId="0" borderId="38" xfId="17" applyNumberFormat="1" applyFont="1" applyFill="1" applyBorder="1"/>
    <xf numFmtId="175" fontId="19" fillId="0" borderId="29" xfId="17" applyNumberFormat="1" applyFont="1" applyFill="1" applyBorder="1"/>
    <xf numFmtId="10" fontId="20" fillId="0" borderId="47" xfId="17" applyNumberFormat="1" applyFont="1" applyFill="1" applyBorder="1"/>
    <xf numFmtId="10" fontId="20" fillId="0" borderId="48" xfId="17" applyNumberFormat="1" applyFont="1" applyFill="1" applyBorder="1"/>
    <xf numFmtId="10" fontId="20" fillId="0" borderId="49" xfId="17" applyNumberFormat="1" applyFont="1" applyFill="1" applyBorder="1"/>
    <xf numFmtId="175" fontId="20" fillId="0" borderId="34" xfId="17" applyNumberFormat="1" applyFont="1" applyFill="1" applyBorder="1"/>
    <xf numFmtId="175" fontId="20" fillId="0" borderId="36" xfId="17" applyNumberFormat="1" applyFont="1" applyFill="1" applyBorder="1"/>
    <xf numFmtId="175" fontId="20" fillId="0" borderId="1" xfId="17" applyNumberFormat="1" applyFont="1" applyFill="1" applyBorder="1"/>
    <xf numFmtId="175" fontId="20" fillId="0" borderId="37" xfId="17" applyNumberFormat="1" applyFont="1" applyBorder="1" applyProtection="1">
      <protection hidden="1"/>
    </xf>
    <xf numFmtId="0" fontId="20" fillId="0" borderId="1" xfId="17" applyFont="1" applyFill="1" applyBorder="1"/>
    <xf numFmtId="0" fontId="20" fillId="0" borderId="35" xfId="17" applyFont="1" applyFill="1" applyBorder="1" applyAlignment="1">
      <alignment horizontal="center"/>
    </xf>
    <xf numFmtId="10" fontId="20" fillId="0" borderId="34" xfId="17" applyNumberFormat="1" applyFont="1" applyFill="1" applyBorder="1"/>
    <xf numFmtId="10" fontId="20" fillId="0" borderId="32" xfId="17" applyNumberFormat="1" applyFont="1" applyFill="1" applyBorder="1"/>
    <xf numFmtId="10" fontId="20" fillId="0" borderId="31" xfId="17" applyNumberFormat="1" applyFont="1" applyFill="1" applyBorder="1"/>
    <xf numFmtId="175" fontId="20" fillId="0" borderId="0" xfId="17" applyNumberFormat="1" applyFont="1" applyFill="1" applyBorder="1" applyProtection="1">
      <protection hidden="1"/>
    </xf>
    <xf numFmtId="3" fontId="20" fillId="0" borderId="1" xfId="17" applyNumberFormat="1" applyFont="1" applyFill="1" applyBorder="1"/>
    <xf numFmtId="3" fontId="20" fillId="0" borderId="35" xfId="17" applyNumberFormat="1" applyFont="1" applyFill="1" applyBorder="1" applyAlignment="1">
      <alignment horizontal="center"/>
    </xf>
    <xf numFmtId="10" fontId="20" fillId="0" borderId="50" xfId="17" applyNumberFormat="1" applyFont="1" applyFill="1" applyBorder="1"/>
    <xf numFmtId="10" fontId="20" fillId="0" borderId="51" xfId="17" applyNumberFormat="1" applyFont="1" applyFill="1" applyBorder="1"/>
    <xf numFmtId="10" fontId="20" fillId="0" borderId="52" xfId="17" applyNumberFormat="1" applyFont="1" applyFill="1" applyBorder="1"/>
    <xf numFmtId="175" fontId="20" fillId="0" borderId="33" xfId="17" applyNumberFormat="1" applyFont="1" applyFill="1" applyBorder="1"/>
    <xf numFmtId="175" fontId="20" fillId="0" borderId="32" xfId="17" applyNumberFormat="1" applyFont="1" applyFill="1" applyBorder="1"/>
    <xf numFmtId="0" fontId="20" fillId="0" borderId="32" xfId="17" applyFont="1" applyFill="1" applyBorder="1"/>
    <xf numFmtId="0" fontId="20" fillId="0" borderId="31" xfId="17" applyFont="1" applyFill="1" applyBorder="1" applyAlignment="1">
      <alignment horizontal="center"/>
    </xf>
    <xf numFmtId="0" fontId="19" fillId="0" borderId="53" xfId="17" applyFont="1" applyFill="1" applyBorder="1" applyAlignment="1">
      <alignment horizontal="center" vertical="center" wrapText="1"/>
    </xf>
    <xf numFmtId="0" fontId="19" fillId="0" borderId="54" xfId="17" applyFont="1" applyFill="1" applyBorder="1" applyAlignment="1">
      <alignment horizontal="center" vertical="center" wrapText="1"/>
    </xf>
    <xf numFmtId="0" fontId="19" fillId="0" borderId="55" xfId="17" applyFont="1" applyFill="1" applyBorder="1" applyAlignment="1">
      <alignment horizontal="center" vertical="center" wrapText="1"/>
    </xf>
    <xf numFmtId="0" fontId="19" fillId="0" borderId="38" xfId="17" applyFont="1" applyFill="1" applyBorder="1" applyAlignment="1">
      <alignment horizontal="center" vertical="center" wrapText="1"/>
    </xf>
    <xf numFmtId="0" fontId="19" fillId="0" borderId="30" xfId="17" applyFont="1" applyFill="1" applyBorder="1" applyAlignment="1">
      <alignment horizontal="center" vertical="center" wrapText="1"/>
    </xf>
    <xf numFmtId="0" fontId="19" fillId="0" borderId="29" xfId="17" applyFont="1" applyFill="1" applyBorder="1" applyAlignment="1">
      <alignment horizontal="center" vertical="center" wrapText="1"/>
    </xf>
    <xf numFmtId="3" fontId="19" fillId="0" borderId="29" xfId="17" applyNumberFormat="1" applyFont="1" applyFill="1" applyBorder="1" applyAlignment="1">
      <alignment horizontal="center" vertical="center" wrapText="1"/>
    </xf>
    <xf numFmtId="0" fontId="19" fillId="0" borderId="28" xfId="17" applyFont="1" applyFill="1" applyBorder="1" applyAlignment="1">
      <alignment horizontal="center" vertical="center" wrapText="1"/>
    </xf>
    <xf numFmtId="0" fontId="19" fillId="0" borderId="0" xfId="17" applyFont="1" applyFill="1" applyAlignment="1">
      <alignment horizontal="centerContinuous"/>
    </xf>
    <xf numFmtId="10" fontId="19" fillId="0" borderId="15" xfId="0" applyNumberFormat="1" applyFont="1" applyFill="1" applyBorder="1" applyAlignment="1">
      <alignment horizontal="center"/>
    </xf>
    <xf numFmtId="10" fontId="19" fillId="0" borderId="4" xfId="0" applyNumberFormat="1" applyFont="1" applyFill="1" applyBorder="1" applyAlignment="1">
      <alignment horizontal="center"/>
    </xf>
    <xf numFmtId="10" fontId="19" fillId="0" borderId="44" xfId="0" applyNumberFormat="1" applyFont="1" applyFill="1" applyBorder="1" applyAlignment="1">
      <alignment horizontal="center"/>
    </xf>
    <xf numFmtId="10" fontId="20" fillId="0" borderId="11" xfId="0" applyNumberFormat="1" applyFont="1" applyFill="1" applyBorder="1" applyAlignment="1">
      <alignment horizontal="center"/>
    </xf>
    <xf numFmtId="10" fontId="20" fillId="0" borderId="0" xfId="0" applyNumberFormat="1" applyFont="1" applyFill="1" applyBorder="1" applyAlignment="1">
      <alignment horizontal="center"/>
    </xf>
    <xf numFmtId="10" fontId="20" fillId="0" borderId="10" xfId="0" applyNumberFormat="1" applyFont="1" applyFill="1" applyBorder="1" applyAlignment="1">
      <alignment horizontal="center"/>
    </xf>
    <xf numFmtId="10" fontId="20" fillId="0" borderId="27" xfId="0" applyNumberFormat="1" applyFont="1" applyFill="1" applyBorder="1" applyAlignment="1">
      <alignment horizontal="center"/>
    </xf>
    <xf numFmtId="10" fontId="20" fillId="0" borderId="26" xfId="0" applyNumberFormat="1" applyFont="1" applyFill="1" applyBorder="1" applyAlignment="1">
      <alignment horizontal="center"/>
    </xf>
    <xf numFmtId="10" fontId="20" fillId="0" borderId="25" xfId="0" applyNumberFormat="1" applyFont="1" applyFill="1" applyBorder="1" applyAlignment="1">
      <alignment horizontal="center"/>
    </xf>
    <xf numFmtId="0" fontId="19" fillId="0" borderId="55" xfId="0" applyFont="1" applyFill="1" applyBorder="1" applyAlignment="1">
      <alignment horizontal="center" vertical="center" wrapText="1"/>
    </xf>
    <xf numFmtId="3" fontId="19" fillId="0" borderId="55" xfId="0" applyNumberFormat="1" applyFont="1" applyFill="1" applyBorder="1" applyAlignment="1">
      <alignment horizontal="center" vertical="center" wrapText="1"/>
    </xf>
    <xf numFmtId="0" fontId="19" fillId="0" borderId="56" xfId="0" applyFont="1" applyFill="1" applyBorder="1" applyAlignment="1">
      <alignment horizontal="center" vertical="center" wrapText="1"/>
    </xf>
    <xf numFmtId="175" fontId="24" fillId="0" borderId="0" xfId="0" applyNumberFormat="1" applyFont="1" applyFill="1" applyAlignment="1">
      <alignment vertical="top"/>
    </xf>
    <xf numFmtId="3" fontId="26" fillId="0" borderId="0" xfId="17" applyNumberFormat="1" applyFont="1" applyFill="1" applyBorder="1" applyAlignment="1"/>
    <xf numFmtId="176" fontId="26" fillId="0" borderId="0" xfId="17" applyNumberFormat="1" applyFont="1" applyFill="1" applyBorder="1" applyAlignment="1"/>
    <xf numFmtId="4" fontId="26" fillId="0" borderId="0" xfId="17" applyNumberFormat="1" applyFont="1" applyFill="1" applyBorder="1" applyAlignment="1"/>
    <xf numFmtId="0" fontId="27" fillId="0" borderId="10" xfId="17" applyFont="1" applyFill="1" applyBorder="1" applyAlignment="1"/>
    <xf numFmtId="0" fontId="27" fillId="0" borderId="0" xfId="17" applyFont="1" applyFill="1" applyAlignment="1"/>
    <xf numFmtId="176" fontId="27" fillId="0" borderId="0" xfId="17" applyNumberFormat="1" applyFont="1" applyFill="1" applyAlignment="1"/>
    <xf numFmtId="0" fontId="27" fillId="0" borderId="0" xfId="17" applyFont="1" applyFill="1" applyAlignment="1">
      <alignment horizontal="left"/>
    </xf>
    <xf numFmtId="176" fontId="27" fillId="0" borderId="0" xfId="17" applyNumberFormat="1" applyFont="1" applyFill="1" applyAlignment="1">
      <alignment horizontal="left"/>
    </xf>
    <xf numFmtId="0" fontId="27" fillId="0" borderId="8" xfId="17" applyFont="1" applyFill="1" applyBorder="1" applyAlignment="1"/>
    <xf numFmtId="4" fontId="27" fillId="0" borderId="0" xfId="17" applyNumberFormat="1" applyFont="1" applyFill="1" applyAlignment="1"/>
    <xf numFmtId="174" fontId="28" fillId="0" borderId="0" xfId="17" applyNumberFormat="1" applyFont="1" applyFill="1" applyAlignment="1"/>
    <xf numFmtId="174" fontId="27" fillId="0" borderId="0" xfId="17" applyNumberFormat="1" applyFont="1" applyFill="1" applyAlignment="1"/>
    <xf numFmtId="0" fontId="27" fillId="0" borderId="0" xfId="17" applyFont="1" applyFill="1" applyBorder="1" applyAlignment="1"/>
    <xf numFmtId="0" fontId="27" fillId="0" borderId="17" xfId="17" applyFont="1" applyFill="1" applyBorder="1" applyAlignment="1"/>
    <xf numFmtId="0" fontId="27" fillId="0" borderId="2" xfId="17" applyFont="1" applyFill="1" applyBorder="1" applyAlignment="1"/>
    <xf numFmtId="0" fontId="27" fillId="0" borderId="9" xfId="17" applyFont="1" applyFill="1" applyBorder="1" applyAlignment="1"/>
    <xf numFmtId="0" fontId="27" fillId="0" borderId="12" xfId="17" applyFont="1" applyFill="1" applyBorder="1" applyAlignment="1"/>
    <xf numFmtId="0" fontId="27" fillId="0" borderId="18" xfId="17" applyFont="1" applyFill="1" applyBorder="1" applyAlignment="1"/>
    <xf numFmtId="0" fontId="27" fillId="0" borderId="7" xfId="17" applyFont="1" applyFill="1" applyBorder="1" applyAlignment="1"/>
    <xf numFmtId="0" fontId="27" fillId="0" borderId="14" xfId="17" applyFont="1" applyFill="1" applyBorder="1" applyAlignment="1"/>
    <xf numFmtId="0" fontId="27" fillId="0" borderId="20" xfId="17" applyFont="1" applyFill="1" applyBorder="1" applyAlignment="1"/>
    <xf numFmtId="177" fontId="27" fillId="0" borderId="0" xfId="17" applyNumberFormat="1" applyFont="1" applyFill="1" applyBorder="1" applyAlignment="1"/>
    <xf numFmtId="177" fontId="27" fillId="0" borderId="0" xfId="17" applyNumberFormat="1" applyFont="1" applyFill="1" applyAlignment="1"/>
    <xf numFmtId="175" fontId="27" fillId="0" borderId="0" xfId="17" applyNumberFormat="1" applyFont="1" applyFill="1" applyAlignment="1"/>
    <xf numFmtId="0" fontId="27" fillId="3" borderId="0" xfId="17" applyFont="1" applyFill="1" applyAlignment="1"/>
    <xf numFmtId="176" fontId="27" fillId="3" borderId="0" xfId="17" applyNumberFormat="1" applyFont="1" applyFill="1" applyAlignment="1"/>
    <xf numFmtId="0" fontId="27" fillId="0" borderId="0" xfId="17" applyFont="1" applyFill="1" applyBorder="1" applyAlignment="1">
      <alignment vertical="center"/>
    </xf>
    <xf numFmtId="173" fontId="26" fillId="0" borderId="25" xfId="15" applyFont="1" applyFill="1" applyBorder="1" applyAlignment="1">
      <alignment horizontal="center"/>
    </xf>
    <xf numFmtId="173" fontId="26" fillId="0" borderId="26" xfId="15" applyFont="1" applyFill="1" applyBorder="1" applyAlignment="1">
      <alignment horizontal="center"/>
    </xf>
    <xf numFmtId="174" fontId="26" fillId="0" borderId="26" xfId="15" applyNumberFormat="1" applyFont="1" applyFill="1" applyBorder="1" applyAlignment="1">
      <alignment horizontal="center"/>
    </xf>
    <xf numFmtId="174" fontId="26" fillId="0" borderId="26" xfId="15" applyNumberFormat="1" applyFont="1" applyFill="1" applyBorder="1" applyAlignment="1" applyProtection="1">
      <alignment horizontal="center"/>
    </xf>
    <xf numFmtId="174" fontId="26" fillId="0" borderId="26" xfId="17" applyNumberFormat="1" applyFont="1" applyFill="1" applyBorder="1" applyAlignment="1"/>
    <xf numFmtId="0" fontId="26" fillId="0" borderId="26" xfId="17" applyFont="1" applyFill="1" applyBorder="1" applyAlignment="1"/>
    <xf numFmtId="174" fontId="26" fillId="0" borderId="27" xfId="17" applyNumberFormat="1" applyFont="1" applyFill="1" applyBorder="1" applyAlignment="1"/>
    <xf numFmtId="0" fontId="26" fillId="0" borderId="10" xfId="17" applyFont="1" applyFill="1" applyBorder="1" applyAlignment="1"/>
    <xf numFmtId="0" fontId="26" fillId="0" borderId="0" xfId="17" applyFont="1" applyFill="1" applyBorder="1" applyAlignment="1"/>
    <xf numFmtId="174" fontId="26" fillId="0" borderId="0" xfId="17" applyNumberFormat="1" applyFont="1" applyFill="1" applyBorder="1" applyAlignment="1"/>
    <xf numFmtId="174" fontId="26" fillId="0" borderId="11" xfId="17" applyNumberFormat="1" applyFont="1" applyFill="1" applyBorder="1" applyAlignment="1"/>
    <xf numFmtId="0" fontId="26" fillId="0" borderId="0" xfId="0" applyFont="1" applyBorder="1" applyAlignment="1">
      <alignment horizontal="center" vertical="center"/>
    </xf>
    <xf numFmtId="3" fontId="29" fillId="0" borderId="18" xfId="17" applyNumberFormat="1" applyFont="1" applyFill="1" applyBorder="1" applyAlignment="1">
      <alignment horizontal="left"/>
    </xf>
    <xf numFmtId="3" fontId="29" fillId="0" borderId="7" xfId="17" applyNumberFormat="1" applyFont="1" applyFill="1" applyBorder="1" applyAlignment="1">
      <alignment horizontal="left"/>
    </xf>
    <xf numFmtId="174" fontId="29" fillId="0" borderId="7" xfId="17" applyNumberFormat="1" applyFont="1" applyFill="1" applyBorder="1" applyAlignment="1">
      <alignment horizontal="center"/>
    </xf>
    <xf numFmtId="174" fontId="27" fillId="0" borderId="7" xfId="17" applyNumberFormat="1" applyFont="1" applyFill="1" applyBorder="1" applyAlignment="1">
      <alignment horizontal="right"/>
    </xf>
    <xf numFmtId="174" fontId="26" fillId="0" borderId="7" xfId="17" applyNumberFormat="1" applyFont="1" applyFill="1" applyBorder="1" applyAlignment="1"/>
    <xf numFmtId="3" fontId="29" fillId="0" borderId="20" xfId="17" applyNumberFormat="1" applyFont="1" applyFill="1" applyBorder="1" applyAlignment="1">
      <alignment horizontal="left"/>
    </xf>
    <xf numFmtId="174" fontId="29" fillId="0" borderId="7" xfId="17" applyNumberFormat="1" applyFont="1" applyFill="1" applyBorder="1" applyAlignment="1">
      <alignment horizontal="center" wrapText="1"/>
    </xf>
    <xf numFmtId="174" fontId="29" fillId="0" borderId="14" xfId="17" applyNumberFormat="1" applyFont="1" applyFill="1" applyBorder="1" applyAlignment="1">
      <alignment horizontal="center" wrapText="1"/>
    </xf>
    <xf numFmtId="3" fontId="27" fillId="0" borderId="10" xfId="17" applyNumberFormat="1" applyFont="1" applyFill="1" applyBorder="1" applyAlignment="1">
      <alignment horizontal="left"/>
    </xf>
    <xf numFmtId="174" fontId="26" fillId="0" borderId="0" xfId="17" applyNumberFormat="1" applyFont="1" applyFill="1" applyBorder="1" applyAlignment="1">
      <alignment horizontal="center" vertical="center"/>
    </xf>
    <xf numFmtId="3" fontId="27" fillId="0" borderId="0" xfId="17" applyNumberFormat="1" applyFont="1" applyFill="1" applyBorder="1" applyAlignment="1">
      <alignment horizontal="left"/>
    </xf>
    <xf numFmtId="174" fontId="27" fillId="0" borderId="0" xfId="17" applyNumberFormat="1" applyFont="1" applyFill="1" applyBorder="1" applyAlignment="1">
      <alignment horizontal="left"/>
    </xf>
    <xf numFmtId="3" fontId="29" fillId="0" borderId="8" xfId="17" applyNumberFormat="1" applyFont="1" applyFill="1" applyBorder="1" applyAlignment="1">
      <alignment horizontal="left"/>
    </xf>
    <xf numFmtId="3" fontId="29" fillId="0" borderId="0" xfId="17" applyNumberFormat="1" applyFont="1" applyFill="1" applyBorder="1" applyAlignment="1">
      <alignment horizontal="left"/>
    </xf>
    <xf numFmtId="174" fontId="26" fillId="0" borderId="11" xfId="17" applyNumberFormat="1" applyFont="1" applyFill="1" applyBorder="1" applyAlignment="1">
      <alignment horizontal="center"/>
    </xf>
    <xf numFmtId="0" fontId="29" fillId="0" borderId="10" xfId="17" applyFont="1" applyFill="1" applyBorder="1" applyAlignment="1">
      <alignment horizontal="left"/>
    </xf>
    <xf numFmtId="0" fontId="29" fillId="0" borderId="0" xfId="17" applyFont="1" applyFill="1" applyBorder="1" applyAlignment="1">
      <alignment horizontal="left"/>
    </xf>
    <xf numFmtId="174" fontId="29" fillId="0" borderId="0" xfId="17" applyNumberFormat="1" applyFont="1" applyFill="1" applyBorder="1" applyAlignment="1">
      <alignment horizontal="left"/>
    </xf>
    <xf numFmtId="0" fontId="29" fillId="0" borderId="8" xfId="17" applyFont="1" applyFill="1" applyBorder="1" applyAlignment="1">
      <alignment horizontal="left"/>
    </xf>
    <xf numFmtId="174" fontId="27" fillId="0" borderId="11" xfId="17" applyNumberFormat="1" applyFont="1" applyFill="1" applyBorder="1" applyAlignment="1">
      <alignment horizontal="right"/>
    </xf>
    <xf numFmtId="0" fontId="27" fillId="0" borderId="10" xfId="17" applyFont="1" applyFill="1" applyBorder="1" applyAlignment="1">
      <alignment horizontal="left"/>
    </xf>
    <xf numFmtId="175" fontId="27" fillId="0" borderId="0" xfId="17" applyNumberFormat="1" applyFont="1" applyFill="1" applyBorder="1" applyAlignment="1"/>
    <xf numFmtId="0" fontId="26" fillId="0" borderId="8" xfId="17" applyFont="1" applyFill="1" applyBorder="1" applyAlignment="1">
      <alignment horizontal="left"/>
    </xf>
    <xf numFmtId="175" fontId="27" fillId="0" borderId="2" xfId="17" applyNumberFormat="1" applyFont="1" applyFill="1" applyBorder="1" applyAlignment="1"/>
    <xf numFmtId="0" fontId="26" fillId="0" borderId="0" xfId="17" applyFont="1" applyFill="1" applyBorder="1" applyAlignment="1">
      <alignment horizontal="left"/>
    </xf>
    <xf numFmtId="175" fontId="27" fillId="0" borderId="12" xfId="17" applyNumberFormat="1" applyFont="1" applyFill="1" applyBorder="1" applyAlignment="1"/>
    <xf numFmtId="175" fontId="26" fillId="0" borderId="4" xfId="17" applyNumberFormat="1" applyFont="1" applyFill="1" applyBorder="1" applyAlignment="1"/>
    <xf numFmtId="175" fontId="26" fillId="0" borderId="0" xfId="17" applyNumberFormat="1" applyFont="1" applyFill="1" applyBorder="1" applyAlignment="1"/>
    <xf numFmtId="0" fontId="27" fillId="0" borderId="8" xfId="17" applyFont="1" applyFill="1" applyBorder="1" applyAlignment="1">
      <alignment horizontal="left"/>
    </xf>
    <xf numFmtId="175" fontId="26" fillId="0" borderId="21" xfId="17" applyNumberFormat="1" applyFont="1" applyFill="1" applyBorder="1" applyAlignment="1"/>
    <xf numFmtId="0" fontId="27" fillId="0" borderId="0" xfId="17" applyFont="1" applyFill="1" applyBorder="1" applyAlignment="1">
      <alignment horizontal="left"/>
    </xf>
    <xf numFmtId="175" fontId="26" fillId="0" borderId="13" xfId="17" applyNumberFormat="1" applyFont="1" applyFill="1" applyBorder="1" applyAlignment="1"/>
    <xf numFmtId="175" fontId="27" fillId="0" borderId="11" xfId="17" applyNumberFormat="1" applyFont="1" applyFill="1" applyBorder="1" applyAlignment="1"/>
    <xf numFmtId="175" fontId="29" fillId="0" borderId="0" xfId="17" applyNumberFormat="1" applyFont="1" applyFill="1" applyBorder="1" applyAlignment="1"/>
    <xf numFmtId="0" fontId="26" fillId="0" borderId="10" xfId="17" applyFont="1" applyFill="1" applyBorder="1" applyAlignment="1">
      <alignment horizontal="left"/>
    </xf>
    <xf numFmtId="175" fontId="26" fillId="0" borderId="7" xfId="17" applyNumberFormat="1" applyFont="1" applyFill="1" applyBorder="1" applyAlignment="1"/>
    <xf numFmtId="4" fontId="27" fillId="0" borderId="8" xfId="17" applyNumberFormat="1" applyFont="1" applyFill="1" applyBorder="1" applyAlignment="1"/>
    <xf numFmtId="4" fontId="27" fillId="0" borderId="0" xfId="17" applyNumberFormat="1" applyFont="1" applyFill="1" applyBorder="1" applyAlignment="1"/>
    <xf numFmtId="175" fontId="26" fillId="0" borderId="14" xfId="17" applyNumberFormat="1" applyFont="1" applyFill="1" applyBorder="1" applyAlignment="1"/>
    <xf numFmtId="0" fontId="27" fillId="0" borderId="8" xfId="17" applyFont="1" applyBorder="1" applyAlignment="1">
      <alignment horizontal="left"/>
    </xf>
    <xf numFmtId="177" fontId="27" fillId="0" borderId="0" xfId="17" applyNumberFormat="1" applyFont="1" applyBorder="1" applyAlignment="1">
      <alignment horizontal="left"/>
    </xf>
    <xf numFmtId="177" fontId="27" fillId="0" borderId="11" xfId="17" applyNumberFormat="1" applyFont="1" applyFill="1" applyBorder="1" applyAlignment="1"/>
    <xf numFmtId="177" fontId="27" fillId="0" borderId="2" xfId="17" applyNumberFormat="1" applyFont="1" applyFill="1" applyBorder="1" applyAlignment="1"/>
    <xf numFmtId="177" fontId="27" fillId="0" borderId="12" xfId="17" applyNumberFormat="1" applyFont="1" applyFill="1" applyBorder="1" applyAlignment="1"/>
    <xf numFmtId="177" fontId="26" fillId="0" borderId="7" xfId="17" applyNumberFormat="1" applyFont="1" applyFill="1" applyBorder="1" applyAlignment="1"/>
    <xf numFmtId="177" fontId="26" fillId="0" borderId="14" xfId="17" applyNumberFormat="1" applyFont="1" applyFill="1" applyBorder="1" applyAlignment="1"/>
    <xf numFmtId="175" fontId="26" fillId="0" borderId="15" xfId="17" applyNumberFormat="1" applyFont="1" applyFill="1" applyBorder="1" applyAlignment="1"/>
    <xf numFmtId="0" fontId="27" fillId="0" borderId="11" xfId="17" applyFont="1" applyFill="1" applyBorder="1" applyAlignment="1"/>
    <xf numFmtId="174" fontId="26" fillId="0" borderId="0" xfId="17" applyNumberFormat="1" applyFont="1" applyFill="1" applyBorder="1" applyAlignment="1">
      <alignment horizontal="right"/>
    </xf>
    <xf numFmtId="174" fontId="26" fillId="0" borderId="11" xfId="17" applyNumberFormat="1" applyFont="1" applyFill="1" applyBorder="1" applyAlignment="1">
      <alignment horizontal="right"/>
    </xf>
    <xf numFmtId="0" fontId="27" fillId="0" borderId="8" xfId="17" applyFont="1" applyFill="1" applyBorder="1" applyAlignment="1">
      <alignment vertical="top"/>
    </xf>
    <xf numFmtId="0" fontId="27" fillId="0" borderId="0" xfId="17" applyFont="1" applyFill="1" applyBorder="1" applyAlignment="1">
      <alignment vertical="top"/>
    </xf>
    <xf numFmtId="175" fontId="30" fillId="0" borderId="0" xfId="17" applyNumberFormat="1" applyFont="1" applyFill="1" applyBorder="1" applyAlignment="1"/>
    <xf numFmtId="174" fontId="27" fillId="0" borderId="0" xfId="17" applyNumberFormat="1" applyFont="1" applyFill="1" applyBorder="1" applyAlignment="1">
      <alignment horizontal="right"/>
    </xf>
    <xf numFmtId="0" fontId="26" fillId="0" borderId="10" xfId="17" applyFont="1" applyFill="1" applyBorder="1" applyAlignment="1">
      <alignment horizontal="left" vertical="center"/>
    </xf>
    <xf numFmtId="0" fontId="27" fillId="0" borderId="8" xfId="17" applyFont="1" applyFill="1" applyBorder="1" applyAlignment="1">
      <alignment horizontal="left" vertical="top"/>
    </xf>
    <xf numFmtId="0" fontId="27" fillId="0" borderId="0" xfId="17" applyFont="1" applyFill="1" applyBorder="1" applyAlignment="1">
      <alignment horizontal="left" vertical="top"/>
    </xf>
    <xf numFmtId="175" fontId="27" fillId="0" borderId="3" xfId="17" applyNumberFormat="1" applyFont="1" applyFill="1" applyBorder="1" applyAlignment="1"/>
    <xf numFmtId="174" fontId="27" fillId="0" borderId="0" xfId="17" applyNumberFormat="1" applyFont="1" applyFill="1" applyBorder="1" applyAlignment="1"/>
    <xf numFmtId="174" fontId="27" fillId="0" borderId="11" xfId="17" applyNumberFormat="1" applyFont="1" applyFill="1" applyBorder="1" applyAlignment="1"/>
    <xf numFmtId="175" fontId="26" fillId="0" borderId="19" xfId="17" applyNumberFormat="1" applyFont="1" applyFill="1" applyBorder="1" applyAlignment="1"/>
    <xf numFmtId="175" fontId="26" fillId="0" borderId="16" xfId="17" applyNumberFormat="1" applyFont="1" applyFill="1" applyBorder="1" applyAlignment="1"/>
    <xf numFmtId="175" fontId="27" fillId="0" borderId="0" xfId="0" applyNumberFormat="1" applyFont="1" applyFill="1" applyBorder="1" applyAlignment="1"/>
    <xf numFmtId="175" fontId="24" fillId="0" borderId="0" xfId="0" applyNumberFormat="1" applyFont="1" applyFill="1" applyBorder="1" applyAlignment="1"/>
    <xf numFmtId="175" fontId="24" fillId="0" borderId="11" xfId="0" applyNumberFormat="1" applyFont="1" applyFill="1" applyBorder="1" applyAlignment="1"/>
    <xf numFmtId="174" fontId="29" fillId="0" borderId="0" xfId="17" applyNumberFormat="1" applyFont="1" applyFill="1" applyBorder="1" applyAlignment="1">
      <alignment horizontal="center" wrapText="1"/>
    </xf>
    <xf numFmtId="174" fontId="29" fillId="0" borderId="11" xfId="17" applyNumberFormat="1" applyFont="1" applyFill="1" applyBorder="1" applyAlignment="1">
      <alignment horizontal="center" wrapText="1"/>
    </xf>
    <xf numFmtId="174" fontId="29" fillId="0" borderId="0" xfId="17" applyNumberFormat="1" applyFont="1" applyFill="1" applyBorder="1" applyAlignment="1">
      <alignment horizontal="center"/>
    </xf>
    <xf numFmtId="0" fontId="27" fillId="0" borderId="10" xfId="0" applyFont="1" applyFill="1" applyBorder="1" applyAlignment="1"/>
    <xf numFmtId="0" fontId="27" fillId="0" borderId="0" xfId="0" applyFont="1" applyFill="1" applyBorder="1" applyAlignment="1"/>
    <xf numFmtId="0" fontId="29" fillId="0" borderId="8" xfId="17" applyFont="1" applyFill="1" applyBorder="1" applyAlignment="1"/>
    <xf numFmtId="0" fontId="29" fillId="0" borderId="0" xfId="17" applyFont="1" applyFill="1" applyBorder="1" applyAlignment="1"/>
    <xf numFmtId="174" fontId="29" fillId="0" borderId="11" xfId="17" applyNumberFormat="1" applyFont="1" applyFill="1" applyBorder="1" applyAlignment="1">
      <alignment horizontal="center"/>
    </xf>
    <xf numFmtId="0" fontId="27" fillId="0" borderId="8" xfId="17" applyFont="1" applyBorder="1" applyAlignment="1"/>
    <xf numFmtId="177" fontId="27" fillId="0" borderId="0" xfId="17" applyNumberFormat="1" applyFont="1" applyBorder="1" applyAlignment="1"/>
    <xf numFmtId="175" fontId="27" fillId="0" borderId="2" xfId="0" applyNumberFormat="1" applyFont="1" applyFill="1" applyBorder="1" applyAlignment="1"/>
    <xf numFmtId="0" fontId="26" fillId="0" borderId="10" xfId="0" applyFont="1" applyFill="1" applyBorder="1" applyAlignment="1"/>
    <xf numFmtId="177" fontId="26" fillId="0" borderId="7" xfId="0" applyNumberFormat="1" applyFont="1" applyFill="1" applyBorder="1" applyAlignment="1"/>
    <xf numFmtId="177" fontId="26" fillId="0" borderId="0" xfId="0" applyNumberFormat="1" applyFont="1" applyFill="1" applyBorder="1" applyAlignment="1"/>
    <xf numFmtId="177" fontId="27" fillId="0" borderId="0" xfId="0" applyNumberFormat="1" applyFont="1" applyFill="1" applyBorder="1" applyAlignment="1"/>
    <xf numFmtId="177" fontId="26" fillId="0" borderId="0" xfId="17" applyNumberFormat="1" applyFont="1" applyFill="1" applyBorder="1" applyAlignment="1"/>
    <xf numFmtId="177" fontId="26" fillId="0" borderId="19" xfId="17" applyNumberFormat="1" applyFont="1" applyFill="1" applyBorder="1" applyAlignment="1"/>
    <xf numFmtId="177" fontId="27" fillId="0" borderId="0" xfId="17" applyNumberFormat="1" applyFont="1" applyFill="1" applyBorder="1" applyAlignment="1">
      <alignment vertical="top"/>
    </xf>
    <xf numFmtId="177" fontId="26" fillId="0" borderId="16" xfId="17" applyNumberFormat="1" applyFont="1" applyFill="1" applyBorder="1" applyAlignment="1"/>
    <xf numFmtId="0" fontId="29" fillId="0" borderId="8" xfId="17" applyFont="1" applyBorder="1" applyAlignment="1">
      <alignment vertical="top"/>
    </xf>
    <xf numFmtId="0" fontId="29" fillId="0" borderId="0" xfId="17" applyFont="1" applyBorder="1" applyAlignment="1">
      <alignment vertical="top"/>
    </xf>
    <xf numFmtId="175" fontId="26" fillId="0" borderId="0" xfId="0" applyNumberFormat="1" applyFont="1" applyFill="1" applyBorder="1" applyAlignment="1"/>
    <xf numFmtId="174" fontId="27" fillId="0" borderId="11" xfId="17" applyNumberFormat="1" applyFont="1" applyFill="1" applyBorder="1" applyAlignment="1">
      <alignment vertical="top"/>
    </xf>
    <xf numFmtId="175" fontId="31" fillId="0" borderId="0" xfId="0" applyNumberFormat="1" applyFont="1" applyFill="1" applyBorder="1" applyAlignment="1"/>
    <xf numFmtId="177" fontId="27" fillId="0" borderId="2" xfId="0" applyNumberFormat="1" applyFont="1" applyFill="1" applyBorder="1" applyAlignment="1"/>
    <xf numFmtId="177" fontId="31" fillId="0" borderId="0" xfId="0" applyNumberFormat="1" applyFont="1" applyFill="1" applyBorder="1" applyAlignment="1"/>
    <xf numFmtId="0" fontId="27" fillId="0" borderId="0" xfId="17" applyFont="1" applyBorder="1" applyAlignment="1"/>
    <xf numFmtId="175" fontId="32" fillId="0" borderId="0" xfId="0" applyNumberFormat="1" applyFont="1" applyFill="1" applyBorder="1" applyAlignment="1"/>
    <xf numFmtId="177" fontId="26" fillId="0" borderId="19" xfId="0" applyNumberFormat="1" applyFont="1" applyFill="1" applyBorder="1" applyAlignment="1"/>
    <xf numFmtId="177" fontId="32" fillId="0" borderId="0" xfId="0" applyNumberFormat="1" applyFont="1" applyFill="1" applyBorder="1" applyAlignment="1"/>
    <xf numFmtId="0" fontId="26" fillId="0" borderId="0" xfId="0" applyFont="1" applyFill="1" applyBorder="1" applyAlignment="1"/>
    <xf numFmtId="174" fontId="27" fillId="0" borderId="12" xfId="17" applyNumberFormat="1" applyFont="1" applyFill="1" applyBorder="1" applyAlignment="1"/>
    <xf numFmtId="173" fontId="26" fillId="0" borderId="10" xfId="15" applyFont="1" applyFill="1" applyBorder="1" applyAlignment="1" applyProtection="1">
      <alignment horizontal="center" vertical="center"/>
    </xf>
    <xf numFmtId="173" fontId="26" fillId="0" borderId="0" xfId="15" applyFont="1" applyFill="1" applyBorder="1" applyAlignment="1" applyProtection="1">
      <alignment horizontal="center" vertical="center"/>
    </xf>
    <xf numFmtId="174" fontId="26" fillId="0" borderId="0" xfId="15" applyNumberFormat="1" applyFont="1" applyFill="1" applyBorder="1" applyAlignment="1" applyProtection="1">
      <alignment horizontal="center" vertical="center"/>
    </xf>
    <xf numFmtId="173" fontId="26" fillId="0" borderId="0" xfId="15" applyFont="1" applyFill="1" applyBorder="1" applyAlignment="1" applyProtection="1">
      <alignment horizontal="center" vertical="center" wrapText="1"/>
    </xf>
    <xf numFmtId="174" fontId="26" fillId="0" borderId="11" xfId="15" applyNumberFormat="1" applyFont="1" applyFill="1" applyBorder="1" applyAlignment="1" applyProtection="1">
      <alignment horizontal="center" vertical="center" wrapText="1"/>
    </xf>
    <xf numFmtId="174" fontId="27" fillId="0" borderId="0" xfId="17" applyNumberFormat="1" applyFont="1" applyFill="1" applyBorder="1" applyAlignment="1">
      <alignment vertical="center"/>
    </xf>
    <xf numFmtId="174" fontId="26" fillId="0" borderId="0" xfId="15" applyNumberFormat="1" applyFont="1" applyFill="1" applyBorder="1" applyAlignment="1" applyProtection="1">
      <alignment horizontal="center" vertical="center" wrapText="1"/>
    </xf>
    <xf numFmtId="174" fontId="26" fillId="0" borderId="0" xfId="17" applyNumberFormat="1" applyFont="1" applyFill="1" applyBorder="1" applyAlignment="1">
      <alignment vertical="center"/>
    </xf>
    <xf numFmtId="173" fontId="26" fillId="0" borderId="0" xfId="15" applyFont="1" applyFill="1" applyBorder="1" applyAlignment="1" applyProtection="1">
      <alignment horizontal="left" vertical="center"/>
    </xf>
    <xf numFmtId="174" fontId="26" fillId="0" borderId="11" xfId="15" applyNumberFormat="1" applyFont="1" applyFill="1" applyBorder="1" applyAlignment="1" applyProtection="1">
      <alignment horizontal="center" vertical="center"/>
    </xf>
    <xf numFmtId="173" fontId="26" fillId="0" borderId="10" xfId="15" applyFont="1" applyFill="1" applyBorder="1" applyAlignment="1">
      <alignment horizontal="center" vertical="center"/>
    </xf>
    <xf numFmtId="173" fontId="26" fillId="0" borderId="0" xfId="15" applyFont="1" applyFill="1" applyBorder="1" applyAlignment="1">
      <alignment horizontal="center" vertical="center"/>
    </xf>
    <xf numFmtId="0" fontId="26" fillId="0" borderId="0" xfId="0" applyFont="1" applyBorder="1" applyAlignment="1">
      <alignment horizontal="center"/>
    </xf>
    <xf numFmtId="174" fontId="26" fillId="0" borderId="0" xfId="15" applyNumberFormat="1" applyFont="1" applyFill="1" applyBorder="1" applyAlignment="1">
      <alignment horizontal="center" vertical="center"/>
    </xf>
    <xf numFmtId="174" fontId="26" fillId="0" borderId="11" xfId="15" applyNumberFormat="1" applyFont="1" applyFill="1" applyBorder="1" applyAlignment="1">
      <alignment horizontal="center" vertical="center"/>
    </xf>
    <xf numFmtId="173" fontId="26" fillId="0" borderId="10" xfId="15" applyFont="1" applyFill="1" applyBorder="1" applyAlignment="1">
      <alignment horizontal="center" vertical="center" wrapText="1"/>
    </xf>
    <xf numFmtId="173" fontId="26" fillId="0" borderId="0" xfId="15" applyFont="1" applyFill="1" applyBorder="1" applyAlignment="1">
      <alignment horizontal="center" vertical="center" wrapText="1"/>
    </xf>
    <xf numFmtId="174" fontId="26" fillId="0" borderId="0" xfId="15" applyNumberFormat="1" applyFont="1" applyFill="1" applyBorder="1" applyAlignment="1">
      <alignment horizontal="center" vertical="center" wrapText="1"/>
    </xf>
    <xf numFmtId="174" fontId="26" fillId="0" borderId="11" xfId="15" applyNumberFormat="1" applyFont="1" applyFill="1" applyBorder="1" applyAlignment="1">
      <alignment horizontal="center" vertical="center" wrapText="1"/>
    </xf>
    <xf numFmtId="173" fontId="26" fillId="0" borderId="22" xfId="15" applyFont="1" applyFill="1" applyBorder="1" applyAlignment="1">
      <alignment horizontal="center"/>
    </xf>
    <xf numFmtId="173" fontId="26" fillId="0" borderId="3" xfId="15" applyFont="1" applyFill="1" applyBorder="1" applyAlignment="1">
      <alignment horizontal="center"/>
    </xf>
    <xf numFmtId="174" fontId="26" fillId="0" borderId="3" xfId="15" applyNumberFormat="1" applyFont="1" applyFill="1" applyBorder="1" applyAlignment="1">
      <alignment horizontal="center"/>
    </xf>
    <xf numFmtId="174" fontId="26" fillId="0" borderId="3" xfId="15" applyNumberFormat="1" applyFont="1" applyFill="1" applyBorder="1" applyAlignment="1" applyProtection="1">
      <alignment horizontal="center"/>
    </xf>
    <xf numFmtId="174" fontId="26" fillId="0" borderId="3" xfId="17" applyNumberFormat="1" applyFont="1" applyFill="1" applyBorder="1" applyAlignment="1"/>
    <xf numFmtId="0" fontId="26" fillId="0" borderId="3" xfId="17" applyFont="1" applyFill="1" applyBorder="1" applyAlignment="1"/>
    <xf numFmtId="174" fontId="26" fillId="0" borderId="23" xfId="17" applyNumberFormat="1" applyFont="1" applyFill="1" applyBorder="1" applyAlignment="1"/>
    <xf numFmtId="174" fontId="27" fillId="0" borderId="0" xfId="17" applyNumberFormat="1" applyFont="1" applyFill="1" applyAlignment="1">
      <alignment horizontal="left"/>
    </xf>
    <xf numFmtId="0" fontId="26" fillId="0" borderId="10" xfId="0" applyFont="1" applyBorder="1" applyAlignment="1">
      <alignment horizontal="center" vertical="center"/>
    </xf>
    <xf numFmtId="0" fontId="27" fillId="0" borderId="22" xfId="17" applyFont="1" applyFill="1" applyBorder="1" applyAlignment="1">
      <alignment horizontal="left"/>
    </xf>
    <xf numFmtId="0" fontId="27" fillId="0" borderId="3" xfId="17" applyFont="1" applyFill="1" applyBorder="1" applyAlignment="1">
      <alignment horizontal="left"/>
    </xf>
    <xf numFmtId="174" fontId="27" fillId="0" borderId="3" xfId="17" applyNumberFormat="1" applyFont="1" applyFill="1" applyBorder="1" applyAlignment="1">
      <alignment horizontal="left"/>
    </xf>
    <xf numFmtId="0" fontId="27" fillId="0" borderId="3" xfId="17" applyFont="1" applyFill="1" applyBorder="1" applyAlignment="1"/>
    <xf numFmtId="174" fontId="27" fillId="0" borderId="23" xfId="17" applyNumberFormat="1" applyFont="1" applyFill="1" applyBorder="1" applyAlignment="1"/>
    <xf numFmtId="174" fontId="27" fillId="0" borderId="0" xfId="17" applyNumberFormat="1" applyFont="1" applyFill="1" applyBorder="1" applyAlignment="1">
      <alignment horizontal="center"/>
    </xf>
    <xf numFmtId="175" fontId="20" fillId="0" borderId="0" xfId="0" applyNumberFormat="1" applyFont="1" applyProtection="1">
      <protection hidden="1"/>
    </xf>
    <xf numFmtId="3" fontId="20" fillId="0" borderId="0" xfId="0" applyNumberFormat="1" applyFont="1"/>
    <xf numFmtId="3" fontId="19" fillId="0" borderId="10" xfId="0" applyNumberFormat="1" applyFont="1" applyBorder="1" applyAlignment="1" applyProtection="1">
      <alignment horizontal="left"/>
      <protection hidden="1"/>
    </xf>
    <xf numFmtId="3" fontId="19" fillId="0" borderId="0" xfId="0" applyNumberFormat="1" applyFont="1" applyBorder="1" applyAlignment="1" applyProtection="1">
      <alignment horizontal="left"/>
      <protection hidden="1"/>
    </xf>
    <xf numFmtId="3" fontId="19" fillId="0" borderId="0" xfId="0" applyNumberFormat="1" applyFont="1" applyBorder="1" applyAlignment="1" applyProtection="1">
      <alignment horizontal="centerContinuous"/>
      <protection hidden="1"/>
    </xf>
    <xf numFmtId="3" fontId="20" fillId="0" borderId="0" xfId="0" applyNumberFormat="1" applyFont="1" applyBorder="1" applyAlignment="1" applyProtection="1">
      <alignment horizontal="centerContinuous"/>
      <protection hidden="1"/>
    </xf>
    <xf numFmtId="3" fontId="20" fillId="0" borderId="11" xfId="0" applyNumberFormat="1" applyFont="1" applyBorder="1" applyProtection="1">
      <protection hidden="1"/>
    </xf>
    <xf numFmtId="3" fontId="19" fillId="0" borderId="0" xfId="0" applyNumberFormat="1" applyFont="1" applyBorder="1" applyAlignment="1" applyProtection="1">
      <alignment horizontal="center"/>
      <protection hidden="1"/>
    </xf>
    <xf numFmtId="3" fontId="20" fillId="0" borderId="0" xfId="0" applyNumberFormat="1" applyFont="1" applyBorder="1"/>
    <xf numFmtId="3" fontId="20" fillId="0" borderId="0" xfId="0" applyNumberFormat="1" applyFont="1" applyBorder="1" applyProtection="1">
      <protection hidden="1"/>
    </xf>
    <xf numFmtId="3" fontId="20" fillId="0" borderId="0" xfId="0" applyNumberFormat="1" applyFont="1" applyBorder="1" applyAlignment="1" applyProtection="1">
      <alignment horizontal="center"/>
      <protection hidden="1"/>
    </xf>
    <xf numFmtId="3" fontId="34" fillId="0" borderId="0" xfId="0" applyNumberFormat="1" applyFont="1" applyBorder="1" applyAlignment="1" applyProtection="1">
      <alignment horizontal="centerContinuous"/>
      <protection hidden="1"/>
    </xf>
    <xf numFmtId="3" fontId="20" fillId="0" borderId="0" xfId="0" quotePrefix="1" applyNumberFormat="1" applyFont="1" applyBorder="1" applyAlignment="1" applyProtection="1">
      <alignment horizontal="center"/>
      <protection hidden="1"/>
    </xf>
    <xf numFmtId="3" fontId="20" fillId="0" borderId="10" xfId="0" applyNumberFormat="1" applyFont="1" applyBorder="1" applyProtection="1">
      <protection hidden="1"/>
    </xf>
    <xf numFmtId="3" fontId="19" fillId="0" borderId="10" xfId="0" applyNumberFormat="1" applyFont="1" applyBorder="1" applyAlignment="1" applyProtection="1">
      <alignment horizontal="center"/>
      <protection hidden="1"/>
    </xf>
    <xf numFmtId="3" fontId="20" fillId="0" borderId="0" xfId="0" applyNumberFormat="1" applyFont="1" applyBorder="1" applyAlignment="1" applyProtection="1">
      <alignment horizontal="left"/>
      <protection hidden="1"/>
    </xf>
    <xf numFmtId="175" fontId="20" fillId="0" borderId="0" xfId="0" applyNumberFormat="1" applyFont="1" applyBorder="1" applyProtection="1">
      <protection hidden="1"/>
    </xf>
    <xf numFmtId="4" fontId="20" fillId="0" borderId="0" xfId="0" applyNumberFormat="1" applyFont="1" applyBorder="1" applyProtection="1">
      <protection hidden="1"/>
    </xf>
    <xf numFmtId="175" fontId="20" fillId="0" borderId="0" xfId="0" applyNumberFormat="1" applyFont="1" applyBorder="1"/>
    <xf numFmtId="175" fontId="20" fillId="0" borderId="0" xfId="0" applyNumberFormat="1" applyFont="1" applyFill="1" applyBorder="1" applyProtection="1">
      <protection hidden="1"/>
    </xf>
    <xf numFmtId="0" fontId="20" fillId="0" borderId="0" xfId="0" applyFont="1" applyBorder="1" applyProtection="1">
      <protection hidden="1"/>
    </xf>
    <xf numFmtId="175" fontId="19" fillId="0" borderId="0" xfId="0" applyNumberFormat="1" applyFont="1" applyBorder="1" applyProtection="1">
      <protection hidden="1"/>
    </xf>
    <xf numFmtId="175" fontId="20" fillId="0" borderId="7" xfId="0" applyNumberFormat="1" applyFont="1" applyBorder="1" applyProtection="1">
      <protection hidden="1"/>
    </xf>
    <xf numFmtId="3" fontId="19" fillId="0" borderId="0" xfId="0" quotePrefix="1" applyNumberFormat="1" applyFont="1" applyBorder="1" applyAlignment="1" applyProtection="1">
      <alignment horizontal="left"/>
      <protection hidden="1"/>
    </xf>
    <xf numFmtId="175" fontId="20" fillId="0" borderId="7" xfId="16" applyNumberFormat="1" applyFont="1" applyBorder="1" applyProtection="1">
      <protection hidden="1"/>
    </xf>
    <xf numFmtId="175" fontId="20" fillId="0" borderId="2" xfId="0" applyNumberFormat="1" applyFont="1" applyBorder="1"/>
    <xf numFmtId="3" fontId="20" fillId="0" borderId="0" xfId="0" applyNumberFormat="1" applyFont="1" applyFill="1" applyBorder="1" applyProtection="1">
      <protection hidden="1"/>
    </xf>
    <xf numFmtId="3" fontId="20" fillId="0" borderId="0" xfId="0" applyNumberFormat="1" applyFont="1" applyFill="1" applyBorder="1" applyAlignment="1" applyProtection="1">
      <alignment horizontal="left"/>
      <protection hidden="1"/>
    </xf>
    <xf numFmtId="175" fontId="20" fillId="0" borderId="0" xfId="0" applyNumberFormat="1" applyFont="1" applyFill="1" applyBorder="1"/>
    <xf numFmtId="4" fontId="20" fillId="0" borderId="0" xfId="0" applyNumberFormat="1" applyFont="1" applyFill="1" applyBorder="1" applyProtection="1">
      <protection hidden="1"/>
    </xf>
    <xf numFmtId="3" fontId="20" fillId="0" borderId="11" xfId="0" applyNumberFormat="1" applyFont="1" applyFill="1" applyBorder="1" applyProtection="1">
      <protection hidden="1"/>
    </xf>
    <xf numFmtId="175" fontId="20" fillId="0" borderId="0" xfId="0" applyNumberFormat="1" applyFont="1" applyFill="1" applyProtection="1">
      <protection hidden="1"/>
    </xf>
    <xf numFmtId="3" fontId="20" fillId="0" borderId="0" xfId="0" applyNumberFormat="1" applyFont="1" applyFill="1" applyBorder="1"/>
    <xf numFmtId="0" fontId="20" fillId="0" borderId="0" xfId="0" applyFont="1" applyFill="1" applyBorder="1" applyProtection="1">
      <protection hidden="1"/>
    </xf>
    <xf numFmtId="3" fontId="19" fillId="0" borderId="0" xfId="0" quotePrefix="1" applyNumberFormat="1" applyFont="1" applyFill="1" applyBorder="1" applyAlignment="1" applyProtection="1">
      <alignment horizontal="left"/>
      <protection hidden="1"/>
    </xf>
    <xf numFmtId="175" fontId="20" fillId="0" borderId="7" xfId="0" applyNumberFormat="1" applyFont="1" applyBorder="1" applyAlignment="1" applyProtection="1">
      <alignment horizontal="fill"/>
      <protection hidden="1"/>
    </xf>
    <xf numFmtId="175" fontId="20" fillId="0" borderId="0" xfId="0" applyNumberFormat="1" applyFont="1" applyBorder="1" applyAlignment="1" applyProtection="1">
      <alignment horizontal="fill"/>
      <protection hidden="1"/>
    </xf>
    <xf numFmtId="175" fontId="20" fillId="0" borderId="0" xfId="0" applyNumberFormat="1" applyFont="1" applyBorder="1" applyAlignment="1" applyProtection="1">
      <protection hidden="1"/>
    </xf>
    <xf numFmtId="3" fontId="20" fillId="0" borderId="10" xfId="0" applyNumberFormat="1" applyFont="1" applyBorder="1" applyAlignment="1" applyProtection="1">
      <alignment horizontal="center"/>
      <protection hidden="1"/>
    </xf>
    <xf numFmtId="3" fontId="20" fillId="0" borderId="0" xfId="0" quotePrefix="1" applyNumberFormat="1" applyFont="1" applyBorder="1" applyAlignment="1" applyProtection="1">
      <alignment horizontal="left"/>
      <protection hidden="1"/>
    </xf>
    <xf numFmtId="3" fontId="19" fillId="0" borderId="0" xfId="0" applyNumberFormat="1" applyFont="1" applyBorder="1" applyProtection="1">
      <protection hidden="1"/>
    </xf>
    <xf numFmtId="175" fontId="19" fillId="0" borderId="7" xfId="0" applyNumberFormat="1" applyFont="1" applyBorder="1" applyProtection="1">
      <protection hidden="1"/>
    </xf>
    <xf numFmtId="3" fontId="19" fillId="0" borderId="10" xfId="0" quotePrefix="1" applyNumberFormat="1" applyFont="1" applyBorder="1" applyAlignment="1" applyProtection="1">
      <alignment horizontal="center"/>
      <protection hidden="1"/>
    </xf>
    <xf numFmtId="175" fontId="19" fillId="0" borderId="24" xfId="0" applyNumberFormat="1" applyFont="1" applyBorder="1" applyProtection="1">
      <protection hidden="1"/>
    </xf>
    <xf numFmtId="4" fontId="19" fillId="0" borderId="0" xfId="0" applyNumberFormat="1" applyFont="1" applyBorder="1" applyProtection="1">
      <protection hidden="1"/>
    </xf>
    <xf numFmtId="3" fontId="19" fillId="0" borderId="22" xfId="0" applyNumberFormat="1" applyFont="1" applyBorder="1" applyAlignment="1" applyProtection="1">
      <alignment horizontal="left"/>
      <protection hidden="1"/>
    </xf>
    <xf numFmtId="3" fontId="19" fillId="0" borderId="3" xfId="0" applyNumberFormat="1" applyFont="1" applyBorder="1" applyAlignment="1" applyProtection="1">
      <alignment horizontal="left"/>
      <protection hidden="1"/>
    </xf>
    <xf numFmtId="3" fontId="19" fillId="0" borderId="3" xfId="0" applyNumberFormat="1" applyFont="1" applyBorder="1" applyProtection="1">
      <protection hidden="1"/>
    </xf>
    <xf numFmtId="4" fontId="20" fillId="0" borderId="3" xfId="0" applyNumberFormat="1" applyFont="1" applyBorder="1" applyProtection="1">
      <protection hidden="1"/>
    </xf>
    <xf numFmtId="4" fontId="19" fillId="0" borderId="3" xfId="0" applyNumberFormat="1" applyFont="1" applyBorder="1" applyProtection="1">
      <protection hidden="1"/>
    </xf>
    <xf numFmtId="3" fontId="19" fillId="0" borderId="3" xfId="0" quotePrefix="1" applyNumberFormat="1" applyFont="1" applyBorder="1" applyAlignment="1" applyProtection="1">
      <alignment horizontal="left"/>
      <protection hidden="1"/>
    </xf>
    <xf numFmtId="3" fontId="20" fillId="0" borderId="23" xfId="0" applyNumberFormat="1" applyFont="1" applyBorder="1" applyProtection="1">
      <protection hidden="1"/>
    </xf>
    <xf numFmtId="3" fontId="19" fillId="0" borderId="0" xfId="0" applyNumberFormat="1" applyFont="1" applyAlignment="1">
      <alignment horizontal="left"/>
    </xf>
    <xf numFmtId="175" fontId="20" fillId="0" borderId="0" xfId="0" applyNumberFormat="1" applyFont="1"/>
    <xf numFmtId="3" fontId="19" fillId="0" borderId="25" xfId="0" applyNumberFormat="1" applyFont="1" applyBorder="1" applyAlignment="1" applyProtection="1">
      <alignment horizontal="left"/>
      <protection hidden="1"/>
    </xf>
    <xf numFmtId="0" fontId="19" fillId="0" borderId="10" xfId="0" applyNumberFormat="1" applyFont="1" applyBorder="1" applyAlignment="1" applyProtection="1">
      <alignment horizontal="center"/>
      <protection hidden="1"/>
    </xf>
    <xf numFmtId="0" fontId="20" fillId="0" borderId="10" xfId="0" applyFont="1" applyBorder="1" applyAlignment="1" applyProtection="1">
      <alignment horizontal="center"/>
      <protection hidden="1"/>
    </xf>
    <xf numFmtId="3" fontId="19" fillId="0" borderId="10" xfId="0" applyNumberFormat="1" applyFont="1" applyBorder="1" applyAlignment="1">
      <alignment horizontal="center"/>
    </xf>
    <xf numFmtId="0" fontId="19" fillId="0" borderId="10" xfId="0" applyFont="1" applyBorder="1" applyProtection="1">
      <protection hidden="1"/>
    </xf>
    <xf numFmtId="3" fontId="19" fillId="0" borderId="10" xfId="0" applyNumberFormat="1" applyFont="1" applyFill="1" applyBorder="1" applyAlignment="1" applyProtection="1">
      <alignment horizontal="left"/>
      <protection hidden="1"/>
    </xf>
    <xf numFmtId="3" fontId="20" fillId="0" borderId="10" xfId="0" applyNumberFormat="1" applyFont="1" applyFill="1" applyBorder="1" applyAlignment="1" applyProtection="1">
      <alignment horizontal="left"/>
      <protection hidden="1"/>
    </xf>
    <xf numFmtId="0" fontId="20" fillId="0" borderId="10" xfId="0" applyFont="1" applyFill="1" applyBorder="1" applyProtection="1">
      <protection hidden="1"/>
    </xf>
    <xf numFmtId="175" fontId="19" fillId="0" borderId="7" xfId="0" applyNumberFormat="1" applyFont="1" applyBorder="1" applyAlignment="1" applyProtection="1">
      <protection hidden="1"/>
    </xf>
    <xf numFmtId="175" fontId="20" fillId="0" borderId="0" xfId="0" applyNumberFormat="1" applyFont="1" applyFill="1"/>
    <xf numFmtId="3" fontId="9" fillId="0" borderId="0" xfId="17" applyNumberFormat="1" applyFont="1" applyFill="1" applyAlignment="1">
      <alignment horizontal="center"/>
    </xf>
    <xf numFmtId="3" fontId="12" fillId="0" borderId="0" xfId="17" applyNumberFormat="1" applyFont="1" applyFill="1" applyAlignment="1">
      <alignment horizontal="center"/>
    </xf>
    <xf numFmtId="3" fontId="25" fillId="0" borderId="25" xfId="17" applyNumberFormat="1" applyFont="1" applyFill="1" applyBorder="1" applyAlignment="1">
      <alignment horizontal="center"/>
    </xf>
    <xf numFmtId="3" fontId="25" fillId="0" borderId="26" xfId="17" applyNumberFormat="1" applyFont="1" applyFill="1" applyBorder="1" applyAlignment="1">
      <alignment horizontal="center"/>
    </xf>
    <xf numFmtId="3" fontId="25" fillId="0" borderId="27" xfId="17" applyNumberFormat="1" applyFont="1" applyFill="1" applyBorder="1" applyAlignment="1">
      <alignment horizontal="center"/>
    </xf>
    <xf numFmtId="3" fontId="25" fillId="0" borderId="10" xfId="17" applyNumberFormat="1" applyFont="1" applyFill="1" applyBorder="1" applyAlignment="1">
      <alignment horizontal="center"/>
    </xf>
    <xf numFmtId="3" fontId="25" fillId="0" borderId="0" xfId="17" applyNumberFormat="1" applyFont="1" applyFill="1" applyBorder="1" applyAlignment="1">
      <alignment horizontal="center"/>
    </xf>
    <xf numFmtId="3" fontId="25" fillId="0" borderId="11" xfId="17" applyNumberFormat="1" applyFont="1" applyFill="1" applyBorder="1" applyAlignment="1">
      <alignment horizontal="center"/>
    </xf>
    <xf numFmtId="173" fontId="33" fillId="0" borderId="10" xfId="15" applyFont="1" applyFill="1" applyBorder="1" applyAlignment="1">
      <alignment horizontal="center"/>
    </xf>
    <xf numFmtId="173" fontId="33" fillId="0" borderId="0" xfId="15" applyFont="1" applyFill="1" applyBorder="1" applyAlignment="1">
      <alignment horizontal="center"/>
    </xf>
    <xf numFmtId="173" fontId="33" fillId="0" borderId="11" xfId="15" applyFont="1" applyFill="1" applyBorder="1" applyAlignment="1">
      <alignment horizontal="center"/>
    </xf>
    <xf numFmtId="0" fontId="26" fillId="3" borderId="18" xfId="17" applyFont="1" applyFill="1" applyBorder="1" applyAlignment="1">
      <alignment horizontal="center" vertical="center"/>
    </xf>
    <xf numFmtId="0" fontId="26" fillId="3" borderId="7" xfId="17" applyFont="1" applyFill="1" applyBorder="1" applyAlignment="1">
      <alignment horizontal="center" vertical="center"/>
    </xf>
    <xf numFmtId="0" fontId="26" fillId="3" borderId="14" xfId="17" applyFont="1" applyFill="1" applyBorder="1" applyAlignment="1">
      <alignment horizontal="center" vertical="center"/>
    </xf>
    <xf numFmtId="173" fontId="33" fillId="0" borderId="10" xfId="15" applyFont="1" applyFill="1" applyBorder="1" applyAlignment="1" applyProtection="1">
      <alignment horizontal="center"/>
    </xf>
    <xf numFmtId="173" fontId="33" fillId="0" borderId="0" xfId="15" applyFont="1" applyFill="1" applyBorder="1" applyAlignment="1" applyProtection="1">
      <alignment horizontal="center"/>
    </xf>
    <xf numFmtId="173" fontId="33" fillId="0" borderId="11" xfId="15" applyFont="1" applyFill="1" applyBorder="1" applyAlignment="1" applyProtection="1">
      <alignment horizontal="center"/>
    </xf>
    <xf numFmtId="173" fontId="26" fillId="0" borderId="10" xfId="15" applyFont="1" applyFill="1" applyBorder="1" applyAlignment="1" applyProtection="1">
      <alignment horizontal="center"/>
    </xf>
    <xf numFmtId="173" fontId="26" fillId="0" borderId="0" xfId="15" applyFont="1" applyFill="1" applyBorder="1" applyAlignment="1" applyProtection="1">
      <alignment horizontal="center"/>
    </xf>
    <xf numFmtId="173" fontId="26" fillId="0" borderId="11" xfId="15" applyFont="1" applyFill="1" applyBorder="1" applyAlignment="1" applyProtection="1">
      <alignment horizontal="center"/>
    </xf>
    <xf numFmtId="174" fontId="29" fillId="0" borderId="7" xfId="17" applyNumberFormat="1" applyFont="1" applyFill="1" applyBorder="1" applyAlignment="1">
      <alignment horizontal="center"/>
    </xf>
    <xf numFmtId="3" fontId="26" fillId="0" borderId="39" xfId="17" applyNumberFormat="1" applyFont="1" applyFill="1" applyBorder="1" applyAlignment="1">
      <alignment horizontal="center"/>
    </xf>
    <xf numFmtId="3" fontId="26" fillId="0" borderId="40" xfId="17" applyNumberFormat="1" applyFont="1" applyFill="1" applyBorder="1" applyAlignment="1">
      <alignment horizontal="center"/>
    </xf>
    <xf numFmtId="3" fontId="26" fillId="0" borderId="41" xfId="17" applyNumberFormat="1" applyFont="1" applyFill="1" applyBorder="1" applyAlignment="1">
      <alignment horizontal="center"/>
    </xf>
    <xf numFmtId="0" fontId="26" fillId="0" borderId="41" xfId="17" applyFont="1" applyFill="1" applyBorder="1" applyAlignment="1">
      <alignment horizontal="center"/>
    </xf>
    <xf numFmtId="0" fontId="26" fillId="0" borderId="42" xfId="17" applyFont="1" applyFill="1" applyBorder="1" applyAlignment="1">
      <alignment horizontal="center"/>
    </xf>
    <xf numFmtId="0" fontId="26" fillId="0" borderId="43" xfId="17" applyFont="1" applyFill="1" applyBorder="1" applyAlignment="1">
      <alignment horizontal="center"/>
    </xf>
    <xf numFmtId="3" fontId="19" fillId="4" borderId="25" xfId="0" applyNumberFormat="1" applyFont="1" applyFill="1" applyBorder="1" applyAlignment="1" applyProtection="1">
      <alignment horizontal="center"/>
      <protection hidden="1"/>
    </xf>
    <xf numFmtId="3" fontId="19" fillId="4" borderId="26" xfId="0" applyNumberFormat="1" applyFont="1" applyFill="1" applyBorder="1" applyAlignment="1" applyProtection="1">
      <alignment horizontal="center"/>
      <protection hidden="1"/>
    </xf>
    <xf numFmtId="3" fontId="19" fillId="4" borderId="27" xfId="0" applyNumberFormat="1" applyFont="1" applyFill="1" applyBorder="1" applyAlignment="1" applyProtection="1">
      <alignment horizontal="center"/>
      <protection hidden="1"/>
    </xf>
    <xf numFmtId="3" fontId="19" fillId="4" borderId="22" xfId="0" applyNumberFormat="1" applyFont="1" applyFill="1" applyBorder="1" applyAlignment="1" applyProtection="1">
      <alignment horizontal="center"/>
      <protection hidden="1"/>
    </xf>
    <xf numFmtId="3" fontId="19" fillId="4" borderId="3" xfId="0" applyNumberFormat="1" applyFont="1" applyFill="1" applyBorder="1" applyAlignment="1" applyProtection="1">
      <alignment horizontal="center"/>
      <protection hidden="1"/>
    </xf>
    <xf numFmtId="3" fontId="19" fillId="4" borderId="23" xfId="0" applyNumberFormat="1" applyFont="1" applyFill="1" applyBorder="1" applyAlignment="1" applyProtection="1">
      <alignment horizontal="center"/>
      <protection hidden="1"/>
    </xf>
    <xf numFmtId="0" fontId="23" fillId="0" borderId="44" xfId="0" applyFont="1" applyFill="1" applyBorder="1" applyAlignment="1">
      <alignment horizontal="center" vertical="center"/>
    </xf>
    <xf numFmtId="0" fontId="23" fillId="0" borderId="45" xfId="0" applyFont="1" applyFill="1" applyBorder="1" applyAlignment="1">
      <alignment horizontal="center" vertical="center"/>
    </xf>
    <xf numFmtId="0" fontId="19" fillId="0" borderId="44" xfId="17" applyFont="1" applyFill="1" applyBorder="1" applyAlignment="1">
      <alignment horizontal="center" vertical="center"/>
    </xf>
    <xf numFmtId="0" fontId="19" fillId="0" borderId="45" xfId="17" applyFont="1" applyFill="1" applyBorder="1" applyAlignment="1">
      <alignment horizontal="center" vertical="center"/>
    </xf>
  </cellXfs>
  <cellStyles count="20">
    <cellStyle name="Comma [0]" xfId="1"/>
    <cellStyle name="Currency [0]" xfId="2"/>
    <cellStyle name="E&amp;Y House" xfId="3"/>
    <cellStyle name="Euiia_Amortization Table" xfId="4"/>
    <cellStyle name="Êüììá_Amortization Table" xfId="5"/>
    <cellStyle name="Euiia_Amortization Table_SPITI98T" xfId="6"/>
    <cellStyle name="Êüììá_Amortization Table_SPITI98T" xfId="7"/>
    <cellStyle name="Euiia_Sheet1 (2)" xfId="8"/>
    <cellStyle name="Iiieoiaoeeu [0]_AEIAOAEAOOAEO" xfId="9"/>
    <cellStyle name="Iiieoiaoeeu_AEIAOAEAOOAEO" xfId="10"/>
    <cellStyle name="Íïìéóìáôéêü_Amortization Table" xfId="11"/>
    <cellStyle name="Iiieoiaoeeu_Amortization Table_SPITI98T" xfId="12"/>
    <cellStyle name="Íïìéóìáôéêü_Amortization Table_SPITI98T" xfId="13"/>
    <cellStyle name="Normal_Aris Sept 00" xfId="14"/>
    <cellStyle name="Βασικό_Ισολογισμός 2002 (euro)" xfId="15"/>
    <cellStyle name="Κανονικό" xfId="0" builtinId="0"/>
    <cellStyle name="Κανονικό 2" xfId="17"/>
    <cellStyle name="Κανονικό 3" xfId="18"/>
    <cellStyle name="Κόμμα [0]" xfId="16" builtinId="6"/>
    <cellStyle name="Ποσοστό 2"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81</xdr:row>
      <xdr:rowOff>155122</xdr:rowOff>
    </xdr:from>
    <xdr:to>
      <xdr:col>12</xdr:col>
      <xdr:colOff>1441693</xdr:colOff>
      <xdr:row>81</xdr:row>
      <xdr:rowOff>155122</xdr:rowOff>
    </xdr:to>
    <xdr:sp macro="" textlink="">
      <xdr:nvSpPr>
        <xdr:cNvPr id="2" name="Text Box 2">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8575" y="26612850"/>
          <a:ext cx="20888325"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el-GR" sz="900" b="0" i="0" u="none" strike="noStrike" baseline="0">
              <a:solidFill>
                <a:srgbClr val="000000"/>
              </a:solidFill>
              <a:latin typeface="Arial Greek"/>
              <a:cs typeface="Arial Greek"/>
            </a:rPr>
            <a:t>Ελέγξαμε τις ανωτέρω Οικονομικές Καταστάσεις καθώς και το σχετικό Προσάρτημα του Δήμου  Θεσσαλονίκης της χρήσεως που έληξε την 31η Δεκεμβρίου 2004. Ο έλεγχός μας, στα πλαίσια του οποίου λάβαμε υπόψη μας και τις σχετικές διατάξεις του Δημοτικού και Κοινοτικού Κώδικα Π.Δ. 410/1995 όπως ισχύει, έγινε με βάση τις αρχές και τους κανόνες ελεγκτικής που ακολουθεί το Σώμα Ορκωτών Ελεγκτών Λογιστών οι οποίοι είναι σύμφωνοι με τις βασικές αρχές των Διεθνών Ελεγκτικών Προτύπων. Τέθηκαν στη διάθεσή μας τα βιβλία και στοιχεία που τήρησε ο Δήμος και μας δόθηκαν οι αναγκαίες για τον έλεγχο πληροφορίες και επεξηγήσεις που ζητήσαμε. Ο Δήμος εφάρμοσε ορθά το Κλαδικό Λογιστικό Σχέδιο Δήμων και Κοινοτήτων Π.Δ.315/1999.Δεν τροποποιήθηκε η μέθοδος απογραφής σε σχέση με την προηγούμενη χρήση. Το κόστος παρεχόμενων υπηρεσιών και κατασκευής παγίων εγκαταστάσεων, που προκύπτει από τα λογιστικά βιβλία προσδιορίσθηκε σύμφωνα με τις παραδεγμένες αρχές λογισμού του κόστους που προβλέπονται από το Κλαδικό Λογιστικό Σχέδιο Δήμων και Κοινοτήτων, αλλά χωρίς την τήρηση των λογαριασμών της Αναλυτικής Λογιστικής. Επαληθεύσαμε τη συμφωνία του περιεχομένου της εκθέσεως Διαχειρίσεως της Δημαρχιακής Επιτροπής  προς το Δημοτικό Συμβούλιο, με τις  Οικονομικές Καταστάσεις. Το Προσάρτημα περιλαμβάνει τις πληροφορίες που προβλέπονται από την παραγρ. 4.1.501 του άρθρου 1 Π.Δ. 315/1999. (Κλαδ. Λογιστ. Σχεδίου Δήμων).  Από τον παραπάνω έλεγχό μας προέκυψαν τα εξής: 1)</a:t>
          </a:r>
          <a:r>
            <a:rPr lang="en-US" sz="900" b="0" i="0" u="none" strike="noStrike" baseline="0">
              <a:solidFill>
                <a:srgbClr val="000000"/>
              </a:solidFill>
              <a:latin typeface="Arial Greek"/>
              <a:cs typeface="Arial Greek"/>
            </a:rPr>
            <a:t>To </a:t>
          </a:r>
          <a:r>
            <a:rPr lang="el-GR" sz="900" b="0" i="0" u="none" strike="noStrike" baseline="0">
              <a:solidFill>
                <a:srgbClr val="000000"/>
              </a:solidFill>
              <a:latin typeface="Arial Greek"/>
              <a:cs typeface="Arial Greek"/>
            </a:rPr>
            <a:t>κονδύλι της κατηγορίας  Γ-</a:t>
          </a:r>
          <a:r>
            <a:rPr lang="en-US" sz="900" b="0" i="0" u="none" strike="noStrike" baseline="0">
              <a:solidFill>
                <a:srgbClr val="000000"/>
              </a:solidFill>
              <a:latin typeface="Arial Greek"/>
              <a:cs typeface="Arial Greek"/>
            </a:rPr>
            <a:t>III-1 «</a:t>
          </a:r>
          <a:r>
            <a:rPr lang="el-GR" sz="900" b="0" i="0" u="none" strike="noStrike" baseline="0">
              <a:solidFill>
                <a:srgbClr val="000000"/>
              </a:solidFill>
              <a:latin typeface="Arial Greek"/>
              <a:cs typeface="Arial Greek"/>
            </a:rPr>
            <a:t>Τίτλοι πάγιας επένδυσης» περιλαμβάνει συμμετοχές του Δήμου α)σε τέσσερις Δημοτικές επιχειρήσεις αξίας κτήσεως  ευρώ 2.643.464,20 ,β)σε τρεις ανώνυμες εταιρείες αξίας κτήσεως ευρώ 286.747,27 και γ)σε μια αστική εταιρεία μη κερδοσκοπικού χαρακτήρα αξίας κτήσεως ευρώ 29.347,03.Οι ανωτέρω συμμετοχές έχουν αποτιμηθεί σύμφωνα με το Π.Δ.315/99.2)Για τις απαιτήσεις σε καθυστέρηση, ποσού ευρώ 22.931.337,66 που αναφέρονται στη σημείωση του Δήμου υπ’αριθμ.2 καθώς επίσης και για το κονδύλι των απαιτήσεων «Επισφαλείς-Επίδικοι Πελάτες και Χρεώστες» ποσού ευρώ 5.397.576,97, δεν έχει σχηματιστεί καμία πρόβλεψη σε βάρος των αποτελεσμάτων της χρήσης για ενδεχόμενη ζημιά από τη μη εισπραξή τους. Κατά δήλωση των αρμοδίων του Δήμου μέρος των ανωτέρω απαιτήσεων, το ύψος των οποίων δεν κατέστη δυνατόν να προσδιοριστεί, έχει υπαχθεί σε καθεστώς ρύθμισης βάση των Ν.3074/2002, Ν.3193/2003 και Ν.3274/2004. 3)  Ο Δήμος δε σχημάτισε πρόβλεψη αποζημίωσης προσωπικού λόγω εξόδου απο την υπηρεσία  για 282  απασχολούμενους με σύμβαση αορίστου χρόνου, τον υπολογισμό της οποίας δεν είμαστε σε θέση να προσδιορίσουμε  λόγω αδυναμίας προσκόμισης των απαραιτήτων στοιχείων απο το αρμόδιο τμήμα του Δήμου.4) Δεν μας προσκομίστηκε επιστολή από Νομικό Σύμβουλο για : α)τα ακίνητα που έχει στην κυριότητά του ο Δήμος και για τυχόν υφιστάμενα εμπράγματα βάρη επ’αυτών,β)τυχόν εκκρεμείς δίκες. Κατά τη γνώμη μας, οι ανωτέρω Οικονομικές Καταστάσεις, οι οποίες προκύπτουν από τα βιβλία και στοιχεία του Δήμου, απεικονίζουν μαζί με το Προσάρτημα, αφού ληφθούν υπόψη οι παραπάνω παρατηρήσεις μας, την περιουσιακή διάρθρωση και την οικονομική θέση του Δήμου κατά την 31η Δεκεμβρίου 2004 καθώς και τα αποτελέσματα της χρήσεως που έληξε αυτή την ημερομηνία, βάσει των σχετικών διατάξεων που ισχύουν και λογιστικών αρχών, οι οποίες έχουν γίνει γενικά παραδεκτές και δεν διαφέρουν από εκείνες που ο Δήμος εφάρμοσε στην προηγούμενη χρήση. </a:t>
          </a:r>
        </a:p>
      </xdr:txBody>
    </xdr:sp>
    <xdr:clientData/>
  </xdr:twoCellAnchor>
  <xdr:twoCellAnchor>
    <xdr:from>
      <xdr:col>0</xdr:col>
      <xdr:colOff>283845</xdr:colOff>
      <xdr:row>81</xdr:row>
      <xdr:rowOff>155122</xdr:rowOff>
    </xdr:from>
    <xdr:to>
      <xdr:col>12</xdr:col>
      <xdr:colOff>703002</xdr:colOff>
      <xdr:row>81</xdr:row>
      <xdr:rowOff>155122</xdr:rowOff>
    </xdr:to>
    <xdr:sp macro="" textlink="">
      <xdr:nvSpPr>
        <xdr:cNvPr id="3" name="Text Box 3">
          <a:extLst>
            <a:ext uri="{FF2B5EF4-FFF2-40B4-BE49-F238E27FC236}">
              <a16:creationId xmlns="" xmlns:a16="http://schemas.microsoft.com/office/drawing/2014/main" id="{00000000-0008-0000-0000-000003000000}"/>
            </a:ext>
          </a:extLst>
        </xdr:cNvPr>
        <xdr:cNvSpPr txBox="1">
          <a:spLocks noChangeArrowheads="1"/>
        </xdr:cNvSpPr>
      </xdr:nvSpPr>
      <xdr:spPr bwMode="auto">
        <a:xfrm>
          <a:off x="283845" y="26612850"/>
          <a:ext cx="19893915" cy="0"/>
        </a:xfrm>
        <a:prstGeom prst="rect">
          <a:avLst/>
        </a:prstGeom>
        <a:noFill/>
        <a:ln w="9525">
          <a:noFill/>
          <a:miter lim="800000"/>
          <a:headEnd/>
          <a:tailEnd/>
        </a:ln>
        <a:effectLst/>
      </xdr:spPr>
      <xdr:txBody>
        <a:bodyPr vertOverflow="clip" wrap="square" lIns="27432" tIns="18288" rIns="27432" bIns="0" anchor="t" upright="1"/>
        <a:lstStyle/>
        <a:p>
          <a:pPr algn="just" rtl="0">
            <a:defRPr sz="1000"/>
          </a:pPr>
          <a:r>
            <a:rPr lang="el-GR" sz="900" b="0" i="0" u="none" strike="noStrike" baseline="0">
              <a:solidFill>
                <a:srgbClr val="000000"/>
              </a:solidFill>
              <a:latin typeface="Verdana"/>
            </a:rPr>
            <a:t>Ελέγξαμε τις ανωτέρω οικονομικές καταστάσεις καθώς και το σχετικό Προσάρτημα του Δήμου ΘΕΣΣΑΛΟΝΙΚΗΣ της χρήσεως που έληξε την 31η Δεκεμβρίου 2005. Η ευθύνη της σύνταξης των οικονομικών καταστάσεων βαρύνει τη διοίκηση του Δήμου. Η δική μας ευθύνη περιορίζεται στη διαμόρφωση και τη διατύπωση γνώμης επί των οικονομικών καταστάσεων εδραιωμένης στον διενεργηθέντα έλεγχο. Ο έλεγχός μας διενεργήθηκε σύμφωνα με τα Ελληνικά Ελεγκτικά Πρότυπα, που είναι εναρμονισμένα με τα Διεθνή Ελεγκτικά Πρότυπα. Επίσης λάβαμε υπόψη μας και τις σχετικές διατάξεις του Δημοτικού και Κοινοτικού Κώδικα (Π.Δ.410/1995 όπως ισχύει).Τα Πρότυπα αυτά απαιτούν το σχεδιασμό και την εκτέλεση του ελεγκτικού έργου κατά τρόπο που να διασφαλίζει με εύλογη βεβαιότητα ότι οι οικονομικές καταστάσεις είναι απαλλαγμένες από ουσιώδεις ανακρίβειες και παραλείψεις. Ο έλεγχος περιλαμβάνει την εξέταση, σε δειγματοληπτική βάση, αποδεικτικών στοιχείων που υποστηρίζουν τα ποσά και τις πληροφορίες που περιλαμβάνονται στις οικονομικές καταστάσεις. Ο έλεγχός επίσης περιλαμβάνει την αξιολόγηση των λογιστικών αρχών που ακολουθήθηκαν, των εκτιμήσεων της διοίκησης του Δήμου και, γενικότερα, της παρουσίασης των δεδομένων στις οικονομικές καταστάσεις καθώς και τη συμφωνία του περιεχομένου της Εκθεσης Διαχειρίσεως της Δημαρχιακής Επιτροπής προς το Δημοτικό Συμβούλιο με τις οικονομικές καταστάσεις. Πιστεύουμε ότι ο έλεγχος που διενεργήθηκε παρέχει επαρκή βάση για τη διαμόρφωση της γνώμης μας. Ο Δήμος εφάρμοσε ορθά το Κλαδικό Λογιστικό Σχέδιο Δήμων και κοινοτήτων  Π.Δ. 315/1999 αλλά χωρίς την τήρηση των λογαριασμών Αναλυτικής Λογιστικής. Από τον έλεγχό μας προέκυψαν τα εξής:1)Το κονδύλι της κατηγορίας Γ-ΙΙΙ-1«Τίτλοι πάγιας επένδυσης» περιλαμβάνει συμμετοχές του Δήμου α)σε τέσσερις Δημοτικές επιχειρήσεις αξίας κτήσεως ευρώ 2.843.464,20 ,β)σε τρείς ανώνυμες εταιρείες αξίας κτήσεως ευρώ 424.498,86 και γ)σε δύο αστικές εταιρίες μη κερδοσκοπικού χαρακτήρα αξίας κτήσεως ευρώ 79.347,03. Οι ανωτέρω συμμετοχές έχουν αποτιμηθεί σύμφωνα με το Π.Δ.315/99. 2)Για τις απαιτήσεις σε καθυστέρηση, ποσού ευρώ 24.998.811,65 που αναφέρονται στη σημείωση του Δήμου υπ’αριθμ.2 καθώς επίσης και για το κονδύλι των απαιτήσεων «Επισφαλείς-επίδικες απαιτήσεις &amp; χρεώστες» ποσού ευρώ 1.080.813,17 ,έχει σχηματιστεί ,στην παρούσα χρήση για πρώτη φορά, πρόβλεψη σε βάρος των αποτελεσμάτων της χρήσεως για ενδεχόμενη ζημιά από τη μη είσπραξή τους συνολικού ποσού ευρώ 1.000.000,00 η οποία, κατά τη γνώμη μας, δεν κρίνεται ικανοποιητική..3)Σε αντίθεση με τις προηγούμενες χρήσεις, σχηματίστηκε, στη παρούσα χρήση για πρώτη φορά, πρόβλεψη για αποζημίωση προσωπικού λόγω εξόδου από την υπηρεσία για συνταξιοδότηση συνολικού ποσού ευρώ 100.000,00 η οποία όμως υπολείπεται της πραγματικής υποχρέωσης κατά ποσό ευρώ 2.000.000,00 περίπου. 4)Δεν μας προσκομίστηκε επιστολή από Νομικό Σύμβουλο για: α)τα ακίνητα που έχει στην κυριότητά του ο Δήμος και για τυχόν εμπράγματα βάρη επ’ αυτών, β)εκκρεμείς δίκες. Με εξαίρεση τις επιπτώσεις των ανωτέρω θεμάτων κατά τη γνώμη μας, οι προαναφερόμενες οικονομικές καταστάσεις απεικονίζουν, ακριβοδίκαια την οικονομική θέση του Δήμου κατά την 31η Δεκεμβρίου 2005 και τα αποτελέσματα των εργασιών της χρήσεως που έληξε αυτή την ημερομηνία, σύμφωνα με τα Λογιστικά Πρότυπα που προδιαγράφονται από την Ελληνική νομοθεσία και το περιεχόμενο της Εκθεσης Διαχειρίσεως της Δημαρχιακής Επιτροπής προς το Δημοτικό Συμβούλιο συμφωνεί με τις προαναφερόμενες οικονομικές καταστάσεις.</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1959768</xdr:colOff>
      <xdr:row>185</xdr:row>
      <xdr:rowOff>119063</xdr:rowOff>
    </xdr:from>
    <xdr:to>
      <xdr:col>0</xdr:col>
      <xdr:colOff>3048000</xdr:colOff>
      <xdr:row>188</xdr:row>
      <xdr:rowOff>50007</xdr:rowOff>
    </xdr:to>
    <xdr:pic>
      <xdr:nvPicPr>
        <xdr:cNvPr id="1027" name="Εικόνα 1">
          <a:extLst>
            <a:ext uri="{FF2B5EF4-FFF2-40B4-BE49-F238E27FC236}">
              <a16:creationId xmlns="" xmlns:a16="http://schemas.microsoft.com/office/drawing/2014/main" id="{00000000-0008-0000-01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959768" y="29560838"/>
          <a:ext cx="1088232" cy="416719"/>
        </a:xfrm>
        <a:prstGeom prst="rect">
          <a:avLst/>
        </a:prstGeom>
        <a:noFill/>
        <a:ln w="9525">
          <a:noFill/>
          <a:miter lim="800000"/>
          <a:headEnd/>
          <a:tailEnd/>
        </a:ln>
      </xdr:spPr>
    </xdr:pic>
    <xdr:clientData/>
  </xdr:twoCellAnchor>
  <xdr:twoCellAnchor>
    <xdr:from>
      <xdr:col>0</xdr:col>
      <xdr:colOff>1881187</xdr:colOff>
      <xdr:row>188</xdr:row>
      <xdr:rowOff>195264</xdr:rowOff>
    </xdr:from>
    <xdr:to>
      <xdr:col>0</xdr:col>
      <xdr:colOff>3138487</xdr:colOff>
      <xdr:row>190</xdr:row>
      <xdr:rowOff>176214</xdr:rowOff>
    </xdr:to>
    <xdr:pic>
      <xdr:nvPicPr>
        <xdr:cNvPr id="1028" name="Εικόνα 2" descr="Member of FoF with symbol (287)">
          <a:extLst>
            <a:ext uri="{FF2B5EF4-FFF2-40B4-BE49-F238E27FC236}">
              <a16:creationId xmlns="" xmlns:a16="http://schemas.microsoft.com/office/drawing/2014/main" id="{00000000-0008-0000-0100-00000404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881187" y="35568733"/>
          <a:ext cx="1257300" cy="385762"/>
        </a:xfrm>
        <a:prstGeom prst="rect">
          <a:avLst/>
        </a:prstGeom>
        <a:noFill/>
        <a:ln w="9525">
          <a:noFill/>
          <a:miter lim="800000"/>
          <a:headEnd/>
          <a:tailEnd/>
        </a:ln>
      </xdr:spPr>
    </xdr:pic>
    <xdr:clientData/>
  </xdr:twoCellAnchor>
  <xdr:oneCellAnchor>
    <xdr:from>
      <xdr:col>0</xdr:col>
      <xdr:colOff>35720</xdr:colOff>
      <xdr:row>136</xdr:row>
      <xdr:rowOff>11906</xdr:rowOff>
    </xdr:from>
    <xdr:ext cx="17433130" cy="6598444"/>
    <xdr:sp macro="" textlink="">
      <xdr:nvSpPr>
        <xdr:cNvPr id="2" name="TextBox 1">
          <a:extLst>
            <a:ext uri="{FF2B5EF4-FFF2-40B4-BE49-F238E27FC236}">
              <a16:creationId xmlns="" xmlns:a16="http://schemas.microsoft.com/office/drawing/2014/main" id="{00000000-0008-0000-0100-000002000000}"/>
            </a:ext>
          </a:extLst>
        </xdr:cNvPr>
        <xdr:cNvSpPr txBox="1"/>
      </xdr:nvSpPr>
      <xdr:spPr>
        <a:xfrm>
          <a:off x="35720" y="23811706"/>
          <a:ext cx="17433130" cy="65984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hangingPunct="0"/>
          <a:r>
            <a:rPr lang="el-GR" sz="1100" b="1">
              <a:solidFill>
                <a:schemeClr val="tx1"/>
              </a:solidFill>
              <a:effectLst/>
              <a:latin typeface="+mn-lt"/>
              <a:ea typeface="+mn-ea"/>
              <a:cs typeface="+mn-cs"/>
            </a:rPr>
            <a:t>Έκθεση επί των Οικονομικών Καταστάσεων.</a:t>
          </a:r>
          <a:endParaRPr lang="el-GR" sz="1100">
            <a:solidFill>
              <a:schemeClr val="tx1"/>
            </a:solidFill>
            <a:effectLst/>
            <a:latin typeface="+mn-lt"/>
            <a:ea typeface="+mn-ea"/>
            <a:cs typeface="+mn-cs"/>
          </a:endParaRPr>
        </a:p>
        <a:p>
          <a:pPr hangingPunct="0"/>
          <a:r>
            <a:rPr lang="el-GR" sz="1100">
              <a:solidFill>
                <a:schemeClr val="tx1"/>
              </a:solidFill>
              <a:effectLst/>
              <a:latin typeface="+mn-lt"/>
              <a:ea typeface="+mn-ea"/>
              <a:cs typeface="+mn-cs"/>
            </a:rPr>
            <a:t>Ελέγξαμε τις ανωτέρω οικονομικές καταστάσεις του Δήμου Αλεξάνδρειας οι οποίες αποτελούνται από τον ισολογισμό της 31ης Δεκεμβρίου 2015, την κατάσταση αποτελεσμάτων και τον πίνακα διάθεσης αποτελεσμάτων της χρήσεως που έληξε την ημερομηνία αυτή, καθώς και το σχετικό προσάρτημα.</a:t>
          </a:r>
        </a:p>
        <a:p>
          <a:pPr hangingPunct="0"/>
          <a:r>
            <a:rPr lang="el-GR" sz="1100" b="1">
              <a:solidFill>
                <a:schemeClr val="tx1"/>
              </a:solidFill>
              <a:effectLst/>
              <a:latin typeface="+mn-lt"/>
              <a:ea typeface="+mn-ea"/>
              <a:cs typeface="+mn-cs"/>
            </a:rPr>
            <a:t>Ευθύνη της Διοίκησης για τις Οικονομικές Καταστάσεις</a:t>
          </a:r>
          <a:endParaRPr lang="el-GR" sz="1100">
            <a:solidFill>
              <a:schemeClr val="tx1"/>
            </a:solidFill>
            <a:effectLst/>
            <a:latin typeface="+mn-lt"/>
            <a:ea typeface="+mn-ea"/>
            <a:cs typeface="+mn-cs"/>
          </a:endParaRPr>
        </a:p>
        <a:p>
          <a:pPr hangingPunct="0"/>
          <a:r>
            <a:rPr lang="el-GR" sz="1100">
              <a:solidFill>
                <a:schemeClr val="tx1"/>
              </a:solidFill>
              <a:effectLst/>
              <a:latin typeface="+mn-lt"/>
              <a:ea typeface="+mn-ea"/>
              <a:cs typeface="+mn-cs"/>
            </a:rPr>
            <a:t>Η διοίκηση έχει την ευθύνη για την κατάρτιση και εύλογη παρουσίαση αυτών των οικονομικών καταστάσεων σύμφωνα με το Π.Δ. 315/1999 «Κλαδικό Λογιστικό Σχέδιο Οργανισμών Τοπικής Αυτοδιοίκησης», όπως και για εκείνες τις εσωτερικές δικλίδες που η διοίκηση καθορίζει ως απαραίτητες ώστε να καθίσταται δυνατή η κατάρτιση οικονομικών καταστάσεων απαλλαγμένων από ουσιώδη ανακρίβεια που οφείλεται είτε σε απάτη είτε σε λάθος.</a:t>
          </a:r>
        </a:p>
        <a:p>
          <a:pPr hangingPunct="0"/>
          <a:r>
            <a:rPr lang="el-GR" sz="1100" b="1">
              <a:solidFill>
                <a:schemeClr val="tx1"/>
              </a:solidFill>
              <a:effectLst/>
              <a:latin typeface="+mn-lt"/>
              <a:ea typeface="+mn-ea"/>
              <a:cs typeface="+mn-cs"/>
            </a:rPr>
            <a:t>Ευθύνη του Ελεγκτή</a:t>
          </a:r>
        </a:p>
        <a:p>
          <a:pPr hangingPunct="0"/>
          <a:r>
            <a:rPr lang="el-GR" sz="1100">
              <a:solidFill>
                <a:schemeClr val="tx1"/>
              </a:solidFill>
              <a:effectLst/>
              <a:latin typeface="+mn-lt"/>
              <a:ea typeface="+mn-ea"/>
              <a:cs typeface="+mn-cs"/>
            </a:rPr>
            <a:t>Η δική μας ευθύνη είναι να εκφράσουμε γνώμη επί αυτών των οικονομικών καταστάσεων με βάση τον έλεγχό μας. Διενεργήσαμε τον έλεγχό μας σύμφωνα με τα Διεθνή Πρότυπα Ελέγχου. Επίσης λάβαμε υπόψη μας και τις σχετικές διατάξεις του Δημοτικού και Κοινοτικού Κώδικα (Ν. 3463/2006 όπως ισχύει). Τα πρότυπα αυτά απαιτούν να συμμορφωνόμαστε με κανόνες δεοντολογίας, καθώς και να σχεδιάζουμε και διενεργούμε τον έλεγχο με σκοπό την απόκτηση εύλογης διασφάλισης για το εάν οι οικονομικές καταστάσεις είναι απαλλαγμένες από ουσιώδη ανακρίβεια.</a:t>
          </a:r>
          <a:r>
            <a:rPr lang="el-GR" sz="1100" baseline="0">
              <a:solidFill>
                <a:schemeClr val="tx1"/>
              </a:solidFill>
              <a:effectLst/>
              <a:latin typeface="+mn-lt"/>
              <a:ea typeface="+mn-ea"/>
              <a:cs typeface="+mn-cs"/>
            </a:rPr>
            <a:t> </a:t>
          </a:r>
          <a:r>
            <a:rPr lang="el-GR" sz="1100">
              <a:solidFill>
                <a:schemeClr val="tx1"/>
              </a:solidFill>
              <a:effectLst/>
              <a:latin typeface="+mn-lt"/>
              <a:ea typeface="+mn-ea"/>
              <a:cs typeface="+mn-cs"/>
            </a:rPr>
            <a:t>Ο έλεγχος περιλαμβάνει τη διενέργεια διαδικασιών για την απόκτηση ελεγκτικών τεκμηρίων, σχετικά με τα ποσά και τις γνωστοποιήσεις στις οικονομικές καταστάσεις. Οι επιλεγόμενες διαδικασίες βασίζονται στην κρίση του ελεγκτή περιλαμβανομένης της εκτίμησης των κινδύνων ουσιώδους ανακρίβειας των οικονομικών καταστάσεων, που οφείλεται είτε σε απάτη είτε σε λάθος. Κατά τη διενέργεια αυτών των εκτιμήσεων κινδύνου, ο ελεγκτής εξετάζει τις εσωτερικές δικλίδες που σχετίζονται με την κατάρτιση και εύλογη παρουσίαση των οικονομικών καταστάσεων του Δήμου, με σκοπό το σχεδιασμό ελεγκτικών διαδικασιών κατάλληλων για τις περιστάσεις και όχι με σκοπό την έκφραση γνώμης επί της αποτελεσματικότητας των εσωτερικών δικλίδων του Δήμου. Ο έλεγχος περιλαμβάνει επίσης την αξιολόγηση της καταλληλότητας των λογιστικών αρχών και μεθόδων που χρησιμοποιήθηκαν και του εύλογου των εκτιμήσεων που έγιναν από τη διοίκηση, καθώς και αξιολόγηση της συνολικής παρουσίασης των οικονομικών καταστάσεων.</a:t>
          </a:r>
          <a:r>
            <a:rPr lang="el-GR" sz="1100" baseline="0">
              <a:solidFill>
                <a:schemeClr val="tx1"/>
              </a:solidFill>
              <a:effectLst/>
              <a:latin typeface="+mn-lt"/>
              <a:ea typeface="+mn-ea"/>
              <a:cs typeface="+mn-cs"/>
            </a:rPr>
            <a:t> </a:t>
          </a:r>
          <a:r>
            <a:rPr lang="el-GR" sz="1100">
              <a:solidFill>
                <a:schemeClr val="tx1"/>
              </a:solidFill>
              <a:effectLst/>
              <a:latin typeface="+mn-lt"/>
              <a:ea typeface="+mn-ea"/>
              <a:cs typeface="+mn-cs"/>
            </a:rPr>
            <a:t>Πιστεύουμε ότι τα ελεγκτικά τεκμήρια που έχουμε συγκεντρώσει είναι επαρκή και κατάλληλα για τη θεμελίωση της ελεγκτικής μας γνώμης.</a:t>
          </a:r>
        </a:p>
        <a:p>
          <a:pPr hangingPunct="0"/>
          <a:r>
            <a:rPr lang="el-GR" sz="1100" b="1">
              <a:solidFill>
                <a:schemeClr val="tx1"/>
              </a:solidFill>
              <a:effectLst/>
              <a:latin typeface="+mn-lt"/>
              <a:ea typeface="+mn-ea"/>
              <a:cs typeface="+mn-cs"/>
            </a:rPr>
            <a:t>Βάση για Γνώμη με Επιφύλαξη</a:t>
          </a:r>
          <a:endParaRPr lang="el-GR" sz="1100">
            <a:solidFill>
              <a:schemeClr val="tx1"/>
            </a:solidFill>
            <a:effectLst/>
            <a:latin typeface="+mn-lt"/>
            <a:ea typeface="+mn-ea"/>
            <a:cs typeface="+mn-cs"/>
          </a:endParaRPr>
        </a:p>
        <a:p>
          <a:pPr hangingPunct="0"/>
          <a:r>
            <a:rPr lang="el-GR" sz="1100">
              <a:solidFill>
                <a:schemeClr val="tx1"/>
              </a:solidFill>
              <a:effectLst/>
              <a:latin typeface="+mn-lt"/>
              <a:ea typeface="+mn-ea"/>
              <a:cs typeface="+mn-cs"/>
            </a:rPr>
            <a:t>1. Στο λογαριασμό «Τίτλοι πάγιας επένδυσης», ποσού ευρώ 3.584.673,97 απεικονίζεται η αξία κτήσης μετοχών ανωνύμων εταιρειών μη εισηγμένων στο Χρηματιστήριο καθώς και δημοτικών επιχειρήσεων του Δήμου, οι χρηματοοικονομικές καταστάσεις των οποίων δεν ελέγχονται από Ορκωτούς Ελεγκτές Λογιστές. Σύμφωνα με τα στοιχεία που μας επιδόθηκαν και βάσει με τα προβλεπόμενα από το Π.Δ. 315/1999 οι συμμετοχές αυτές εμφανίζονται μειωμένες κατά ευρώ 511.761,99 με συνέπεια τα ίδια κεφάλαια να εμφανίζονται ισόποσα μειωμένα.</a:t>
          </a:r>
          <a:r>
            <a:rPr lang="el-GR" sz="1100" baseline="0">
              <a:solidFill>
                <a:schemeClr val="tx1"/>
              </a:solidFill>
              <a:effectLst/>
              <a:latin typeface="+mn-lt"/>
              <a:ea typeface="+mn-ea"/>
              <a:cs typeface="+mn-cs"/>
            </a:rPr>
            <a:t> </a:t>
          </a:r>
          <a:r>
            <a:rPr lang="el-GR" sz="1100">
              <a:solidFill>
                <a:schemeClr val="tx1"/>
              </a:solidFill>
              <a:effectLst/>
              <a:latin typeface="+mn-lt"/>
              <a:ea typeface="+mn-ea"/>
              <a:cs typeface="+mn-cs"/>
            </a:rPr>
            <a:t>2. Στις απαιτήσεις από χρεώστες διάφορους ύψους ευρώ 152.518,23 περιλαμβάνονται και επισφαλείς απαιτήσεις, συνολικού ποσού ευρώ 17.392,10 για τις οποίες δεν έχει διενεργηθεί απομείωση κατά την εκτίμησή μας ποσού ευρώ 17.392,10. Λόγω του γεγονότος αυτού η αξία των απαιτήσεων από χρεώστες διάφορους και τα ίδια κεφάλαια εμφανίζονται αυξημένα κατά ευρώ 17.392,10 και τα αποτελέσματα της κλειόμενης χρήσης αυξημένα κατά 17.392,10.</a:t>
          </a:r>
          <a:r>
            <a:rPr lang="el-GR" sz="1100" baseline="0">
              <a:solidFill>
                <a:schemeClr val="tx1"/>
              </a:solidFill>
              <a:effectLst/>
              <a:latin typeface="+mn-lt"/>
              <a:ea typeface="+mn-ea"/>
              <a:cs typeface="+mn-cs"/>
            </a:rPr>
            <a:t> </a:t>
          </a:r>
          <a:r>
            <a:rPr lang="el-GR" sz="1100">
              <a:solidFill>
                <a:schemeClr val="tx1"/>
              </a:solidFill>
              <a:effectLst/>
              <a:latin typeface="+mn-lt"/>
              <a:ea typeface="+mn-ea"/>
              <a:cs typeface="+mn-cs"/>
            </a:rPr>
            <a:t>3. Δεν κατέστη δυνατό να επαληθευτούν εκ μέρους μας τα υπόλοιπα του κονδυλίου της καθαρής θέσης «Επιχορηγήσεις επενδύσεων». Ο Δήμος σε προγενέστερες χρήσεις (προ της εφαρμογής του ν. 3852/2010) δεν τηρούσε ορθά λογιστικά αρχεία για το σύνολο των επιχορηγήσεων για πάγιες επενδύσεις που λάμβανε από διαφόρους φορείς, για τις σχετικές διαθέσεις των επιχορηγήσεων αυτών προς έργα και προμήθειες πάγιου εξοπλισμού καθώς επίσης και για τον υπολογισμό των αναλογουσών αποσβέσεων των επιχορηγούμενων παγίων, με αποτέλεσμα η επαλήθευση του ύψους των λαμβανομένων επιχορηγήσεων, του ύψους των επιχορηγήσεων που έχουν διατεθεί και του ύψους εκείνων που μένουν προς διάθεση για την υλοποίηση έργων και προμηθειών παγίου εξοπλισμού να καθίσταται εξαιρετικά δυσχερής. Ως επακόλουθο των παραπάνω, στα ίδια κεφάλαια του Δήμου στο λογαριασμό «Επιχορηγήσεις επενδύσεων» εμπεριέχονται  χρηματοδοτήσεις με χρεωστικά υπόλοιπα ποσού ευρώ 616.880,38 για τα οποία δεν έχουμε λάβει επαρκείς διαβεβαιώσεις, σημειώνεται ότι ποσό ευρώ 137.880,09 αφορά σε αποσβέσεις επιχορηγήσεων της χρήσεως 2015 οι οποίες έχουν βαρύνει κονδύλια επιχορηγήσεων με χρεωστικά υπόλοιπα και έχουν επηρεάσει τον λογαριασμό αποτελεσμάτων της χρήσης. Επίσης στο υπόλοιπο του κονδυλίου περιλαμβάνονται ποσά ευρώ 151.017,28 τα οποία αφορούν σε επιχορηγήσεις λειτουργικών δαπανών και όχι παγίων επενδύσεων  συνεπώς θα έπρεπε αυτές να επηρεάσουν τα αποτελέσματα της χρήσης 2015 και όχι να προσαυξήσουν τον λογαριασμό των επιχορηγήσεων, ως εκ τούτου τα αποτελέσματα χρήσης 2015 παρουσιάζονται μειωμένα κατά το προαναφερόμενο ποσό.  Για τους παραπάνω λόγους διατηρούμε επιφύλαξη σχετικά με την ορθότητα του κονδυλίου αυτού. 4. Κατά παρέκκλιση των λογιστικών αρχών, που προβλέπονται από το Π.Δ. 315/1999, τα αποτελέσματα της κλειόμενης χρήσης δεν επιβαρύνθηκαν με δουλευμένα έξοδα  που αφορούν τις εκκαθαρίσεις της ΔΕΗ για τους μήνες Οκτώβριο, Νοέμβριο και Δεκέμβριο 2015 ποσού ευρώ 471.699,80 καθώς και με έσοδα χρήσεως εισπρακτέα που αφορούν τις εκκαθαρίσεις της ΔΕΗ για τους προαναφερόμενους μήνες ποσού ευρώ 698.349,81 με συνέπεια τα αποτελέσματα χρήσης και τα ίδια κεφάλαια να εμφανίζονται μειωμένα κατά ευρώ 226.650,01, ενώ οι αντίστοιχοι μεταβατικοί λογαριασμοί ενεργητικού και παθητικού εμφανίζονται αντιστοίχως μειωμένοι κατά τα προαναφερόμενα ποσά.</a:t>
          </a:r>
          <a:r>
            <a:rPr lang="el-GR" sz="1100" baseline="0">
              <a:solidFill>
                <a:schemeClr val="tx1"/>
              </a:solidFill>
              <a:effectLst/>
              <a:latin typeface="+mn-lt"/>
              <a:ea typeface="+mn-ea"/>
              <a:cs typeface="+mn-cs"/>
            </a:rPr>
            <a:t> </a:t>
          </a:r>
          <a:r>
            <a:rPr lang="el-GR" sz="1100">
              <a:solidFill>
                <a:schemeClr val="tx1"/>
              </a:solidFill>
              <a:effectLst/>
              <a:latin typeface="+mn-lt"/>
              <a:ea typeface="+mn-ea"/>
              <a:cs typeface="+mn-cs"/>
            </a:rPr>
            <a:t>5. Έως την ημερομηνία σύνταξης της έκθεσης ελέγχου δεν έχουμε λάβει επιβεβαίωση από τους νομικούς συμβούλους του Δήμου όσο αφορά τυχόν αγωγές τρίτων κατά αυτού και για λοιπές δικαστικές εκκρεμότητες έως την 31/12/2015. Σημειώνεται πως στις οικονομικές καταστάσεις δεν εμφανίζεται σχετικό κονδύλι προβλέψεων για το σκοπό αυτό. Για τους προαναφερόμενους λόγους ο έλεγχος μας διατηρεί επιφύλαξη για ενδεχόμενες αγωγές τρίτων κατά του Δήμου. </a:t>
          </a:r>
          <a:r>
            <a:rPr lang="el-GR" sz="1100" baseline="0">
              <a:solidFill>
                <a:schemeClr val="tx1"/>
              </a:solidFill>
              <a:effectLst/>
              <a:latin typeface="+mn-lt"/>
              <a:ea typeface="+mn-ea"/>
              <a:cs typeface="+mn-cs"/>
            </a:rPr>
            <a:t> </a:t>
          </a:r>
          <a:r>
            <a:rPr lang="el-GR" sz="1100">
              <a:solidFill>
                <a:schemeClr val="tx1"/>
              </a:solidFill>
              <a:effectLst/>
              <a:latin typeface="+mn-lt"/>
              <a:ea typeface="+mn-ea"/>
              <a:cs typeface="+mn-cs"/>
            </a:rPr>
            <a:t>6. Οι φορολογικές υποχρεώσεις του Δήμου δεν έχουν εξεταστεί από τις φορολογικές αρχές για τις χρήσεις 2014 έως 2015 . Ως εκ τούτου το φορολογικό αποτελέσματα των χρήσεων αυτών δεν έχουν καταστεί οριστικά. Ο Δήμος δεν έχει προβεί σε εκτίμηση των πρόσθετων φόρων και των προσαυξήσεων που πιθανόν καταλογιστούν σε μελλοντικό φορολογικό έλεγχο και δεν έχει σχηματίσει σχετική πρόβλεψη για αυτή την ενδεχόμενη υποχρέωση. Από τον έλεγχό μας, δεν έχουμε αποκτήσει εύλογη διασφάλιση σχετικά με την εκτίμηση του ύψους της πρόβλεψης που τυχόν απαιτείται.</a:t>
          </a:r>
        </a:p>
        <a:p>
          <a:pPr hangingPunct="0"/>
          <a:r>
            <a:rPr lang="el-GR" sz="1100" b="1">
              <a:solidFill>
                <a:schemeClr val="tx1"/>
              </a:solidFill>
              <a:effectLst/>
              <a:latin typeface="+mn-lt"/>
              <a:ea typeface="+mn-ea"/>
              <a:cs typeface="+mn-cs"/>
            </a:rPr>
            <a:t>Γνώμη με Επιφύλαξη</a:t>
          </a:r>
          <a:endParaRPr lang="el-GR" sz="1100">
            <a:solidFill>
              <a:schemeClr val="tx1"/>
            </a:solidFill>
            <a:effectLst/>
            <a:latin typeface="+mn-lt"/>
            <a:ea typeface="+mn-ea"/>
            <a:cs typeface="+mn-cs"/>
          </a:endParaRPr>
        </a:p>
        <a:p>
          <a:pPr hangingPunct="0"/>
          <a:r>
            <a:rPr lang="el-GR" sz="1100">
              <a:solidFill>
                <a:schemeClr val="tx1"/>
              </a:solidFill>
              <a:effectLst/>
              <a:latin typeface="+mn-lt"/>
              <a:ea typeface="+mn-ea"/>
              <a:cs typeface="+mn-cs"/>
            </a:rPr>
            <a:t>Κατά τη γνώμη μας, εκτός από τις επιπτώσεις των θεμάτων που μνημονεύονται στην παράγραφο «Βάση για Γνώμη με Επιφύλαξη», οι ανωτέρω οικονομικές καταστάσεις παρουσιάζουν εύλογα, από κάθε ουσιώδη άποψη, την οικονομική θέση του Δήμου Αλεξάνδρειας κατά την 31η Δεκεμβρίου 2015 και τη χρηματοοικονομική του επίδοση για τη χρήση που έληξε την ημερομηνία αυτή σύμφωνα με το Π.Δ. 315/1999 «Κλαδικό Λογιστικό Σχέδιο Οργανισμών Τοπικής Αυτοδιοίκησης».</a:t>
          </a:r>
        </a:p>
        <a:p>
          <a:pPr hangingPunct="0"/>
          <a:r>
            <a:rPr lang="el-GR" sz="1100" b="1">
              <a:solidFill>
                <a:schemeClr val="tx1"/>
              </a:solidFill>
              <a:effectLst/>
              <a:latin typeface="+mn-lt"/>
              <a:ea typeface="+mn-ea"/>
              <a:cs typeface="+mn-cs"/>
            </a:rPr>
            <a:t>Θέμα Έμφασης</a:t>
          </a:r>
          <a:endParaRPr lang="el-GR" sz="1100">
            <a:solidFill>
              <a:schemeClr val="tx1"/>
            </a:solidFill>
            <a:effectLst/>
            <a:latin typeface="+mn-lt"/>
            <a:ea typeface="+mn-ea"/>
            <a:cs typeface="+mn-cs"/>
          </a:endParaRPr>
        </a:p>
        <a:p>
          <a:pPr hangingPunct="0"/>
          <a:r>
            <a:rPr lang="el-GR" sz="1100">
              <a:solidFill>
                <a:schemeClr val="tx1"/>
              </a:solidFill>
              <a:effectLst/>
              <a:latin typeface="+mn-lt"/>
              <a:ea typeface="+mn-ea"/>
              <a:cs typeface="+mn-cs"/>
            </a:rPr>
            <a:t>Εφιστούμε την προσοχή σας στα εξής:</a:t>
          </a:r>
          <a:r>
            <a:rPr lang="el-GR" sz="1100" baseline="0">
              <a:solidFill>
                <a:schemeClr val="tx1"/>
              </a:solidFill>
              <a:effectLst/>
              <a:latin typeface="+mn-lt"/>
              <a:ea typeface="+mn-ea"/>
              <a:cs typeface="+mn-cs"/>
            </a:rPr>
            <a:t> </a:t>
          </a:r>
          <a:r>
            <a:rPr lang="el-GR" sz="1100">
              <a:solidFill>
                <a:schemeClr val="tx1"/>
              </a:solidFill>
              <a:effectLst/>
              <a:latin typeface="+mn-lt"/>
              <a:ea typeface="+mn-ea"/>
              <a:cs typeface="+mn-cs"/>
            </a:rPr>
            <a:t>1. Δεν υφίσταται ασφαλιστική κάλυψη για κινδύνους που μπορούν να απομειώσουν την αξία των κτιριακών εγκαταστάσεων και του εξοπλισμού του Δήμου.</a:t>
          </a:r>
          <a:r>
            <a:rPr lang="el-GR" sz="1100" baseline="0">
              <a:solidFill>
                <a:schemeClr val="tx1"/>
              </a:solidFill>
              <a:effectLst/>
              <a:latin typeface="+mn-lt"/>
              <a:ea typeface="+mn-ea"/>
              <a:cs typeface="+mn-cs"/>
            </a:rPr>
            <a:t> </a:t>
          </a:r>
          <a:r>
            <a:rPr lang="el-GR" sz="1100">
              <a:solidFill>
                <a:schemeClr val="tx1"/>
              </a:solidFill>
              <a:effectLst/>
              <a:latin typeface="+mn-lt"/>
              <a:ea typeface="+mn-ea"/>
              <a:cs typeface="+mn-cs"/>
            </a:rPr>
            <a:t>Στη γνώμη μας δεν διατυπώνεται επιφύλαξη σε σχέση με το θέμα αυτό.</a:t>
          </a:r>
        </a:p>
        <a:p>
          <a:pPr hangingPunct="0"/>
          <a:r>
            <a:rPr lang="el-GR" sz="1100" b="1">
              <a:solidFill>
                <a:schemeClr val="tx1"/>
              </a:solidFill>
              <a:effectLst/>
              <a:latin typeface="+mn-lt"/>
              <a:ea typeface="+mn-ea"/>
              <a:cs typeface="+mn-cs"/>
            </a:rPr>
            <a:t>Αναφορά επί άλλων</a:t>
          </a:r>
          <a:r>
            <a:rPr lang="el-GR" sz="1100" b="1" u="sng">
              <a:solidFill>
                <a:schemeClr val="tx1"/>
              </a:solidFill>
              <a:effectLst/>
              <a:latin typeface="+mn-lt"/>
              <a:ea typeface="+mn-ea"/>
              <a:cs typeface="+mn-cs"/>
            </a:rPr>
            <a:t> Νομικών</a:t>
          </a:r>
          <a:r>
            <a:rPr lang="el-GR" sz="1100" b="1">
              <a:solidFill>
                <a:schemeClr val="tx1"/>
              </a:solidFill>
              <a:effectLst/>
              <a:latin typeface="+mn-lt"/>
              <a:ea typeface="+mn-ea"/>
              <a:cs typeface="+mn-cs"/>
            </a:rPr>
            <a:t> και </a:t>
          </a:r>
          <a:r>
            <a:rPr lang="el-GR" sz="1100" b="1" u="sng">
              <a:solidFill>
                <a:schemeClr val="tx1"/>
              </a:solidFill>
              <a:effectLst/>
              <a:latin typeface="+mn-lt"/>
              <a:ea typeface="+mn-ea"/>
              <a:cs typeface="+mn-cs"/>
            </a:rPr>
            <a:t>Κανονιστικών Θεμάτων</a:t>
          </a:r>
          <a:endParaRPr lang="el-GR" sz="1100" b="1">
            <a:solidFill>
              <a:schemeClr val="tx1"/>
            </a:solidFill>
            <a:effectLst/>
            <a:latin typeface="+mn-lt"/>
            <a:ea typeface="+mn-ea"/>
            <a:cs typeface="+mn-cs"/>
          </a:endParaRPr>
        </a:p>
        <a:p>
          <a:pPr hangingPunct="0"/>
          <a:r>
            <a:rPr lang="el-GR" sz="1100">
              <a:solidFill>
                <a:schemeClr val="tx1"/>
              </a:solidFill>
              <a:effectLst/>
              <a:latin typeface="+mn-lt"/>
              <a:ea typeface="+mn-ea"/>
              <a:cs typeface="+mn-cs"/>
            </a:rPr>
            <a:t>Επαληθεύσαμε τη συμφωνία και την αντιστοίχηση του περιεχομένου της Έκθεσης Διαχειρίσεως της Οικονομικής Επιτροπής προς το Δημοτικό Συμβούλιο με τις ανωτέρω οικονομικές καταστάσεις.      </a:t>
          </a:r>
        </a:p>
        <a:p>
          <a:endParaRPr lang="en-US" sz="1000">
            <a:latin typeface="+mn-lt"/>
          </a:endParaRPr>
        </a:p>
      </xdr:txBody>
    </xdr:sp>
    <xdr:clientData/>
  </xdr:oneCellAnchor>
  <xdr:twoCellAnchor>
    <xdr:from>
      <xdr:col>0</xdr:col>
      <xdr:colOff>1907382</xdr:colOff>
      <xdr:row>178</xdr:row>
      <xdr:rowOff>142875</xdr:rowOff>
    </xdr:from>
    <xdr:to>
      <xdr:col>0</xdr:col>
      <xdr:colOff>3038475</xdr:colOff>
      <xdr:row>182</xdr:row>
      <xdr:rowOff>14290</xdr:rowOff>
    </xdr:to>
    <xdr:pic>
      <xdr:nvPicPr>
        <xdr:cNvPr id="9" name="Εικόνα 8">
          <a:extLst>
            <a:ext uri="{FF2B5EF4-FFF2-40B4-BE49-F238E27FC236}">
              <a16:creationId xmlns=""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07382" y="28451175"/>
          <a:ext cx="1131093" cy="5191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914;&#945;&#963;&#953;&#955;&#949;&#953;&#940;&#948;&#951;&#962;/&#917;&#960;&#953;&#966;&#940;&#957;&#949;&#953;&#945;%20&#949;&#961;&#947;&#945;&#963;&#943;&#945;&#962;/&#931;&#917;&#924;&#921;&#925;&#913;&#929;&#921;A/&#924;&#913;&#923;&#913;&#922;&#927;&#931;/GARYF_9_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2;&#945;%20&#941;&#947;&#947;&#961;&#945;&#966;&#940;%20&#956;&#959;&#965;/&#921;&#931;&#927;&#923;&#927;&#915;&#921;&#931;&#924;&#927;&#921;/&#921;&#931;&#927;&#923;&#927;&#915;&#921;&#931;&#924;&#927;&#921;%202001/IS%2001%203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EORY (2)"/>
      <sheetName val="1a"/>
      <sheetName val="TREND "/>
      <sheetName val="Φύλλο1"/>
      <sheetName val="ΕΠΕΝΔ."/>
      <sheetName val="B"/>
      <sheetName val="ΙΣΟΛ."/>
      <sheetName val="ΑΠΟΤ.ΧΡ."/>
      <sheetName val="ΑΡΙΘΜ."/>
      <sheetName val="ΧΡΗΜ. ΙΣΟΛ."/>
      <sheetName val="Ν. ΣΗΜΕΙΟ"/>
      <sheetName val="ΑΝΑΛ ΕΥΑΙΣΘΗΣΙΑΣ"/>
      <sheetName val="ΤΑΜ ΡΟΕΣ 1"/>
      <sheetName val="ΑΝΤΙΣΤΡ ΛΤΡ"/>
      <sheetName val="ΠΙΣΤ ΙΚΑΝΟΤΗΤΑ"/>
      <sheetName val="ΜΟΝΤΕΛΑ"/>
      <sheetName val="ΠΡ. ΙΣΟΛ.1"/>
      <sheetName val="ΠΡ. ΙΣΟΛ. 2"/>
      <sheetName val="A11a"/>
      <sheetName val="ΠΡ. ΑΠΟΤ. ΧΡ"/>
      <sheetName val="ΑΡΙΘ. ΠΡ. ΙΣΟΛ.."/>
      <sheetName val="ΠΡΟΣ."/>
      <sheetName val="ΑΠΟΤΙΜΗΣΗ"/>
      <sheetName val="ΛΗΣΙΝΓΚ"/>
      <sheetName val="ΑΓΟΡΑ ."/>
      <sheetName val="ΔΑΝΕΙΟ "/>
      <sheetName val="ΙΣΟΛ. -FACTORING."/>
      <sheetName val="ΚΟΣΤΟΣ FACTORING"/>
      <sheetName val="ΣΧΟΛΙΑ"/>
      <sheetName val="A2L"/>
      <sheetName val="A2M"/>
      <sheetName val="A14IXT"/>
      <sheetName val="A14IMT"/>
      <sheetName val="A14XT"/>
      <sheetName val="A14MT"/>
      <sheetName val="A9G"/>
      <sheetName val="A9B"/>
      <sheetName val="ΓΛΣ (3)"/>
      <sheetName val="ΤΑΜ.ΡΟΕΣ 2"/>
      <sheetName val="ΙΣΟΛ.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ISO (2)"/>
      <sheetName val="Analisi"/>
      <sheetName val="makro"/>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J82"/>
  <sheetViews>
    <sheetView zoomScale="70" zoomScaleNormal="70" zoomScaleSheetLayoutView="40" workbookViewId="0">
      <selection activeCell="C18" sqref="C18"/>
    </sheetView>
  </sheetViews>
  <sheetFormatPr defaultColWidth="8.88671875" defaultRowHeight="11.25"/>
  <cols>
    <col min="1" max="1" width="44.88671875" style="3" customWidth="1"/>
    <col min="2" max="2" width="0.88671875" style="64" customWidth="1"/>
    <col min="3" max="3" width="16.33203125" style="41" customWidth="1"/>
    <col min="4" max="4" width="0.88671875" style="41" customWidth="1"/>
    <col min="5" max="5" width="16.109375" style="41" customWidth="1"/>
    <col min="6" max="6" width="0.88671875" style="41" customWidth="1"/>
    <col min="7" max="7" width="16.6640625" style="41" customWidth="1"/>
    <col min="8" max="9" width="1.33203125" style="4" customWidth="1"/>
    <col min="10" max="10" width="62.88671875" style="27" customWidth="1"/>
    <col min="11" max="11" width="3" style="27" customWidth="1"/>
    <col min="12" max="12" width="3" style="40" customWidth="1"/>
    <col min="13" max="13" width="16.77734375" style="41" customWidth="1"/>
    <col min="14" max="14" width="1.33203125" style="4" hidden="1" customWidth="1"/>
    <col min="15" max="15" width="2.109375" style="4" hidden="1" customWidth="1"/>
    <col min="16" max="16" width="23" style="4" hidden="1" customWidth="1"/>
    <col min="17" max="17" width="14" style="27" customWidth="1"/>
    <col min="18" max="18" width="9.109375" style="27" bestFit="1" customWidth="1"/>
    <col min="19" max="16384" width="8.88671875" style="27"/>
  </cols>
  <sheetData>
    <row r="1" spans="1:218" ht="34.5">
      <c r="A1" s="387" t="s">
        <v>86</v>
      </c>
      <c r="B1" s="387"/>
      <c r="C1" s="387"/>
      <c r="D1" s="387"/>
      <c r="E1" s="387"/>
      <c r="F1" s="387"/>
      <c r="G1" s="387"/>
      <c r="H1" s="387"/>
      <c r="I1" s="387"/>
      <c r="J1" s="387"/>
      <c r="K1" s="387"/>
      <c r="L1" s="387"/>
      <c r="M1" s="387"/>
      <c r="N1" s="1"/>
      <c r="O1" s="1"/>
      <c r="P1" s="1"/>
    </row>
    <row r="2" spans="1:218" ht="22.5">
      <c r="A2" s="388" t="s">
        <v>178</v>
      </c>
      <c r="B2" s="388"/>
      <c r="C2" s="388"/>
      <c r="D2" s="388"/>
      <c r="E2" s="388"/>
      <c r="F2" s="388"/>
      <c r="G2" s="388"/>
      <c r="H2" s="388"/>
      <c r="I2" s="388"/>
      <c r="J2" s="388"/>
      <c r="K2" s="388"/>
      <c r="L2" s="388"/>
      <c r="M2" s="388"/>
      <c r="N2" s="1"/>
      <c r="O2" s="1"/>
      <c r="P2" s="1"/>
    </row>
    <row r="3" spans="1:218" ht="15">
      <c r="A3" s="2"/>
      <c r="B3" s="39"/>
      <c r="C3" s="39"/>
      <c r="D3" s="39"/>
      <c r="E3" s="39"/>
      <c r="F3" s="39"/>
      <c r="G3" s="39"/>
      <c r="H3" s="2"/>
      <c r="I3" s="2"/>
      <c r="J3" s="2"/>
      <c r="K3" s="2"/>
      <c r="L3" s="39"/>
      <c r="M3" s="39"/>
      <c r="N3" s="2"/>
      <c r="O3" s="2"/>
      <c r="P3" s="2"/>
    </row>
    <row r="4" spans="1:218">
      <c r="C4" s="65"/>
      <c r="E4" s="65"/>
    </row>
    <row r="5" spans="1:218" s="28" customFormat="1" ht="45.75" customHeight="1">
      <c r="B5" s="61"/>
      <c r="C5" s="51"/>
      <c r="D5" s="61"/>
      <c r="E5" s="66" t="s">
        <v>179</v>
      </c>
      <c r="F5" s="61"/>
      <c r="G5" s="61"/>
      <c r="H5" s="5"/>
      <c r="I5" s="5"/>
      <c r="J5" s="7"/>
      <c r="K5" s="7"/>
      <c r="L5" s="43"/>
      <c r="M5" s="42" t="s">
        <v>179</v>
      </c>
      <c r="N5" s="7"/>
      <c r="O5" s="7"/>
      <c r="P5" s="6" t="s">
        <v>14</v>
      </c>
    </row>
    <row r="6" spans="1:218" s="28" customFormat="1" ht="12.75">
      <c r="A6" s="8" t="s">
        <v>15</v>
      </c>
      <c r="B6" s="45"/>
      <c r="C6" s="67" t="s">
        <v>16</v>
      </c>
      <c r="D6" s="67"/>
      <c r="E6" s="67" t="s">
        <v>0</v>
      </c>
      <c r="F6" s="67"/>
      <c r="G6" s="67" t="s">
        <v>17</v>
      </c>
      <c r="H6" s="6"/>
      <c r="I6" s="6"/>
      <c r="J6" s="8" t="s">
        <v>12</v>
      </c>
      <c r="K6" s="8"/>
      <c r="L6" s="45"/>
      <c r="M6" s="44"/>
      <c r="N6" s="9"/>
      <c r="O6" s="9"/>
      <c r="P6" s="7"/>
    </row>
    <row r="7" spans="1:218" s="28" customFormat="1" ht="12.75">
      <c r="A7" s="10"/>
      <c r="B7" s="54"/>
      <c r="C7" s="54"/>
      <c r="D7" s="54"/>
      <c r="E7" s="54"/>
      <c r="F7" s="54"/>
      <c r="G7" s="54"/>
      <c r="H7" s="9"/>
      <c r="I7" s="7"/>
      <c r="J7" s="8"/>
      <c r="K7" s="8"/>
      <c r="L7" s="45"/>
      <c r="M7" s="43"/>
      <c r="N7" s="7"/>
      <c r="O7" s="7"/>
      <c r="P7" s="7" t="s">
        <v>6</v>
      </c>
    </row>
    <row r="8" spans="1:218" s="28" customFormat="1" ht="12.75">
      <c r="A8" s="11" t="s">
        <v>7</v>
      </c>
      <c r="B8" s="46"/>
      <c r="C8" s="46"/>
      <c r="D8" s="46"/>
      <c r="E8" s="46"/>
      <c r="F8" s="46"/>
      <c r="G8" s="46"/>
      <c r="H8" s="9"/>
      <c r="I8" s="7"/>
      <c r="J8" s="11" t="s">
        <v>18</v>
      </c>
      <c r="K8" s="11"/>
      <c r="L8" s="46"/>
      <c r="M8" s="44"/>
      <c r="N8" s="7"/>
      <c r="O8" s="7"/>
      <c r="P8" s="7"/>
    </row>
    <row r="9" spans="1:218" s="28" customFormat="1" ht="12.75">
      <c r="A9" s="13" t="s">
        <v>19</v>
      </c>
      <c r="B9" s="48"/>
      <c r="C9" s="47">
        <v>25163176.079999998</v>
      </c>
      <c r="D9" s="44"/>
      <c r="E9" s="47">
        <v>12381077.73</v>
      </c>
      <c r="F9" s="44"/>
      <c r="G9" s="47">
        <f>C9-E9</f>
        <v>12782098.349999998</v>
      </c>
      <c r="H9" s="9"/>
      <c r="I9" s="7"/>
      <c r="J9" s="11" t="s">
        <v>20</v>
      </c>
      <c r="K9" s="11"/>
      <c r="L9" s="46"/>
      <c r="M9" s="47">
        <v>251870736.53</v>
      </c>
      <c r="N9" s="7"/>
      <c r="O9" s="7"/>
      <c r="P9" s="7"/>
    </row>
    <row r="10" spans="1:218" s="28" customFormat="1" ht="13.5" thickBot="1">
      <c r="A10" s="10"/>
      <c r="B10" s="54"/>
      <c r="C10" s="54"/>
      <c r="D10" s="54"/>
      <c r="E10" s="54"/>
      <c r="F10" s="54"/>
      <c r="G10" s="54"/>
      <c r="H10" s="9"/>
      <c r="I10" s="7"/>
      <c r="J10" s="13"/>
      <c r="K10" s="13"/>
      <c r="L10" s="48"/>
      <c r="M10" s="49">
        <f>M9</f>
        <v>251870736.53</v>
      </c>
      <c r="N10" s="7"/>
      <c r="O10" s="7"/>
      <c r="P10" s="7"/>
    </row>
    <row r="11" spans="1:218" s="25" customFormat="1" ht="12.75">
      <c r="A11" s="11" t="s">
        <v>8</v>
      </c>
      <c r="B11" s="46"/>
      <c r="C11" s="46"/>
      <c r="D11" s="46"/>
      <c r="E11" s="46"/>
      <c r="F11" s="46"/>
      <c r="G11" s="46"/>
      <c r="H11" s="9"/>
      <c r="I11" s="9"/>
      <c r="L11" s="50"/>
      <c r="M11" s="44"/>
      <c r="N11" s="9"/>
      <c r="O11" s="9"/>
      <c r="P11" s="9"/>
    </row>
    <row r="12" spans="1:218" s="25" customFormat="1" ht="12.75">
      <c r="A12" s="11" t="s">
        <v>21</v>
      </c>
      <c r="B12" s="46"/>
      <c r="C12" s="46"/>
      <c r="D12" s="46"/>
      <c r="E12" s="46"/>
      <c r="F12" s="46"/>
      <c r="G12" s="46"/>
      <c r="H12" s="9"/>
      <c r="I12" s="9"/>
      <c r="J12" s="11" t="s">
        <v>88</v>
      </c>
      <c r="K12" s="11"/>
      <c r="L12" s="46"/>
      <c r="M12" s="44"/>
      <c r="N12" s="16"/>
      <c r="O12" s="16"/>
      <c r="P12" s="14">
        <v>228602371.22999999</v>
      </c>
    </row>
    <row r="13" spans="1:218" s="25" customFormat="1" ht="12" customHeight="1">
      <c r="A13" s="13" t="s">
        <v>110</v>
      </c>
      <c r="B13" s="48"/>
      <c r="C13" s="51">
        <v>88240.53</v>
      </c>
      <c r="D13" s="44"/>
      <c r="E13" s="51">
        <v>50247.3</v>
      </c>
      <c r="F13" s="44"/>
      <c r="G13" s="51">
        <f>C13-E13</f>
        <v>37993.229999999996</v>
      </c>
      <c r="H13" s="12"/>
      <c r="I13" s="12"/>
      <c r="J13" s="25" t="s">
        <v>113</v>
      </c>
      <c r="K13" s="11"/>
      <c r="L13" s="46"/>
      <c r="M13" s="44">
        <v>51200.01</v>
      </c>
      <c r="N13" s="5"/>
      <c r="O13" s="5"/>
      <c r="P13" s="9">
        <v>228602371.22999999</v>
      </c>
      <c r="R13" s="29"/>
    </row>
    <row r="14" spans="1:218" s="25" customFormat="1" ht="12" customHeight="1">
      <c r="A14" s="13" t="s">
        <v>111</v>
      </c>
      <c r="B14" s="48"/>
      <c r="C14" s="47">
        <v>166918.64000000001</v>
      </c>
      <c r="D14" s="51"/>
      <c r="E14" s="47">
        <v>115922.34</v>
      </c>
      <c r="F14" s="51"/>
      <c r="G14" s="47">
        <f>C14-E14</f>
        <v>50996.300000000017</v>
      </c>
      <c r="H14" s="12"/>
      <c r="I14" s="12"/>
      <c r="J14" s="25" t="s">
        <v>22</v>
      </c>
      <c r="L14" s="50"/>
      <c r="M14" s="44">
        <v>12170859.310000001</v>
      </c>
      <c r="N14" s="5"/>
      <c r="O14" s="5"/>
      <c r="P14" s="9"/>
      <c r="R14" s="29"/>
    </row>
    <row r="15" spans="1:218" s="25" customFormat="1" ht="14.25" customHeight="1">
      <c r="A15" s="13"/>
      <c r="B15" s="48"/>
      <c r="C15" s="75">
        <f>C13+C14</f>
        <v>255159.17</v>
      </c>
      <c r="D15" s="53"/>
      <c r="E15" s="75">
        <f>E13+E14</f>
        <v>166169.64000000001</v>
      </c>
      <c r="F15" s="53"/>
      <c r="G15" s="75">
        <f>G13+G14</f>
        <v>88989.530000000013</v>
      </c>
      <c r="H15" s="9"/>
      <c r="I15" s="9"/>
      <c r="J15" s="25" t="s">
        <v>23</v>
      </c>
      <c r="L15" s="50"/>
      <c r="M15" s="44">
        <v>769198.49</v>
      </c>
      <c r="N15" s="5"/>
      <c r="O15" s="5"/>
      <c r="P15" s="9"/>
    </row>
    <row r="16" spans="1:218" s="25" customFormat="1" ht="12.75">
      <c r="A16" s="13"/>
      <c r="B16" s="48"/>
      <c r="C16" s="44"/>
      <c r="D16" s="44"/>
      <c r="E16" s="44"/>
      <c r="F16" s="44"/>
      <c r="G16" s="44"/>
      <c r="H16" s="12"/>
      <c r="I16" s="12"/>
      <c r="J16" s="13" t="s">
        <v>89</v>
      </c>
      <c r="K16" s="13"/>
      <c r="L16" s="48"/>
      <c r="M16" s="47">
        <v>138532607.02000001</v>
      </c>
      <c r="N16" s="5"/>
      <c r="O16" s="5"/>
      <c r="P16" s="12">
        <v>0</v>
      </c>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3"/>
      <c r="FH16" s="13"/>
      <c r="FI16" s="13"/>
      <c r="FJ16" s="13"/>
      <c r="FK16" s="13"/>
      <c r="FL16" s="13"/>
      <c r="FM16" s="13"/>
      <c r="FN16" s="13"/>
      <c r="FO16" s="13"/>
      <c r="FP16" s="13"/>
      <c r="FQ16" s="13"/>
      <c r="FR16" s="13"/>
      <c r="FS16" s="13"/>
      <c r="FT16" s="13"/>
      <c r="FU16" s="13"/>
      <c r="FV16" s="13"/>
      <c r="FW16" s="13"/>
      <c r="FX16" s="13"/>
      <c r="FY16" s="13"/>
      <c r="FZ16" s="13"/>
      <c r="GA16" s="13"/>
      <c r="GB16" s="13"/>
      <c r="GC16" s="13"/>
      <c r="GD16" s="13"/>
      <c r="GE16" s="13"/>
      <c r="GF16" s="13"/>
      <c r="GG16" s="13"/>
      <c r="GH16" s="13"/>
      <c r="GI16" s="13"/>
      <c r="GJ16" s="13"/>
      <c r="GK16" s="13"/>
      <c r="GL16" s="13"/>
      <c r="GM16" s="13"/>
      <c r="GN16" s="13"/>
      <c r="GO16" s="13"/>
      <c r="GP16" s="13"/>
      <c r="GQ16" s="13"/>
      <c r="GR16" s="13"/>
      <c r="GS16" s="13"/>
      <c r="GT16" s="13"/>
      <c r="GU16" s="13"/>
      <c r="GV16" s="13"/>
      <c r="GW16" s="13"/>
      <c r="GX16" s="13"/>
      <c r="GY16" s="13"/>
      <c r="GZ16" s="13"/>
      <c r="HA16" s="13"/>
      <c r="HB16" s="13"/>
      <c r="HC16" s="13"/>
      <c r="HD16" s="13"/>
      <c r="HE16" s="13"/>
      <c r="HF16" s="13"/>
      <c r="HG16" s="13"/>
      <c r="HH16" s="13"/>
      <c r="HI16" s="13"/>
      <c r="HJ16" s="13"/>
    </row>
    <row r="17" spans="1:17" s="25" customFormat="1" ht="13.5" thickBot="1">
      <c r="A17" s="11" t="s">
        <v>24</v>
      </c>
      <c r="B17" s="46"/>
      <c r="C17" s="44"/>
      <c r="D17" s="44"/>
      <c r="E17" s="44"/>
      <c r="F17" s="44"/>
      <c r="G17" s="44"/>
      <c r="H17" s="12"/>
      <c r="I17" s="12"/>
      <c r="J17" s="29"/>
      <c r="K17" s="29"/>
      <c r="L17" s="50"/>
      <c r="M17" s="49">
        <f>SUM(M13:M16)</f>
        <v>151523864.83000001</v>
      </c>
      <c r="N17" s="16"/>
      <c r="O17" s="16"/>
      <c r="P17" s="12">
        <v>8041989.71</v>
      </c>
    </row>
    <row r="18" spans="1:17" s="25" customFormat="1" ht="12.75">
      <c r="A18" s="13" t="s">
        <v>25</v>
      </c>
      <c r="B18" s="48"/>
      <c r="C18" s="44">
        <v>155859281.41</v>
      </c>
      <c r="D18" s="44"/>
      <c r="E18" s="44">
        <v>0</v>
      </c>
      <c r="F18" s="44"/>
      <c r="G18" s="44">
        <f>C18-E18</f>
        <v>155859281.41</v>
      </c>
      <c r="H18" s="12"/>
      <c r="I18" s="12"/>
      <c r="J18" s="11" t="s">
        <v>114</v>
      </c>
      <c r="K18" s="11"/>
      <c r="L18" s="46"/>
      <c r="M18" s="44"/>
      <c r="N18" s="16"/>
      <c r="O18" s="16"/>
      <c r="P18" s="14">
        <v>15348617.689999999</v>
      </c>
    </row>
    <row r="19" spans="1:17" s="25" customFormat="1" ht="13.5" thickBot="1">
      <c r="A19" s="13" t="s">
        <v>26</v>
      </c>
      <c r="B19" s="48"/>
      <c r="C19" s="44">
        <v>41205703.890000001</v>
      </c>
      <c r="D19" s="44"/>
      <c r="E19" s="44">
        <v>12505779.6</v>
      </c>
      <c r="F19" s="44"/>
      <c r="G19" s="44">
        <f t="shared" ref="G19:G33" si="0">C19-E19</f>
        <v>28699924.289999999</v>
      </c>
      <c r="H19" s="12"/>
      <c r="I19" s="12"/>
      <c r="J19" s="25" t="s">
        <v>115</v>
      </c>
      <c r="K19" s="11"/>
      <c r="L19" s="46"/>
      <c r="M19" s="44">
        <v>16208.67</v>
      </c>
      <c r="N19" s="17"/>
      <c r="O19" s="17"/>
      <c r="P19" s="15">
        <v>23390607.399999999</v>
      </c>
      <c r="Q19" s="29"/>
    </row>
    <row r="20" spans="1:17" s="25" customFormat="1" ht="12.75" customHeight="1" thickBot="1">
      <c r="A20" s="13" t="s">
        <v>27</v>
      </c>
      <c r="B20" s="48"/>
      <c r="C20" s="44">
        <v>39387478.359999999</v>
      </c>
      <c r="D20" s="44"/>
      <c r="E20" s="44">
        <v>18072763.059999999</v>
      </c>
      <c r="F20" s="44"/>
      <c r="G20" s="44">
        <f t="shared" si="0"/>
        <v>21314715.300000001</v>
      </c>
      <c r="H20" s="12"/>
      <c r="I20" s="12"/>
      <c r="J20" s="29"/>
      <c r="K20" s="29"/>
      <c r="L20" s="50"/>
      <c r="M20" s="49">
        <f>M19</f>
        <v>16208.67</v>
      </c>
      <c r="N20" s="5"/>
      <c r="O20" s="5"/>
      <c r="P20" s="9"/>
    </row>
    <row r="21" spans="1:17" s="25" customFormat="1" ht="12.75">
      <c r="A21" s="13" t="s">
        <v>28</v>
      </c>
      <c r="B21" s="48"/>
      <c r="C21" s="44">
        <v>12649219.9</v>
      </c>
      <c r="D21" s="44"/>
      <c r="E21" s="44">
        <v>6820005.8499999996</v>
      </c>
      <c r="F21" s="44"/>
      <c r="G21" s="44">
        <f t="shared" si="0"/>
        <v>5829214.0500000007</v>
      </c>
      <c r="H21" s="12"/>
      <c r="I21" s="12"/>
      <c r="J21" s="11" t="s">
        <v>33</v>
      </c>
      <c r="K21" s="11"/>
      <c r="L21" s="46"/>
      <c r="M21" s="51"/>
      <c r="N21" s="16"/>
      <c r="O21" s="16"/>
      <c r="P21" s="12">
        <v>73748.77</v>
      </c>
    </row>
    <row r="22" spans="1:17" s="25" customFormat="1" ht="12.75">
      <c r="A22" s="13" t="s">
        <v>29</v>
      </c>
      <c r="B22" s="48"/>
      <c r="C22" s="44">
        <v>8997507.2799999993</v>
      </c>
      <c r="D22" s="44"/>
      <c r="E22" s="44">
        <v>0</v>
      </c>
      <c r="F22" s="44"/>
      <c r="G22" s="44">
        <f t="shared" si="0"/>
        <v>8997507.2799999993</v>
      </c>
      <c r="H22" s="12"/>
      <c r="I22" s="12"/>
      <c r="J22" s="30" t="s">
        <v>35</v>
      </c>
      <c r="K22" s="13"/>
      <c r="L22" s="50"/>
      <c r="M22" s="44">
        <v>-51105481.450000003</v>
      </c>
      <c r="N22" s="16"/>
      <c r="O22" s="16"/>
      <c r="P22" s="12"/>
    </row>
    <row r="23" spans="1:17" s="25" customFormat="1" ht="13.5" thickBot="1">
      <c r="A23" s="13" t="s">
        <v>30</v>
      </c>
      <c r="B23" s="48"/>
      <c r="C23" s="44">
        <v>65622457.079999998</v>
      </c>
      <c r="D23" s="44"/>
      <c r="E23" s="44">
        <v>22780001.629999999</v>
      </c>
      <c r="F23" s="44"/>
      <c r="G23" s="44">
        <f t="shared" si="0"/>
        <v>42842455.450000003</v>
      </c>
      <c r="H23" s="12"/>
      <c r="I23" s="12"/>
      <c r="J23" s="30" t="s">
        <v>90</v>
      </c>
      <c r="K23" s="13"/>
      <c r="L23" s="48"/>
      <c r="M23" s="47">
        <v>-2561168.5499999998</v>
      </c>
      <c r="N23" s="17"/>
      <c r="O23" s="17"/>
      <c r="P23" s="15"/>
    </row>
    <row r="24" spans="1:17" s="25" customFormat="1" ht="13.5" thickBot="1">
      <c r="A24" s="13" t="s">
        <v>31</v>
      </c>
      <c r="B24" s="48"/>
      <c r="C24" s="44">
        <v>997707.06</v>
      </c>
      <c r="D24" s="44"/>
      <c r="E24" s="44">
        <v>0</v>
      </c>
      <c r="F24" s="44"/>
      <c r="G24" s="44">
        <f t="shared" si="0"/>
        <v>997707.06</v>
      </c>
      <c r="H24" s="12"/>
      <c r="I24" s="12"/>
      <c r="L24" s="50"/>
      <c r="M24" s="49">
        <f>SUM(M22:M23)</f>
        <v>-53666650</v>
      </c>
      <c r="N24" s="5"/>
      <c r="O24" s="5"/>
      <c r="P24" s="5"/>
      <c r="Q24" s="29"/>
    </row>
    <row r="25" spans="1:17" s="25" customFormat="1" ht="14.25" customHeight="1">
      <c r="A25" s="13" t="s">
        <v>32</v>
      </c>
      <c r="B25" s="48"/>
      <c r="C25" s="44">
        <v>11945016.43</v>
      </c>
      <c r="D25" s="44"/>
      <c r="E25" s="44">
        <v>4187370.85</v>
      </c>
      <c r="F25" s="44"/>
      <c r="G25" s="44">
        <f t="shared" si="0"/>
        <v>7757645.5800000001</v>
      </c>
      <c r="H25" s="12"/>
      <c r="I25" s="12"/>
      <c r="L25" s="50"/>
      <c r="M25" s="44"/>
      <c r="N25" s="16"/>
      <c r="O25" s="16"/>
      <c r="P25" s="16" t="e">
        <v>#REF!</v>
      </c>
    </row>
    <row r="26" spans="1:17" s="25" customFormat="1" ht="14.25" customHeight="1" thickBot="1">
      <c r="A26" s="13" t="s">
        <v>34</v>
      </c>
      <c r="B26" s="48"/>
      <c r="C26" s="44">
        <v>12118952.310000001</v>
      </c>
      <c r="D26" s="44"/>
      <c r="E26" s="44">
        <v>3729295.33</v>
      </c>
      <c r="F26" s="44"/>
      <c r="G26" s="44">
        <f t="shared" si="0"/>
        <v>8389656.9800000004</v>
      </c>
      <c r="H26" s="12"/>
      <c r="I26" s="12"/>
      <c r="J26" s="18" t="s">
        <v>38</v>
      </c>
      <c r="K26" s="18"/>
      <c r="L26" s="52"/>
      <c r="M26" s="49">
        <f>M10+M17+M24+M20</f>
        <v>349744160.03000003</v>
      </c>
      <c r="N26" s="16"/>
      <c r="O26" s="16"/>
      <c r="P26" s="14">
        <v>0</v>
      </c>
    </row>
    <row r="27" spans="1:17" s="25" customFormat="1" ht="13.5" thickBot="1">
      <c r="A27" s="13" t="s">
        <v>112</v>
      </c>
      <c r="B27" s="48"/>
      <c r="C27" s="44">
        <v>0</v>
      </c>
      <c r="D27" s="44"/>
      <c r="E27" s="44">
        <v>0</v>
      </c>
      <c r="F27" s="44"/>
      <c r="G27" s="44">
        <f t="shared" si="0"/>
        <v>0</v>
      </c>
      <c r="H27" s="12"/>
      <c r="I27" s="12"/>
      <c r="J27" s="18" t="s">
        <v>116</v>
      </c>
      <c r="K27" s="18"/>
      <c r="L27" s="52"/>
      <c r="M27" s="53"/>
      <c r="N27" s="17"/>
      <c r="O27" s="17"/>
      <c r="P27" s="15" t="e">
        <v>#REF!</v>
      </c>
    </row>
    <row r="28" spans="1:17" s="25" customFormat="1" ht="12.75">
      <c r="A28" s="13" t="s">
        <v>91</v>
      </c>
      <c r="B28" s="48"/>
      <c r="C28" s="44">
        <v>4165847.42</v>
      </c>
      <c r="D28" s="44"/>
      <c r="E28" s="44">
        <v>2681579.79</v>
      </c>
      <c r="F28" s="44"/>
      <c r="G28" s="44">
        <f t="shared" si="0"/>
        <v>1484267.63</v>
      </c>
      <c r="H28" s="12"/>
      <c r="I28" s="12"/>
      <c r="J28" s="18"/>
      <c r="K28" s="18"/>
      <c r="L28" s="52"/>
      <c r="M28" s="53"/>
      <c r="N28" s="17"/>
      <c r="O28" s="17"/>
      <c r="P28" s="17"/>
    </row>
    <row r="29" spans="1:17" s="25" customFormat="1" ht="12.75">
      <c r="A29" s="13" t="s">
        <v>36</v>
      </c>
      <c r="B29" s="48"/>
      <c r="C29" s="44">
        <v>19097193.98</v>
      </c>
      <c r="D29" s="44"/>
      <c r="E29" s="44">
        <v>16580776.289999999</v>
      </c>
      <c r="F29" s="44"/>
      <c r="G29" s="44">
        <f t="shared" si="0"/>
        <v>2516417.6900000013</v>
      </c>
      <c r="H29" s="12"/>
      <c r="I29" s="12"/>
      <c r="J29" s="11" t="s">
        <v>40</v>
      </c>
      <c r="L29" s="50"/>
      <c r="M29" s="44"/>
      <c r="N29" s="17"/>
      <c r="O29" s="17"/>
      <c r="P29" s="17"/>
    </row>
    <row r="30" spans="1:17" s="25" customFormat="1" ht="12.75">
      <c r="A30" s="13" t="s">
        <v>37</v>
      </c>
      <c r="B30" s="48"/>
      <c r="C30" s="51">
        <v>43012552.020000003</v>
      </c>
      <c r="D30" s="51"/>
      <c r="E30" s="44">
        <v>17632173.539999999</v>
      </c>
      <c r="F30" s="51"/>
      <c r="G30" s="44">
        <f t="shared" si="0"/>
        <v>25380378.480000004</v>
      </c>
      <c r="H30" s="16"/>
      <c r="I30" s="12"/>
      <c r="L30" s="50"/>
      <c r="M30" s="44"/>
      <c r="N30" s="5"/>
      <c r="O30" s="5"/>
      <c r="P30" s="9"/>
    </row>
    <row r="31" spans="1:17" s="25" customFormat="1" ht="12.75">
      <c r="A31" s="13" t="s">
        <v>84</v>
      </c>
      <c r="B31" s="48"/>
      <c r="C31" s="51">
        <v>113640.64</v>
      </c>
      <c r="D31" s="51"/>
      <c r="E31" s="44">
        <v>0</v>
      </c>
      <c r="F31" s="51"/>
      <c r="G31" s="44">
        <f t="shared" si="0"/>
        <v>113640.64</v>
      </c>
      <c r="H31" s="16"/>
      <c r="I31" s="12"/>
      <c r="J31" s="32" t="s">
        <v>42</v>
      </c>
      <c r="L31" s="50"/>
      <c r="M31" s="44">
        <v>2409919.9500000002</v>
      </c>
      <c r="N31" s="5"/>
      <c r="O31" s="5"/>
      <c r="P31" s="9"/>
    </row>
    <row r="32" spans="1:17" s="25" customFormat="1" ht="13.5" thickBot="1">
      <c r="A32" s="13" t="s">
        <v>93</v>
      </c>
      <c r="B32" s="48"/>
      <c r="C32" s="51">
        <v>70207489.5</v>
      </c>
      <c r="D32" s="51"/>
      <c r="E32" s="44">
        <v>0</v>
      </c>
      <c r="F32" s="51"/>
      <c r="G32" s="44">
        <f t="shared" si="0"/>
        <v>70207489.5</v>
      </c>
      <c r="H32" s="17"/>
      <c r="I32" s="17"/>
      <c r="J32" s="32" t="s">
        <v>92</v>
      </c>
      <c r="L32" s="50"/>
      <c r="M32" s="47">
        <v>1310671.6599999999</v>
      </c>
      <c r="N32" s="17"/>
      <c r="O32" s="17"/>
      <c r="P32" s="15" t="e">
        <v>#REF!</v>
      </c>
    </row>
    <row r="33" spans="1:16" s="25" customFormat="1" ht="13.5" thickBot="1">
      <c r="A33" s="13" t="s">
        <v>94</v>
      </c>
      <c r="B33" s="48"/>
      <c r="C33" s="47">
        <v>38182032.289999999</v>
      </c>
      <c r="D33" s="44"/>
      <c r="E33" s="47">
        <v>0</v>
      </c>
      <c r="F33" s="44"/>
      <c r="G33" s="44">
        <f t="shared" si="0"/>
        <v>38182032.289999999</v>
      </c>
      <c r="H33" s="9"/>
      <c r="I33" s="9"/>
      <c r="L33" s="50"/>
      <c r="M33" s="49">
        <f>SUM(M31:M32)</f>
        <v>3720591.6100000003</v>
      </c>
      <c r="N33" s="20"/>
      <c r="O33" s="20"/>
      <c r="P33" s="19"/>
    </row>
    <row r="34" spans="1:16" s="25" customFormat="1" ht="12.75">
      <c r="A34" s="13"/>
      <c r="B34" s="48"/>
      <c r="C34" s="44">
        <f>SUM(C18:C33)</f>
        <v>523562079.57000005</v>
      </c>
      <c r="D34" s="44"/>
      <c r="E34" s="44">
        <f>SUM(E18:E33)</f>
        <v>104989745.94</v>
      </c>
      <c r="F34" s="44"/>
      <c r="G34" s="44">
        <f>SUM(G18:G33)</f>
        <v>418572333.63000005</v>
      </c>
      <c r="H34" s="9"/>
      <c r="I34" s="9"/>
      <c r="J34" s="11" t="s">
        <v>9</v>
      </c>
      <c r="K34" s="11"/>
      <c r="L34" s="46"/>
      <c r="M34" s="44"/>
      <c r="N34" s="9"/>
      <c r="O34" s="9"/>
      <c r="P34" s="9"/>
    </row>
    <row r="35" spans="1:16" s="25" customFormat="1" ht="13.5" thickBot="1">
      <c r="A35" s="18" t="s">
        <v>39</v>
      </c>
      <c r="B35" s="52"/>
      <c r="C35" s="57">
        <f>C34+C15</f>
        <v>523817238.74000007</v>
      </c>
      <c r="D35" s="68"/>
      <c r="E35" s="57">
        <f>E34+E15</f>
        <v>105155915.58</v>
      </c>
      <c r="F35" s="53"/>
      <c r="G35" s="57">
        <f>G34+G15</f>
        <v>418661323.16000003</v>
      </c>
      <c r="H35" s="12"/>
      <c r="I35" s="12"/>
      <c r="J35" s="11" t="s">
        <v>48</v>
      </c>
      <c r="K35" s="11"/>
      <c r="L35" s="46"/>
      <c r="M35" s="44"/>
      <c r="N35" s="9"/>
      <c r="O35" s="9"/>
      <c r="P35" s="9"/>
    </row>
    <row r="36" spans="1:16" s="25" customFormat="1" ht="12.75">
      <c r="A36" s="18"/>
      <c r="B36" s="52"/>
      <c r="C36" s="44"/>
      <c r="D36" s="44"/>
      <c r="E36" s="44"/>
      <c r="F36" s="44"/>
      <c r="G36" s="44"/>
      <c r="H36" s="16"/>
      <c r="I36" s="16"/>
      <c r="J36" s="25" t="s">
        <v>95</v>
      </c>
      <c r="L36" s="50"/>
      <c r="M36" s="44">
        <v>20660871.66</v>
      </c>
      <c r="N36" s="9"/>
      <c r="O36" s="9"/>
      <c r="P36" s="9"/>
    </row>
    <row r="37" spans="1:16" s="25" customFormat="1" ht="12.75">
      <c r="A37" s="31" t="s">
        <v>41</v>
      </c>
      <c r="B37" s="69"/>
      <c r="C37" s="44"/>
      <c r="D37" s="44"/>
      <c r="E37" s="44"/>
      <c r="F37" s="44"/>
      <c r="G37" s="44"/>
      <c r="H37" s="16"/>
      <c r="I37" s="16"/>
      <c r="J37" s="13" t="s">
        <v>96</v>
      </c>
      <c r="K37" s="13"/>
      <c r="L37" s="54"/>
      <c r="M37" s="51">
        <v>18903338.220000003</v>
      </c>
      <c r="N37" s="9"/>
      <c r="O37" s="9"/>
      <c r="P37" s="9"/>
    </row>
    <row r="38" spans="1:16" s="25" customFormat="1" ht="12.75">
      <c r="A38" s="13" t="s">
        <v>43</v>
      </c>
      <c r="B38" s="48"/>
      <c r="C38" s="44"/>
      <c r="D38" s="44"/>
      <c r="E38" s="44">
        <v>3130112.97</v>
      </c>
      <c r="F38" s="44"/>
      <c r="G38" s="44"/>
      <c r="H38" s="16"/>
      <c r="I38" s="16"/>
      <c r="J38" s="13" t="s">
        <v>180</v>
      </c>
      <c r="K38" s="13"/>
      <c r="L38" s="54"/>
      <c r="M38" s="51">
        <v>104114.26</v>
      </c>
      <c r="N38" s="9"/>
      <c r="O38" s="9"/>
      <c r="P38" s="9"/>
    </row>
    <row r="39" spans="1:16" s="25" customFormat="1" ht="12.75">
      <c r="A39" s="13" t="s">
        <v>44</v>
      </c>
      <c r="B39" s="48"/>
      <c r="C39" s="44">
        <v>-144000</v>
      </c>
      <c r="D39" s="44"/>
      <c r="E39" s="44"/>
      <c r="F39" s="44"/>
      <c r="G39" s="51"/>
      <c r="H39" s="12"/>
      <c r="I39" s="12"/>
      <c r="J39" s="33" t="s">
        <v>97</v>
      </c>
      <c r="L39" s="50"/>
      <c r="M39" s="50">
        <v>720</v>
      </c>
      <c r="N39" s="12"/>
      <c r="O39" s="12"/>
      <c r="P39" s="12">
        <v>0</v>
      </c>
    </row>
    <row r="40" spans="1:16" s="25" customFormat="1" ht="13.5" thickBot="1">
      <c r="A40" s="13" t="s">
        <v>45</v>
      </c>
      <c r="B40" s="48"/>
      <c r="C40" s="44">
        <v>-272028.59999999998</v>
      </c>
      <c r="D40" s="44"/>
      <c r="E40" s="44">
        <f>C40+C39</f>
        <v>-416028.6</v>
      </c>
      <c r="F40" s="44"/>
      <c r="G40" s="51">
        <f>E38+E40</f>
        <v>2714084.37</v>
      </c>
      <c r="H40" s="17"/>
      <c r="I40" s="17"/>
      <c r="J40" s="33"/>
      <c r="K40" s="33"/>
      <c r="L40" s="55"/>
      <c r="M40" s="56">
        <f>SUM(M36:M39)</f>
        <v>39669044.140000001</v>
      </c>
      <c r="N40" s="16"/>
      <c r="O40" s="16"/>
      <c r="P40" s="12">
        <v>7973633.7300000004</v>
      </c>
    </row>
    <row r="41" spans="1:16" s="25" customFormat="1" ht="12.75">
      <c r="A41" s="13" t="s">
        <v>46</v>
      </c>
      <c r="B41" s="48"/>
      <c r="C41" s="44"/>
      <c r="D41" s="44"/>
      <c r="E41" s="44"/>
      <c r="F41" s="44"/>
      <c r="G41" s="51">
        <v>150</v>
      </c>
      <c r="H41" s="17"/>
      <c r="I41" s="17"/>
      <c r="J41" s="11" t="s">
        <v>52</v>
      </c>
      <c r="K41" s="11"/>
      <c r="L41" s="46"/>
      <c r="M41" s="44"/>
      <c r="N41" s="16"/>
      <c r="O41" s="16"/>
      <c r="P41" s="12"/>
    </row>
    <row r="42" spans="1:16" s="25" customFormat="1" ht="13.5" thickBot="1">
      <c r="A42" s="18"/>
      <c r="B42" s="52"/>
      <c r="C42" s="44"/>
      <c r="D42" s="44"/>
      <c r="E42" s="44"/>
      <c r="F42" s="44"/>
      <c r="G42" s="63">
        <f>G41+G40</f>
        <v>2714234.37</v>
      </c>
      <c r="H42" s="9"/>
      <c r="I42" s="9"/>
      <c r="J42" s="13" t="s">
        <v>53</v>
      </c>
      <c r="K42" s="13"/>
      <c r="L42" s="48"/>
      <c r="M42" s="44">
        <v>28328791.219999999</v>
      </c>
      <c r="N42" s="16"/>
      <c r="O42" s="16"/>
      <c r="P42" s="16">
        <v>618322.16</v>
      </c>
    </row>
    <row r="43" spans="1:16" s="25" customFormat="1" ht="13.5" thickBot="1">
      <c r="A43" s="18" t="s">
        <v>47</v>
      </c>
      <c r="B43" s="52"/>
      <c r="C43" s="44"/>
      <c r="D43" s="44"/>
      <c r="E43" s="44"/>
      <c r="F43" s="44"/>
      <c r="G43" s="58">
        <f>G35+G42</f>
        <v>421375557.53000003</v>
      </c>
      <c r="H43" s="9"/>
      <c r="I43" s="9"/>
      <c r="J43" s="13" t="s">
        <v>55</v>
      </c>
      <c r="L43" s="50"/>
      <c r="M43" s="44">
        <v>2.2737400000000001E-13</v>
      </c>
      <c r="N43" s="34"/>
      <c r="O43" s="34"/>
      <c r="P43" s="35">
        <v>8591955.8900000006</v>
      </c>
    </row>
    <row r="44" spans="1:16" s="25" customFormat="1" ht="12.75">
      <c r="A44" s="18"/>
      <c r="B44" s="52"/>
      <c r="C44" s="44"/>
      <c r="D44" s="44"/>
      <c r="E44" s="44"/>
      <c r="F44" s="44"/>
      <c r="G44" s="53"/>
      <c r="H44" s="9"/>
      <c r="I44" s="9"/>
      <c r="J44" s="13" t="s">
        <v>56</v>
      </c>
      <c r="K44" s="13"/>
      <c r="L44" s="48"/>
      <c r="M44" s="44">
        <v>23804560.350000001</v>
      </c>
      <c r="N44" s="5"/>
      <c r="O44" s="5"/>
      <c r="P44" s="9"/>
    </row>
    <row r="45" spans="1:16" s="25" customFormat="1" ht="12.75">
      <c r="A45" s="11" t="s">
        <v>49</v>
      </c>
      <c r="B45" s="46"/>
      <c r="C45" s="44"/>
      <c r="D45" s="44"/>
      <c r="E45" s="44"/>
      <c r="F45" s="44"/>
      <c r="G45" s="44"/>
      <c r="H45" s="16"/>
      <c r="I45" s="16"/>
      <c r="J45" s="13" t="s">
        <v>85</v>
      </c>
      <c r="L45" s="50"/>
      <c r="M45" s="44">
        <v>503.38</v>
      </c>
      <c r="N45" s="5"/>
      <c r="O45" s="5"/>
      <c r="P45" s="9"/>
    </row>
    <row r="46" spans="1:16" s="25" customFormat="1" ht="12.75">
      <c r="A46" s="11" t="s">
        <v>10</v>
      </c>
      <c r="B46" s="46"/>
      <c r="C46" s="44"/>
      <c r="D46" s="44"/>
      <c r="E46" s="44"/>
      <c r="F46" s="44"/>
      <c r="G46" s="44"/>
      <c r="H46" s="34"/>
      <c r="I46" s="34"/>
      <c r="J46" s="13" t="s">
        <v>58</v>
      </c>
      <c r="K46" s="13"/>
      <c r="L46" s="48"/>
      <c r="M46" s="44">
        <v>15106983.859999999</v>
      </c>
      <c r="N46" s="5"/>
      <c r="O46" s="5"/>
      <c r="P46" s="9"/>
    </row>
    <row r="47" spans="1:16" s="25" customFormat="1" ht="12.75">
      <c r="A47" s="13" t="s">
        <v>50</v>
      </c>
      <c r="B47" s="48"/>
      <c r="C47" s="50"/>
      <c r="D47" s="50"/>
      <c r="E47" s="50"/>
      <c r="F47" s="50"/>
      <c r="G47" s="44"/>
      <c r="H47" s="9"/>
      <c r="I47" s="9"/>
      <c r="J47" s="13" t="s">
        <v>60</v>
      </c>
      <c r="K47" s="13"/>
      <c r="L47" s="48"/>
      <c r="M47" s="44"/>
      <c r="N47" s="16"/>
      <c r="O47" s="16"/>
      <c r="P47" s="12">
        <v>3769400.62</v>
      </c>
    </row>
    <row r="48" spans="1:16" s="25" customFormat="1" ht="12.75">
      <c r="A48" s="13" t="s">
        <v>51</v>
      </c>
      <c r="B48" s="48"/>
      <c r="C48" s="44"/>
      <c r="D48" s="44"/>
      <c r="E48" s="44"/>
      <c r="F48" s="44"/>
      <c r="G48" s="47">
        <v>2897692.0999999996</v>
      </c>
      <c r="H48" s="12"/>
      <c r="I48" s="12"/>
      <c r="J48" s="13" t="s">
        <v>98</v>
      </c>
      <c r="K48" s="13"/>
      <c r="L48" s="48"/>
      <c r="M48" s="44">
        <v>3949200.71</v>
      </c>
      <c r="N48" s="16"/>
      <c r="O48" s="16"/>
      <c r="P48" s="12">
        <v>0</v>
      </c>
    </row>
    <row r="49" spans="1:17" s="25" customFormat="1" ht="13.5" thickBot="1">
      <c r="B49" s="50"/>
      <c r="C49" s="44"/>
      <c r="D49" s="44"/>
      <c r="E49" s="44"/>
      <c r="F49" s="44"/>
      <c r="G49" s="70">
        <f>G48</f>
        <v>2897692.0999999996</v>
      </c>
      <c r="H49" s="12"/>
      <c r="I49" s="12"/>
      <c r="J49" s="25" t="s">
        <v>62</v>
      </c>
      <c r="L49" s="50"/>
      <c r="M49" s="47">
        <v>44856549.25</v>
      </c>
      <c r="N49" s="16"/>
      <c r="O49" s="16"/>
      <c r="P49" s="12"/>
    </row>
    <row r="50" spans="1:17" s="25" customFormat="1" ht="13.5" thickBot="1">
      <c r="A50" s="11" t="s">
        <v>1</v>
      </c>
      <c r="B50" s="46"/>
      <c r="C50" s="44"/>
      <c r="D50" s="44"/>
      <c r="E50" s="44"/>
      <c r="F50" s="44"/>
      <c r="G50" s="44"/>
      <c r="H50" s="12"/>
      <c r="I50" s="12"/>
      <c r="L50" s="50"/>
      <c r="M50" s="49">
        <f>SUM(M42:M49)</f>
        <v>116046588.77</v>
      </c>
      <c r="N50" s="16"/>
      <c r="O50" s="16"/>
      <c r="P50" s="12"/>
    </row>
    <row r="51" spans="1:17" s="25" customFormat="1" ht="12.75">
      <c r="A51" s="25" t="s">
        <v>99</v>
      </c>
      <c r="B51" s="50"/>
      <c r="C51" s="44"/>
      <c r="D51" s="50"/>
      <c r="E51" s="44">
        <v>41949940.799999997</v>
      </c>
      <c r="F51" s="60"/>
      <c r="G51" s="44"/>
      <c r="H51" s="12"/>
      <c r="I51" s="12"/>
      <c r="L51" s="50"/>
      <c r="M51" s="44"/>
      <c r="N51" s="16"/>
      <c r="O51" s="16"/>
      <c r="P51" s="12">
        <v>62160.15</v>
      </c>
    </row>
    <row r="52" spans="1:17" s="25" customFormat="1" ht="14.25" customHeight="1" thickBot="1">
      <c r="A52" s="25" t="s">
        <v>54</v>
      </c>
      <c r="B52" s="50"/>
      <c r="C52" s="44"/>
      <c r="D52" s="50"/>
      <c r="E52" s="71">
        <v>16572006.999999998</v>
      </c>
      <c r="F52" s="60"/>
      <c r="G52" s="44">
        <f>E51-E52</f>
        <v>25377933.799999997</v>
      </c>
      <c r="H52" s="12"/>
      <c r="I52" s="12"/>
      <c r="J52" s="18" t="s">
        <v>66</v>
      </c>
      <c r="K52" s="18"/>
      <c r="L52" s="52"/>
      <c r="M52" s="49">
        <f>M50+M40</f>
        <v>155715632.91</v>
      </c>
      <c r="N52" s="16"/>
      <c r="O52" s="16"/>
      <c r="P52" s="12"/>
    </row>
    <row r="53" spans="1:17" s="25" customFormat="1" ht="14.25" customHeight="1">
      <c r="A53" s="25" t="s">
        <v>100</v>
      </c>
      <c r="B53" s="50"/>
      <c r="C53" s="44"/>
      <c r="D53" s="50"/>
      <c r="E53" s="44">
        <v>0</v>
      </c>
      <c r="F53" s="60"/>
      <c r="G53" s="44"/>
      <c r="H53" s="12"/>
      <c r="I53" s="12"/>
      <c r="L53" s="50"/>
      <c r="M53" s="50"/>
      <c r="N53" s="16"/>
      <c r="O53" s="16"/>
      <c r="P53" s="12"/>
    </row>
    <row r="54" spans="1:17" s="25" customFormat="1" ht="14.25" customHeight="1">
      <c r="A54" s="36" t="s">
        <v>83</v>
      </c>
      <c r="B54" s="62"/>
      <c r="C54" s="50"/>
      <c r="D54" s="44"/>
      <c r="E54" s="44">
        <v>862048.01</v>
      </c>
      <c r="F54" s="44"/>
      <c r="G54" s="44"/>
      <c r="H54" s="12"/>
      <c r="I54" s="12"/>
      <c r="J54" s="18" t="s">
        <v>68</v>
      </c>
      <c r="K54" s="18"/>
      <c r="L54" s="52"/>
      <c r="M54" s="44"/>
      <c r="N54" s="16"/>
      <c r="O54" s="16"/>
      <c r="P54" s="12"/>
    </row>
    <row r="55" spans="1:17" s="25" customFormat="1" ht="14.25" customHeight="1">
      <c r="A55" s="25" t="s">
        <v>54</v>
      </c>
      <c r="B55" s="62"/>
      <c r="C55" s="44"/>
      <c r="D55" s="44"/>
      <c r="E55" s="47">
        <v>847560.28</v>
      </c>
      <c r="F55" s="44"/>
      <c r="G55" s="44">
        <f>E54-E55</f>
        <v>14487.729999999981</v>
      </c>
      <c r="H55" s="12"/>
      <c r="I55" s="12"/>
      <c r="J55" s="13" t="s">
        <v>70</v>
      </c>
      <c r="K55" s="18"/>
      <c r="L55" s="52"/>
      <c r="M55" s="51">
        <v>3499980.41</v>
      </c>
      <c r="N55" s="16"/>
      <c r="O55" s="16"/>
      <c r="P55" s="12"/>
    </row>
    <row r="56" spans="1:17" s="25" customFormat="1" ht="12.75">
      <c r="A56" s="13" t="s">
        <v>57</v>
      </c>
      <c r="B56" s="62"/>
      <c r="C56" s="44"/>
      <c r="D56" s="44"/>
      <c r="E56" s="44">
        <v>23967863.669999994</v>
      </c>
      <c r="F56" s="44"/>
      <c r="G56" s="44"/>
      <c r="H56" s="16"/>
      <c r="I56" s="16"/>
      <c r="J56" s="13" t="s">
        <v>13</v>
      </c>
      <c r="K56" s="13"/>
      <c r="L56" s="54"/>
      <c r="M56" s="51">
        <v>2538680.9</v>
      </c>
      <c r="N56" s="16"/>
      <c r="O56" s="16"/>
      <c r="P56" s="12">
        <v>445000.95</v>
      </c>
    </row>
    <row r="57" spans="1:17" s="25" customFormat="1" ht="12.75">
      <c r="A57" s="25" t="s">
        <v>54</v>
      </c>
      <c r="B57" s="62"/>
      <c r="C57" s="44"/>
      <c r="D57" s="44"/>
      <c r="E57" s="71">
        <v>7176859.0099999998</v>
      </c>
      <c r="F57" s="44"/>
      <c r="G57" s="44">
        <f>E56-E57</f>
        <v>16791004.659999996</v>
      </c>
      <c r="H57" s="17"/>
      <c r="I57" s="17"/>
      <c r="J57" s="13" t="s">
        <v>101</v>
      </c>
      <c r="K57" s="13"/>
      <c r="L57" s="54"/>
      <c r="M57" s="47">
        <v>0</v>
      </c>
      <c r="N57" s="16"/>
      <c r="O57" s="16"/>
      <c r="P57" s="12" t="e">
        <v>#REF!</v>
      </c>
    </row>
    <row r="58" spans="1:17" s="25" customFormat="1" ht="13.5" thickBot="1">
      <c r="A58" s="13" t="s">
        <v>59</v>
      </c>
      <c r="B58" s="62"/>
      <c r="C58" s="44"/>
      <c r="D58" s="44"/>
      <c r="E58" s="51"/>
      <c r="F58" s="44"/>
      <c r="G58" s="47">
        <v>15400066.6</v>
      </c>
      <c r="H58" s="9"/>
      <c r="I58" s="9"/>
      <c r="J58" s="13"/>
      <c r="K58" s="13"/>
      <c r="L58" s="52"/>
      <c r="M58" s="57">
        <f>SUM(M55:M57)</f>
        <v>6038661.3100000005</v>
      </c>
      <c r="N58" s="17"/>
      <c r="O58" s="17"/>
      <c r="P58" s="15" t="e">
        <v>#REF!</v>
      </c>
    </row>
    <row r="59" spans="1:17" s="25" customFormat="1" ht="13.5" thickBot="1">
      <c r="A59" s="13"/>
      <c r="B59" s="48"/>
      <c r="C59" s="44"/>
      <c r="D59" s="44"/>
      <c r="E59" s="44"/>
      <c r="F59" s="44"/>
      <c r="G59" s="49">
        <f>G52+G57+G58+G55</f>
        <v>57583492.789999992</v>
      </c>
      <c r="H59" s="9"/>
      <c r="I59" s="9"/>
      <c r="L59" s="50"/>
      <c r="M59" s="50"/>
      <c r="N59" s="17"/>
      <c r="O59" s="17"/>
      <c r="P59" s="17"/>
    </row>
    <row r="60" spans="1:17" s="25" customFormat="1" ht="12.75">
      <c r="A60" s="11" t="s">
        <v>61</v>
      </c>
      <c r="B60" s="46"/>
      <c r="C60" s="44"/>
      <c r="D60" s="44"/>
      <c r="E60" s="44"/>
      <c r="F60" s="44"/>
      <c r="G60" s="44"/>
      <c r="H60" s="12"/>
      <c r="I60" s="12"/>
      <c r="J60" s="13"/>
      <c r="K60" s="13"/>
      <c r="L60" s="50"/>
      <c r="M60" s="50"/>
      <c r="N60" s="5"/>
      <c r="O60" s="5"/>
      <c r="P60" s="9"/>
    </row>
    <row r="61" spans="1:17" s="25" customFormat="1" ht="13.5" thickBot="1">
      <c r="A61" s="13" t="s">
        <v>63</v>
      </c>
      <c r="B61" s="48"/>
      <c r="C61" s="50"/>
      <c r="D61" s="50"/>
      <c r="E61" s="50"/>
      <c r="F61" s="50"/>
      <c r="G61" s="44">
        <v>0</v>
      </c>
      <c r="H61" s="16"/>
      <c r="I61" s="16"/>
      <c r="J61" s="13"/>
      <c r="K61" s="13"/>
      <c r="L61" s="50"/>
      <c r="M61" s="50"/>
      <c r="N61" s="17"/>
      <c r="O61" s="17"/>
      <c r="P61" s="15" t="e">
        <v>#REF!</v>
      </c>
    </row>
    <row r="62" spans="1:17" s="25" customFormat="1" ht="12.75">
      <c r="A62" s="13" t="s">
        <v>64</v>
      </c>
      <c r="B62" s="48"/>
      <c r="C62" s="50"/>
      <c r="D62" s="50"/>
      <c r="E62" s="50"/>
      <c r="F62" s="50"/>
      <c r="G62" s="44">
        <v>7132609.5099999998</v>
      </c>
      <c r="H62" s="37"/>
      <c r="I62" s="37"/>
      <c r="J62" s="13"/>
      <c r="K62" s="13"/>
      <c r="L62" s="50"/>
      <c r="M62" s="50"/>
      <c r="N62" s="5"/>
      <c r="O62" s="5"/>
      <c r="P62" s="9"/>
    </row>
    <row r="63" spans="1:17" s="25" customFormat="1" ht="12.75">
      <c r="A63" s="13" t="s">
        <v>65</v>
      </c>
      <c r="B63" s="48"/>
      <c r="C63" s="44"/>
      <c r="D63" s="44"/>
      <c r="E63" s="44"/>
      <c r="F63" s="44"/>
      <c r="G63" s="47">
        <v>163111.60999999999</v>
      </c>
      <c r="H63" s="17"/>
      <c r="I63" s="17"/>
      <c r="J63" s="13"/>
      <c r="K63" s="13"/>
      <c r="L63" s="50"/>
      <c r="M63" s="50"/>
      <c r="N63" s="5"/>
      <c r="O63" s="5"/>
      <c r="P63" s="9"/>
      <c r="Q63" s="74"/>
    </row>
    <row r="64" spans="1:17" s="25" customFormat="1" ht="12.75">
      <c r="B64" s="50"/>
      <c r="C64" s="44"/>
      <c r="D64" s="44"/>
      <c r="E64" s="44"/>
      <c r="F64" s="44"/>
      <c r="G64" s="62">
        <f>SUM(G61:G63)</f>
        <v>7295721.1200000001</v>
      </c>
      <c r="H64" s="17"/>
      <c r="I64" s="17"/>
      <c r="J64" s="13"/>
      <c r="K64" s="13"/>
      <c r="L64" s="50"/>
      <c r="M64" s="50"/>
      <c r="N64" s="5"/>
      <c r="O64" s="5"/>
      <c r="P64" s="9"/>
    </row>
    <row r="65" spans="1:16" s="25" customFormat="1" ht="13.5" thickBot="1">
      <c r="B65" s="50"/>
      <c r="C65" s="44"/>
      <c r="D65" s="44"/>
      <c r="E65" s="44"/>
      <c r="F65" s="44"/>
      <c r="G65" s="44"/>
      <c r="H65" s="19"/>
      <c r="I65" s="16"/>
      <c r="L65" s="50"/>
      <c r="M65" s="50"/>
      <c r="N65" s="5"/>
      <c r="O65" s="5"/>
      <c r="P65" s="9"/>
    </row>
    <row r="66" spans="1:16" s="25" customFormat="1" ht="15" customHeight="1" thickBot="1">
      <c r="A66" s="18" t="s">
        <v>67</v>
      </c>
      <c r="B66" s="52"/>
      <c r="C66" s="44"/>
      <c r="D66" s="44"/>
      <c r="E66" s="44"/>
      <c r="F66" s="44"/>
      <c r="G66" s="58">
        <f>G59+G64+G49</f>
        <v>67776906.00999999</v>
      </c>
      <c r="H66" s="16"/>
      <c r="I66" s="17"/>
      <c r="L66" s="50"/>
      <c r="M66" s="50"/>
      <c r="N66" s="16"/>
      <c r="O66" s="16"/>
      <c r="P66" s="22">
        <v>7846319.2400000002</v>
      </c>
    </row>
    <row r="67" spans="1:16" s="25" customFormat="1" ht="15" customHeight="1">
      <c r="B67" s="50"/>
      <c r="C67" s="50"/>
      <c r="D67" s="50"/>
      <c r="E67" s="50"/>
      <c r="F67" s="50"/>
      <c r="G67" s="50"/>
      <c r="H67" s="16"/>
      <c r="I67" s="17"/>
      <c r="L67" s="50"/>
      <c r="M67" s="50"/>
      <c r="N67" s="16"/>
      <c r="O67" s="16"/>
      <c r="P67" s="16"/>
    </row>
    <row r="68" spans="1:16" s="25" customFormat="1" ht="12.75">
      <c r="A68" s="11" t="s">
        <v>102</v>
      </c>
      <c r="B68" s="46"/>
      <c r="C68" s="53"/>
      <c r="D68" s="53"/>
      <c r="E68" s="53"/>
      <c r="F68" s="63"/>
      <c r="G68" s="72"/>
      <c r="H68" s="16"/>
      <c r="I68" s="17"/>
      <c r="L68" s="50"/>
      <c r="M68" s="50"/>
      <c r="N68" s="16"/>
      <c r="O68" s="16"/>
      <c r="P68" s="16"/>
    </row>
    <row r="69" spans="1:16" s="25" customFormat="1" ht="13.5" thickBot="1">
      <c r="A69" s="13" t="s">
        <v>69</v>
      </c>
      <c r="B69" s="48"/>
      <c r="C69" s="44"/>
      <c r="D69" s="44"/>
      <c r="E69" s="44"/>
      <c r="F69" s="44"/>
      <c r="G69" s="51">
        <v>6990.39</v>
      </c>
      <c r="H69" s="16"/>
      <c r="I69" s="17"/>
      <c r="L69" s="50"/>
      <c r="M69" s="50"/>
      <c r="N69" s="16"/>
      <c r="O69" s="16"/>
      <c r="P69" s="16"/>
    </row>
    <row r="70" spans="1:16" s="25" customFormat="1" ht="13.5" thickBot="1">
      <c r="A70" s="13" t="s">
        <v>11</v>
      </c>
      <c r="B70" s="48"/>
      <c r="C70" s="44"/>
      <c r="D70" s="44"/>
      <c r="E70" s="44"/>
      <c r="F70" s="44"/>
      <c r="G70" s="51">
        <v>13212751.960000001</v>
      </c>
      <c r="H70" s="17"/>
      <c r="I70" s="9"/>
      <c r="L70" s="50"/>
      <c r="M70" s="50"/>
      <c r="N70" s="17"/>
      <c r="O70" s="17"/>
      <c r="P70" s="21" t="e">
        <v>#REF!</v>
      </c>
    </row>
    <row r="71" spans="1:16" s="25" customFormat="1" ht="12.75">
      <c r="A71" s="13" t="s">
        <v>71</v>
      </c>
      <c r="B71" s="48"/>
      <c r="C71" s="44"/>
      <c r="D71" s="44"/>
      <c r="E71" s="44"/>
      <c r="F71" s="44"/>
      <c r="G71" s="47">
        <v>64741.62</v>
      </c>
      <c r="H71" s="9"/>
      <c r="I71" s="9"/>
      <c r="L71" s="50"/>
      <c r="M71" s="50"/>
      <c r="N71" s="5"/>
      <c r="O71" s="5"/>
      <c r="P71" s="9"/>
    </row>
    <row r="72" spans="1:16" s="25" customFormat="1" ht="12.75">
      <c r="A72" s="13"/>
      <c r="B72" s="48"/>
      <c r="C72" s="44"/>
      <c r="D72" s="44"/>
      <c r="E72" s="44"/>
      <c r="F72" s="44"/>
      <c r="G72" s="53">
        <f>SUM(G69:G71)</f>
        <v>13284483.970000001</v>
      </c>
      <c r="H72" s="9"/>
      <c r="I72" s="9"/>
      <c r="L72" s="50"/>
      <c r="M72" s="50"/>
      <c r="N72" s="9"/>
      <c r="O72" s="9"/>
      <c r="P72" s="9"/>
    </row>
    <row r="73" spans="1:16" s="25" customFormat="1" ht="13.5" thickBot="1">
      <c r="B73" s="46"/>
      <c r="C73" s="50"/>
      <c r="D73" s="50"/>
      <c r="E73" s="50"/>
      <c r="F73" s="50"/>
      <c r="G73" s="50"/>
      <c r="H73" s="9"/>
      <c r="I73" s="12"/>
      <c r="L73" s="50"/>
      <c r="M73" s="50"/>
      <c r="N73" s="9"/>
      <c r="O73" s="9"/>
      <c r="P73" s="9"/>
    </row>
    <row r="74" spans="1:16" s="25" customFormat="1" ht="13.5" thickBot="1">
      <c r="A74" s="11" t="s">
        <v>103</v>
      </c>
      <c r="B74" s="48"/>
      <c r="C74" s="44"/>
      <c r="D74" s="44"/>
      <c r="E74" s="44"/>
      <c r="F74" s="44"/>
      <c r="G74" s="58">
        <f>G43+G66+G72+G9</f>
        <v>515219045.86000007</v>
      </c>
      <c r="H74" s="9"/>
      <c r="I74" s="12"/>
      <c r="J74" s="23" t="s">
        <v>117</v>
      </c>
      <c r="K74" s="23"/>
      <c r="L74" s="45"/>
      <c r="M74" s="58">
        <f>M26+M33+M52+M58</f>
        <v>515219045.86000007</v>
      </c>
      <c r="N74" s="9"/>
      <c r="O74" s="9"/>
      <c r="P74" s="9"/>
    </row>
    <row r="75" spans="1:16" s="25" customFormat="1" ht="14.25" customHeight="1">
      <c r="A75" s="13"/>
      <c r="B75" s="48"/>
      <c r="C75" s="44"/>
      <c r="D75" s="44"/>
      <c r="E75" s="44"/>
      <c r="F75" s="44"/>
      <c r="G75" s="44"/>
      <c r="H75" s="9"/>
      <c r="I75" s="12"/>
      <c r="L75" s="50"/>
      <c r="M75" s="44"/>
      <c r="N75" s="12"/>
      <c r="O75" s="12"/>
      <c r="P75" s="12">
        <v>0.08</v>
      </c>
    </row>
    <row r="76" spans="1:16" s="25" customFormat="1" ht="12.75">
      <c r="A76" s="11" t="s">
        <v>2</v>
      </c>
      <c r="B76" s="46"/>
      <c r="C76" s="44"/>
      <c r="D76" s="44"/>
      <c r="E76" s="44"/>
      <c r="F76" s="44"/>
      <c r="G76" s="44"/>
      <c r="H76" s="12"/>
      <c r="I76" s="9"/>
      <c r="J76" s="11" t="s">
        <v>3</v>
      </c>
      <c r="K76" s="11"/>
      <c r="L76" s="46"/>
      <c r="M76" s="44" t="s">
        <v>6</v>
      </c>
      <c r="N76" s="9"/>
      <c r="O76" s="9"/>
      <c r="P76" s="9"/>
    </row>
    <row r="77" spans="1:16" s="25" customFormat="1" ht="12.75">
      <c r="A77" s="13" t="s">
        <v>104</v>
      </c>
      <c r="B77" s="48"/>
      <c r="C77" s="44"/>
      <c r="D77" s="44"/>
      <c r="E77" s="44"/>
      <c r="F77" s="44"/>
      <c r="G77" s="73">
        <v>384917082.81</v>
      </c>
      <c r="H77" s="9"/>
      <c r="I77" s="9"/>
      <c r="J77" s="13" t="s">
        <v>105</v>
      </c>
      <c r="K77" s="11"/>
      <c r="L77" s="46"/>
      <c r="M77" s="44">
        <v>384917082.81</v>
      </c>
      <c r="N77" s="9"/>
      <c r="O77" s="9"/>
      <c r="P77" s="9"/>
    </row>
    <row r="78" spans="1:16" s="25" customFormat="1" ht="12.75">
      <c r="A78" s="13" t="s">
        <v>106</v>
      </c>
      <c r="B78" s="44"/>
      <c r="C78" s="44"/>
      <c r="D78" s="44"/>
      <c r="E78" s="44"/>
      <c r="F78" s="44"/>
      <c r="G78" s="44">
        <v>23834148.789999999</v>
      </c>
      <c r="H78" s="9"/>
      <c r="I78" s="9"/>
      <c r="J78" s="33" t="s">
        <v>107</v>
      </c>
      <c r="K78" s="11"/>
      <c r="L78" s="46"/>
      <c r="M78" s="44">
        <v>23834148.789999999</v>
      </c>
      <c r="N78" s="9"/>
      <c r="O78" s="9"/>
      <c r="P78" s="9"/>
    </row>
    <row r="79" spans="1:16" s="25" customFormat="1" ht="13.5" thickBot="1">
      <c r="A79" s="13" t="s">
        <v>108</v>
      </c>
      <c r="B79" s="48"/>
      <c r="C79" s="44"/>
      <c r="D79" s="44"/>
      <c r="E79" s="44"/>
      <c r="F79" s="44"/>
      <c r="G79" s="59">
        <v>211580.1</v>
      </c>
      <c r="H79" s="9"/>
      <c r="I79" s="9"/>
      <c r="J79" s="13" t="s">
        <v>72</v>
      </c>
      <c r="K79" s="13"/>
      <c r="L79" s="48"/>
      <c r="M79" s="59">
        <v>211580.1</v>
      </c>
      <c r="N79" s="9"/>
      <c r="O79" s="9"/>
      <c r="P79" s="9"/>
    </row>
    <row r="80" spans="1:16" s="25" customFormat="1" ht="14.25" thickTop="1" thickBot="1">
      <c r="A80" s="13"/>
      <c r="B80" s="48"/>
      <c r="C80" s="44"/>
      <c r="D80" s="44"/>
      <c r="E80" s="44"/>
      <c r="F80" s="44"/>
      <c r="G80" s="49">
        <f>SUM(G77:G79)</f>
        <v>408962811.70000005</v>
      </c>
      <c r="H80" s="24"/>
      <c r="I80" s="24"/>
      <c r="L80" s="50"/>
      <c r="M80" s="49">
        <f>SUM(M77:M79)</f>
        <v>408962811.70000005</v>
      </c>
      <c r="N80" s="11"/>
      <c r="O80" s="11"/>
      <c r="P80" s="11"/>
    </row>
    <row r="81" spans="1:17" s="25" customFormat="1" ht="12.75">
      <c r="A81" s="13"/>
      <c r="B81" s="48"/>
      <c r="C81" s="44"/>
      <c r="D81" s="44"/>
      <c r="E81" s="44"/>
      <c r="F81" s="44"/>
      <c r="G81" s="51"/>
      <c r="H81" s="26"/>
      <c r="I81" s="38"/>
      <c r="L81" s="50"/>
      <c r="M81" s="51"/>
      <c r="N81" s="9"/>
      <c r="O81" s="9"/>
      <c r="P81" s="9"/>
    </row>
    <row r="82" spans="1:17" s="25" customFormat="1" ht="12.75">
      <c r="A82" s="13"/>
      <c r="B82" s="48"/>
      <c r="C82" s="44"/>
      <c r="D82" s="44"/>
      <c r="E82" s="44"/>
      <c r="F82" s="44"/>
      <c r="G82" s="51"/>
      <c r="I82" s="38"/>
      <c r="J82" s="27"/>
      <c r="K82" s="27"/>
      <c r="L82" s="40"/>
      <c r="M82" s="41"/>
      <c r="N82" s="4"/>
      <c r="O82" s="4"/>
      <c r="P82" s="4"/>
      <c r="Q82" s="27"/>
    </row>
  </sheetData>
  <mergeCells count="2">
    <mergeCell ref="A1:M1"/>
    <mergeCell ref="A2:M2"/>
  </mergeCells>
  <phoneticPr fontId="18" type="noConversion"/>
  <printOptions horizontalCentered="1"/>
  <pageMargins left="7.874015748031496E-2" right="7.874015748031496E-2" top="0.11811023622047245" bottom="3.937007874015748E-2" header="0" footer="0"/>
  <pageSetup paperSize="8" scale="70" fitToHeight="2" pageOrder="overThenDown" orientation="landscape" verticalDpi="1200" r:id="rId1"/>
  <headerFooter alignWithMargins="0"/>
  <colBreaks count="1" manualBreakCount="1">
    <brk id="16"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J193"/>
  <sheetViews>
    <sheetView tabSelected="1" topLeftCell="A120" zoomScaleNormal="100" zoomScaleSheetLayoutView="40" workbookViewId="0">
      <selection activeCell="L127" sqref="L127"/>
    </sheetView>
  </sheetViews>
  <sheetFormatPr defaultColWidth="8.88671875" defaultRowHeight="12.75"/>
  <cols>
    <col min="1" max="1" width="58.5546875" style="159" bestFit="1" customWidth="1"/>
    <col min="2" max="2" width="10.77734375" style="159" customWidth="1"/>
    <col min="3" max="3" width="0.88671875" style="159" customWidth="1"/>
    <col min="4" max="4" width="10.77734375" style="159" customWidth="1"/>
    <col min="5" max="5" width="0.88671875" style="159" customWidth="1"/>
    <col min="6" max="6" width="10.77734375" style="159" customWidth="1"/>
    <col min="7" max="7" width="0.88671875" style="159" customWidth="1"/>
    <col min="8" max="8" width="10.77734375" style="315" customWidth="1"/>
    <col min="9" max="9" width="0.88671875" style="315" customWidth="1"/>
    <col min="10" max="10" width="10.77734375" style="315" customWidth="1"/>
    <col min="11" max="11" width="0.88671875" style="315" customWidth="1"/>
    <col min="12" max="12" width="10.77734375" style="315" customWidth="1"/>
    <col min="13" max="13" width="58.21875" style="157" bestFit="1" customWidth="1"/>
    <col min="14" max="14" width="12.77734375" style="157" customWidth="1"/>
    <col min="15" max="15" width="0.88671875" style="157" customWidth="1"/>
    <col min="16" max="16" width="12.77734375" style="164" customWidth="1"/>
    <col min="17" max="17" width="7.77734375" style="157" customWidth="1"/>
    <col min="18" max="18" width="11.109375" style="158" bestFit="1" customWidth="1"/>
    <col min="19" max="19" width="3.77734375" style="157" bestFit="1" customWidth="1"/>
    <col min="20" max="16384" width="8.88671875" style="157"/>
  </cols>
  <sheetData>
    <row r="1" spans="1:218" ht="21">
      <c r="A1" s="389" t="s">
        <v>283</v>
      </c>
      <c r="B1" s="390"/>
      <c r="C1" s="390"/>
      <c r="D1" s="390"/>
      <c r="E1" s="390"/>
      <c r="F1" s="390"/>
      <c r="G1" s="390"/>
      <c r="H1" s="390"/>
      <c r="I1" s="390"/>
      <c r="J1" s="390"/>
      <c r="K1" s="390"/>
      <c r="L1" s="390"/>
      <c r="M1" s="390"/>
      <c r="N1" s="390"/>
      <c r="O1" s="390"/>
      <c r="P1" s="391"/>
    </row>
    <row r="2" spans="1:218" ht="21">
      <c r="A2" s="392" t="s">
        <v>273</v>
      </c>
      <c r="B2" s="393"/>
      <c r="C2" s="393"/>
      <c r="D2" s="393"/>
      <c r="E2" s="393"/>
      <c r="F2" s="393"/>
      <c r="G2" s="393"/>
      <c r="H2" s="393"/>
      <c r="I2" s="393"/>
      <c r="J2" s="393"/>
      <c r="K2" s="393"/>
      <c r="L2" s="393"/>
      <c r="M2" s="393"/>
      <c r="N2" s="393"/>
      <c r="O2" s="393"/>
      <c r="P2" s="394"/>
    </row>
    <row r="3" spans="1:218" ht="21">
      <c r="A3" s="392" t="s">
        <v>282</v>
      </c>
      <c r="B3" s="393"/>
      <c r="C3" s="393"/>
      <c r="D3" s="393"/>
      <c r="E3" s="393"/>
      <c r="F3" s="393"/>
      <c r="G3" s="393"/>
      <c r="H3" s="393"/>
      <c r="I3" s="393"/>
      <c r="J3" s="393"/>
      <c r="K3" s="393"/>
      <c r="L3" s="393"/>
      <c r="M3" s="393"/>
      <c r="N3" s="393"/>
      <c r="O3" s="393"/>
      <c r="P3" s="394"/>
    </row>
    <row r="4" spans="1:218" ht="21">
      <c r="A4" s="392" t="s">
        <v>195</v>
      </c>
      <c r="B4" s="393"/>
      <c r="C4" s="393"/>
      <c r="D4" s="393"/>
      <c r="E4" s="393"/>
      <c r="F4" s="393"/>
      <c r="G4" s="393"/>
      <c r="H4" s="393"/>
      <c r="I4" s="393"/>
      <c r="J4" s="393"/>
      <c r="K4" s="393"/>
      <c r="L4" s="393"/>
      <c r="M4" s="393"/>
      <c r="N4" s="393"/>
      <c r="O4" s="393"/>
      <c r="P4" s="394"/>
    </row>
    <row r="5" spans="1:218" s="153" customFormat="1" ht="38.25">
      <c r="A5" s="192" t="s">
        <v>15</v>
      </c>
      <c r="B5" s="193"/>
      <c r="C5" s="193"/>
      <c r="D5" s="194" t="s">
        <v>274</v>
      </c>
      <c r="E5" s="193"/>
      <c r="F5" s="193"/>
      <c r="G5" s="193"/>
      <c r="H5" s="195"/>
      <c r="I5" s="196"/>
      <c r="J5" s="194" t="s">
        <v>275</v>
      </c>
      <c r="K5" s="196"/>
      <c r="L5" s="196"/>
      <c r="M5" s="197" t="s">
        <v>12</v>
      </c>
      <c r="N5" s="198" t="s">
        <v>276</v>
      </c>
      <c r="O5" s="193"/>
      <c r="P5" s="199" t="s">
        <v>277</v>
      </c>
      <c r="R5" s="154"/>
    </row>
    <row r="6" spans="1:218" s="153" customFormat="1">
      <c r="A6" s="200"/>
      <c r="B6" s="201" t="s">
        <v>16</v>
      </c>
      <c r="C6" s="202"/>
      <c r="D6" s="201" t="s">
        <v>0</v>
      </c>
      <c r="E6" s="202"/>
      <c r="F6" s="201" t="s">
        <v>17</v>
      </c>
      <c r="G6" s="201"/>
      <c r="H6" s="201" t="s">
        <v>16</v>
      </c>
      <c r="I6" s="203"/>
      <c r="J6" s="201" t="s">
        <v>0</v>
      </c>
      <c r="K6" s="203"/>
      <c r="L6" s="201" t="s">
        <v>17</v>
      </c>
      <c r="M6" s="204"/>
      <c r="N6" s="205"/>
      <c r="O6" s="205"/>
      <c r="P6" s="206"/>
      <c r="R6" s="154"/>
    </row>
    <row r="7" spans="1:218" s="153" customFormat="1">
      <c r="A7" s="207" t="s">
        <v>186</v>
      </c>
      <c r="B7" s="208"/>
      <c r="C7" s="208"/>
      <c r="D7" s="208"/>
      <c r="E7" s="208"/>
      <c r="F7" s="208"/>
      <c r="G7" s="208"/>
      <c r="H7" s="209"/>
      <c r="I7" s="209"/>
      <c r="J7" s="209"/>
      <c r="K7" s="209"/>
      <c r="L7" s="209"/>
      <c r="M7" s="210" t="s">
        <v>18</v>
      </c>
      <c r="N7" s="208"/>
      <c r="O7" s="208"/>
      <c r="P7" s="211"/>
      <c r="R7" s="154"/>
    </row>
    <row r="8" spans="1:218" s="153" customFormat="1">
      <c r="A8" s="212" t="s">
        <v>284</v>
      </c>
      <c r="B8" s="213">
        <v>531690.28</v>
      </c>
      <c r="C8" s="208"/>
      <c r="D8" s="213">
        <v>530857.27</v>
      </c>
      <c r="E8" s="208"/>
      <c r="F8" s="213">
        <f>B8-D8</f>
        <v>833.01000000000931</v>
      </c>
      <c r="G8" s="208"/>
      <c r="H8" s="213">
        <v>531690.28</v>
      </c>
      <c r="I8" s="322"/>
      <c r="J8" s="213">
        <v>530023.9</v>
      </c>
      <c r="K8" s="209"/>
      <c r="L8" s="213">
        <f>H8-J8</f>
        <v>1666.3800000000047</v>
      </c>
      <c r="M8" s="210"/>
      <c r="N8" s="208"/>
      <c r="O8" s="208"/>
      <c r="P8" s="211"/>
      <c r="R8" s="154"/>
    </row>
    <row r="9" spans="1:218" s="153" customFormat="1" ht="13.5" thickBot="1">
      <c r="A9" s="212" t="s">
        <v>185</v>
      </c>
      <c r="B9" s="213">
        <v>2917830.22</v>
      </c>
      <c r="C9" s="213"/>
      <c r="D9" s="213">
        <v>1552976.1099999999</v>
      </c>
      <c r="E9" s="213"/>
      <c r="F9" s="213">
        <f>B9-D9</f>
        <v>1364854.1100000003</v>
      </c>
      <c r="G9" s="213"/>
      <c r="H9" s="213">
        <v>1786037.96</v>
      </c>
      <c r="I9" s="213"/>
      <c r="J9" s="213">
        <v>1367172.5</v>
      </c>
      <c r="K9" s="213"/>
      <c r="L9" s="213">
        <f>H9-J9</f>
        <v>418865.45999999996</v>
      </c>
      <c r="M9" s="214" t="s">
        <v>20</v>
      </c>
      <c r="N9" s="215">
        <v>50039431.670000002</v>
      </c>
      <c r="O9" s="216"/>
      <c r="P9" s="217">
        <v>50039431.670000002</v>
      </c>
      <c r="Q9" s="155"/>
      <c r="R9" s="154"/>
    </row>
    <row r="10" spans="1:218" s="153" customFormat="1" ht="13.5" thickBot="1">
      <c r="A10" s="200"/>
      <c r="B10" s="218">
        <f>B9+B8</f>
        <v>3449520.5</v>
      </c>
      <c r="C10" s="213"/>
      <c r="D10" s="218">
        <f>D9+D8</f>
        <v>2083833.38</v>
      </c>
      <c r="E10" s="213"/>
      <c r="F10" s="218">
        <f>F9+F8</f>
        <v>1365687.1200000003</v>
      </c>
      <c r="G10" s="219"/>
      <c r="H10" s="218">
        <f>H9+H8</f>
        <v>2317728.2400000002</v>
      </c>
      <c r="I10" s="213"/>
      <c r="J10" s="218">
        <f>J9+J8</f>
        <v>1897196.4</v>
      </c>
      <c r="K10" s="213"/>
      <c r="L10" s="218">
        <f>L9+L8</f>
        <v>420531.83999999997</v>
      </c>
      <c r="M10" s="220"/>
      <c r="N10" s="221">
        <f>N9</f>
        <v>50039431.670000002</v>
      </c>
      <c r="O10" s="222"/>
      <c r="P10" s="223">
        <f>P9</f>
        <v>50039431.670000002</v>
      </c>
      <c r="R10" s="154"/>
    </row>
    <row r="11" spans="1:218">
      <c r="A11" s="156"/>
      <c r="B11" s="213"/>
      <c r="C11" s="213"/>
      <c r="D11" s="213"/>
      <c r="E11" s="213"/>
      <c r="F11" s="213"/>
      <c r="G11" s="213"/>
      <c r="H11" s="213"/>
      <c r="I11" s="213"/>
      <c r="J11" s="213"/>
      <c r="K11" s="213"/>
      <c r="L11" s="213"/>
      <c r="M11" s="161"/>
      <c r="N11" s="213"/>
      <c r="O11" s="165"/>
      <c r="P11" s="224"/>
    </row>
    <row r="12" spans="1:218">
      <c r="A12" s="207" t="s">
        <v>187</v>
      </c>
      <c r="B12" s="225"/>
      <c r="C12" s="225"/>
      <c r="D12" s="225"/>
      <c r="E12" s="225"/>
      <c r="F12" s="225"/>
      <c r="G12" s="225"/>
      <c r="H12" s="225"/>
      <c r="I12" s="225"/>
      <c r="J12" s="225"/>
      <c r="K12" s="225"/>
      <c r="L12" s="225"/>
      <c r="M12" s="214" t="s">
        <v>212</v>
      </c>
      <c r="N12" s="213"/>
      <c r="O12" s="216"/>
      <c r="P12" s="224"/>
    </row>
    <row r="13" spans="1:218">
      <c r="A13" s="226" t="s">
        <v>21</v>
      </c>
      <c r="B13" s="213"/>
      <c r="C13" s="213"/>
      <c r="D13" s="213"/>
      <c r="E13" s="213"/>
      <c r="F13" s="213"/>
      <c r="G13" s="213"/>
      <c r="H13" s="213"/>
      <c r="I13" s="213"/>
      <c r="J13" s="213"/>
      <c r="K13" s="213"/>
      <c r="L13" s="213"/>
      <c r="M13" s="161" t="s">
        <v>206</v>
      </c>
      <c r="N13" s="213">
        <v>0</v>
      </c>
      <c r="O13" s="165"/>
      <c r="P13" s="224">
        <v>0</v>
      </c>
    </row>
    <row r="14" spans="1:218">
      <c r="A14" s="212" t="s">
        <v>111</v>
      </c>
      <c r="B14" s="215">
        <v>0</v>
      </c>
      <c r="C14" s="213"/>
      <c r="D14" s="215">
        <v>0</v>
      </c>
      <c r="E14" s="213"/>
      <c r="F14" s="215">
        <f>B14-D14</f>
        <v>0</v>
      </c>
      <c r="G14" s="213"/>
      <c r="H14" s="215">
        <v>0</v>
      </c>
      <c r="I14" s="213"/>
      <c r="J14" s="215">
        <v>0</v>
      </c>
      <c r="K14" s="213"/>
      <c r="L14" s="215">
        <f>H14-J14</f>
        <v>0</v>
      </c>
      <c r="M14" s="161" t="s">
        <v>266</v>
      </c>
      <c r="N14" s="213">
        <v>0</v>
      </c>
      <c r="O14" s="165"/>
      <c r="P14" s="224">
        <v>0</v>
      </c>
    </row>
    <row r="15" spans="1:218">
      <c r="A15" s="212"/>
      <c r="B15" s="227">
        <f>B14</f>
        <v>0</v>
      </c>
      <c r="C15" s="213"/>
      <c r="D15" s="227">
        <f>D14</f>
        <v>0</v>
      </c>
      <c r="E15" s="219"/>
      <c r="F15" s="227">
        <f>F14</f>
        <v>0</v>
      </c>
      <c r="G15" s="219"/>
      <c r="H15" s="227">
        <f>H14</f>
        <v>0</v>
      </c>
      <c r="I15" s="213"/>
      <c r="J15" s="227">
        <f>J14</f>
        <v>0</v>
      </c>
      <c r="K15" s="219"/>
      <c r="L15" s="227">
        <f>L14</f>
        <v>0</v>
      </c>
      <c r="M15" s="161" t="s">
        <v>207</v>
      </c>
      <c r="N15" s="213">
        <v>1097647.8999999999</v>
      </c>
      <c r="O15" s="165"/>
      <c r="P15" s="224">
        <v>1103399.53</v>
      </c>
    </row>
    <row r="16" spans="1:218">
      <c r="A16" s="212"/>
      <c r="B16" s="213"/>
      <c r="C16" s="213"/>
      <c r="D16" s="213"/>
      <c r="E16" s="213"/>
      <c r="F16" s="213"/>
      <c r="G16" s="213"/>
      <c r="H16" s="213"/>
      <c r="I16" s="213"/>
      <c r="J16" s="213"/>
      <c r="K16" s="213"/>
      <c r="L16" s="213"/>
      <c r="M16" s="220" t="s">
        <v>208</v>
      </c>
      <c r="N16" s="215">
        <v>27661627.77</v>
      </c>
      <c r="O16" s="222"/>
      <c r="P16" s="217">
        <v>27749060.940000001</v>
      </c>
      <c r="Q16" s="159"/>
      <c r="R16" s="160"/>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c r="AW16" s="159"/>
      <c r="AX16" s="159"/>
      <c r="AY16" s="159"/>
      <c r="AZ16" s="159"/>
      <c r="BA16" s="159"/>
      <c r="BB16" s="159"/>
      <c r="BC16" s="159"/>
      <c r="BD16" s="159"/>
      <c r="BE16" s="159"/>
      <c r="BF16" s="159"/>
      <c r="BG16" s="159"/>
      <c r="BH16" s="159"/>
      <c r="BI16" s="159"/>
      <c r="BJ16" s="159"/>
      <c r="BK16" s="159"/>
      <c r="BL16" s="159"/>
      <c r="BM16" s="159"/>
      <c r="BN16" s="159"/>
      <c r="BO16" s="159"/>
      <c r="BP16" s="159"/>
      <c r="BQ16" s="159"/>
      <c r="BR16" s="159"/>
      <c r="BS16" s="159"/>
      <c r="BT16" s="159"/>
      <c r="BU16" s="159"/>
      <c r="BV16" s="159"/>
      <c r="BW16" s="159"/>
      <c r="BX16" s="159"/>
      <c r="BY16" s="159"/>
      <c r="BZ16" s="159"/>
      <c r="CA16" s="159"/>
      <c r="CB16" s="159"/>
      <c r="CC16" s="159"/>
      <c r="CD16" s="159"/>
      <c r="CE16" s="159"/>
      <c r="CF16" s="159"/>
      <c r="CG16" s="159"/>
      <c r="CH16" s="159"/>
      <c r="CI16" s="159"/>
      <c r="CJ16" s="159"/>
      <c r="CK16" s="159"/>
      <c r="CL16" s="159"/>
      <c r="CM16" s="159"/>
      <c r="CN16" s="159"/>
      <c r="CO16" s="159"/>
      <c r="CP16" s="159"/>
      <c r="CQ16" s="159"/>
      <c r="CR16" s="159"/>
      <c r="CS16" s="159"/>
      <c r="CT16" s="159"/>
      <c r="CU16" s="159"/>
      <c r="CV16" s="159"/>
      <c r="CW16" s="159"/>
      <c r="CX16" s="159"/>
      <c r="CY16" s="159"/>
      <c r="CZ16" s="159"/>
      <c r="DA16" s="159"/>
      <c r="DB16" s="159"/>
      <c r="DC16" s="159"/>
      <c r="DD16" s="159"/>
      <c r="DE16" s="159"/>
      <c r="DF16" s="159"/>
      <c r="DG16" s="159"/>
      <c r="DH16" s="159"/>
      <c r="DI16" s="159"/>
      <c r="DJ16" s="159"/>
      <c r="DK16" s="159"/>
      <c r="DL16" s="159"/>
      <c r="DM16" s="159"/>
      <c r="DN16" s="159"/>
      <c r="DO16" s="159"/>
      <c r="DP16" s="159"/>
      <c r="DQ16" s="159"/>
      <c r="DR16" s="159"/>
      <c r="DS16" s="159"/>
      <c r="DT16" s="159"/>
      <c r="DU16" s="159"/>
      <c r="DV16" s="159"/>
      <c r="DW16" s="159"/>
      <c r="DX16" s="159"/>
      <c r="DY16" s="159"/>
      <c r="DZ16" s="159"/>
      <c r="EA16" s="159"/>
      <c r="EB16" s="159"/>
      <c r="EC16" s="159"/>
      <c r="ED16" s="159"/>
      <c r="EE16" s="159"/>
      <c r="EF16" s="159"/>
      <c r="EG16" s="159"/>
      <c r="EH16" s="159"/>
      <c r="EI16" s="159"/>
      <c r="EJ16" s="159"/>
      <c r="EK16" s="159"/>
      <c r="EL16" s="159"/>
      <c r="EM16" s="159"/>
      <c r="EN16" s="159"/>
      <c r="EO16" s="159"/>
      <c r="EP16" s="159"/>
      <c r="EQ16" s="159"/>
      <c r="ER16" s="159"/>
      <c r="ES16" s="159"/>
      <c r="ET16" s="159"/>
      <c r="EU16" s="159"/>
      <c r="EV16" s="159"/>
      <c r="EW16" s="159"/>
      <c r="EX16" s="159"/>
      <c r="EY16" s="159"/>
      <c r="EZ16" s="159"/>
      <c r="FA16" s="159"/>
      <c r="FB16" s="159"/>
      <c r="FC16" s="159"/>
      <c r="FD16" s="159"/>
      <c r="FE16" s="159"/>
      <c r="FF16" s="159"/>
      <c r="FG16" s="159"/>
      <c r="FH16" s="159"/>
      <c r="FI16" s="159"/>
      <c r="FJ16" s="159"/>
      <c r="FK16" s="159"/>
      <c r="FL16" s="159"/>
      <c r="FM16" s="159"/>
      <c r="FN16" s="159"/>
      <c r="FO16" s="159"/>
      <c r="FP16" s="159"/>
      <c r="FQ16" s="159"/>
      <c r="FR16" s="159"/>
      <c r="FS16" s="159"/>
      <c r="FT16" s="159"/>
      <c r="FU16" s="159"/>
      <c r="FV16" s="159"/>
      <c r="FW16" s="159"/>
      <c r="FX16" s="159"/>
      <c r="FY16" s="159"/>
      <c r="FZ16" s="159"/>
      <c r="GA16" s="159"/>
      <c r="GB16" s="159"/>
      <c r="GC16" s="159"/>
      <c r="GD16" s="159"/>
      <c r="GE16" s="159"/>
      <c r="GF16" s="159"/>
      <c r="GG16" s="159"/>
      <c r="GH16" s="159"/>
      <c r="GI16" s="159"/>
      <c r="GJ16" s="159"/>
      <c r="GK16" s="159"/>
      <c r="GL16" s="159"/>
      <c r="GM16" s="159"/>
      <c r="GN16" s="159"/>
      <c r="GO16" s="159"/>
      <c r="GP16" s="159"/>
      <c r="GQ16" s="159"/>
      <c r="GR16" s="159"/>
      <c r="GS16" s="159"/>
      <c r="GT16" s="159"/>
      <c r="GU16" s="159"/>
      <c r="GV16" s="159"/>
      <c r="GW16" s="159"/>
      <c r="GX16" s="159"/>
      <c r="GY16" s="159"/>
      <c r="GZ16" s="159"/>
      <c r="HA16" s="159"/>
      <c r="HB16" s="159"/>
      <c r="HC16" s="159"/>
      <c r="HD16" s="159"/>
      <c r="HE16" s="159"/>
      <c r="HF16" s="159"/>
      <c r="HG16" s="159"/>
      <c r="HH16" s="159"/>
      <c r="HI16" s="159"/>
      <c r="HJ16" s="159"/>
    </row>
    <row r="17" spans="1:17">
      <c r="A17" s="226" t="s">
        <v>24</v>
      </c>
      <c r="B17" s="213"/>
      <c r="C17" s="213"/>
      <c r="D17" s="213"/>
      <c r="E17" s="213"/>
      <c r="F17" s="213"/>
      <c r="G17" s="213"/>
      <c r="H17" s="213"/>
      <c r="I17" s="213"/>
      <c r="J17" s="213"/>
      <c r="K17" s="213"/>
      <c r="L17" s="213"/>
      <c r="M17" s="228"/>
      <c r="N17" s="227">
        <f>SUM(N13:N16)</f>
        <v>28759275.669999998</v>
      </c>
      <c r="O17" s="229"/>
      <c r="P17" s="230">
        <f>SUM(P13:P16)</f>
        <v>28852460.470000003</v>
      </c>
    </row>
    <row r="18" spans="1:17">
      <c r="A18" s="212" t="s">
        <v>190</v>
      </c>
      <c r="B18" s="213">
        <v>25803566.57</v>
      </c>
      <c r="C18" s="213"/>
      <c r="D18" s="213">
        <v>0</v>
      </c>
      <c r="E18" s="213"/>
      <c r="F18" s="213">
        <f>B18-D18</f>
        <v>25803566.57</v>
      </c>
      <c r="G18" s="213"/>
      <c r="H18" s="213">
        <v>25803566.57</v>
      </c>
      <c r="I18" s="213"/>
      <c r="J18" s="213">
        <v>0</v>
      </c>
      <c r="K18" s="213"/>
      <c r="L18" s="213">
        <f>H18-J18</f>
        <v>25803566.57</v>
      </c>
      <c r="M18" s="161"/>
      <c r="N18" s="213"/>
      <c r="O18" s="165"/>
      <c r="P18" s="224"/>
    </row>
    <row r="19" spans="1:17">
      <c r="A19" s="212" t="s">
        <v>182</v>
      </c>
      <c r="B19" s="213">
        <v>5125631.97</v>
      </c>
      <c r="C19" s="213"/>
      <c r="D19" s="213">
        <v>4008597.1</v>
      </c>
      <c r="E19" s="213"/>
      <c r="F19" s="213">
        <f t="shared" ref="F19:F29" si="0">B19-D19</f>
        <v>1117034.8699999996</v>
      </c>
      <c r="G19" s="213"/>
      <c r="H19" s="213">
        <v>4993955.34</v>
      </c>
      <c r="I19" s="213"/>
      <c r="J19" s="213">
        <v>3920567.42</v>
      </c>
      <c r="K19" s="213"/>
      <c r="L19" s="213">
        <f t="shared" ref="L19:L26" si="1">H19-J19</f>
        <v>1073387.92</v>
      </c>
      <c r="M19" s="214" t="s">
        <v>209</v>
      </c>
      <c r="N19" s="213"/>
      <c r="O19" s="216"/>
      <c r="P19" s="224"/>
      <c r="Q19" s="162"/>
    </row>
    <row r="20" spans="1:17">
      <c r="A20" s="212" t="s">
        <v>183</v>
      </c>
      <c r="B20" s="213">
        <v>12934146.949999999</v>
      </c>
      <c r="C20" s="213"/>
      <c r="D20" s="213">
        <v>9197000.4700000007</v>
      </c>
      <c r="E20" s="213"/>
      <c r="F20" s="213">
        <f t="shared" si="0"/>
        <v>3737146.4799999986</v>
      </c>
      <c r="G20" s="213"/>
      <c r="H20" s="213">
        <v>12837902.119999999</v>
      </c>
      <c r="I20" s="213"/>
      <c r="J20" s="213">
        <v>8896449.6799999997</v>
      </c>
      <c r="K20" s="213"/>
      <c r="L20" s="213">
        <f t="shared" si="1"/>
        <v>3941452.4399999995</v>
      </c>
      <c r="M20" s="161" t="s">
        <v>115</v>
      </c>
      <c r="N20" s="213">
        <v>0</v>
      </c>
      <c r="O20" s="165"/>
      <c r="P20" s="224">
        <v>0</v>
      </c>
    </row>
    <row r="21" spans="1:17">
      <c r="A21" s="212" t="s">
        <v>184</v>
      </c>
      <c r="B21" s="213">
        <v>9366436.4600000009</v>
      </c>
      <c r="C21" s="213"/>
      <c r="D21" s="213">
        <v>6780179.9900000002</v>
      </c>
      <c r="E21" s="213"/>
      <c r="F21" s="213">
        <f t="shared" si="0"/>
        <v>2586256.4700000007</v>
      </c>
      <c r="G21" s="213"/>
      <c r="H21" s="213">
        <v>9359330.9199999999</v>
      </c>
      <c r="I21" s="213"/>
      <c r="J21" s="213">
        <v>6537371.0199999996</v>
      </c>
      <c r="K21" s="213"/>
      <c r="L21" s="213">
        <f t="shared" si="1"/>
        <v>2821959.9000000004</v>
      </c>
      <c r="M21" s="228"/>
      <c r="N21" s="227">
        <f>SUM(N20:N20)</f>
        <v>0</v>
      </c>
      <c r="O21" s="229"/>
      <c r="P21" s="230">
        <f>SUM(P20:P20)</f>
        <v>0</v>
      </c>
    </row>
    <row r="22" spans="1:17">
      <c r="A22" s="212" t="s">
        <v>181</v>
      </c>
      <c r="B22" s="213">
        <v>10174790.939999999</v>
      </c>
      <c r="C22" s="213"/>
      <c r="D22" s="213">
        <v>0</v>
      </c>
      <c r="E22" s="213"/>
      <c r="F22" s="213">
        <f t="shared" si="0"/>
        <v>10174790.939999999</v>
      </c>
      <c r="G22" s="213"/>
      <c r="H22" s="213">
        <v>10174790.939999999</v>
      </c>
      <c r="I22" s="213"/>
      <c r="J22" s="213">
        <v>0</v>
      </c>
      <c r="K22" s="213"/>
      <c r="L22" s="213">
        <f t="shared" si="1"/>
        <v>10174790.939999999</v>
      </c>
      <c r="M22" s="214" t="s">
        <v>211</v>
      </c>
      <c r="N22" s="213"/>
      <c r="O22" s="216"/>
      <c r="P22" s="224"/>
    </row>
    <row r="23" spans="1:17">
      <c r="A23" s="212" t="s">
        <v>30</v>
      </c>
      <c r="B23" s="213">
        <v>48444176.150000006</v>
      </c>
      <c r="C23" s="213"/>
      <c r="D23" s="213">
        <v>31554774.629999999</v>
      </c>
      <c r="E23" s="213"/>
      <c r="F23" s="213">
        <f t="shared" si="0"/>
        <v>16889401.520000007</v>
      </c>
      <c r="G23" s="213"/>
      <c r="H23" s="213">
        <v>48399562.119999997</v>
      </c>
      <c r="I23" s="213"/>
      <c r="J23" s="213">
        <v>30145393.260000002</v>
      </c>
      <c r="K23" s="213"/>
      <c r="L23" s="213">
        <f t="shared" si="1"/>
        <v>18254168.859999996</v>
      </c>
      <c r="M23" s="231" t="s">
        <v>271</v>
      </c>
      <c r="N23" s="174">
        <f>N87</f>
        <v>-3049188.330000001</v>
      </c>
      <c r="O23" s="232"/>
      <c r="P23" s="233">
        <v>-2092988.89</v>
      </c>
    </row>
    <row r="24" spans="1:17">
      <c r="A24" s="212" t="s">
        <v>188</v>
      </c>
      <c r="B24" s="213">
        <v>3287338.38</v>
      </c>
      <c r="C24" s="213"/>
      <c r="D24" s="213">
        <v>1864372.57</v>
      </c>
      <c r="E24" s="213"/>
      <c r="F24" s="213">
        <f t="shared" si="0"/>
        <v>1422965.8099999998</v>
      </c>
      <c r="G24" s="213"/>
      <c r="H24" s="213">
        <v>3287338.38</v>
      </c>
      <c r="I24" s="213"/>
      <c r="J24" s="213">
        <v>1732878.97</v>
      </c>
      <c r="K24" s="213"/>
      <c r="L24" s="213">
        <f t="shared" si="1"/>
        <v>1554459.41</v>
      </c>
      <c r="M24" s="231" t="s">
        <v>272</v>
      </c>
      <c r="N24" s="234">
        <f>N86-N90</f>
        <v>-439938.2300000019</v>
      </c>
      <c r="O24" s="232"/>
      <c r="P24" s="235">
        <v>-956199.44</v>
      </c>
    </row>
    <row r="25" spans="1:17">
      <c r="A25" s="212" t="s">
        <v>189</v>
      </c>
      <c r="B25" s="213">
        <v>1036328.05</v>
      </c>
      <c r="C25" s="213"/>
      <c r="D25" s="213">
        <v>581166</v>
      </c>
      <c r="E25" s="213"/>
      <c r="F25" s="213">
        <f t="shared" si="0"/>
        <v>455162.05000000005</v>
      </c>
      <c r="G25" s="213"/>
      <c r="H25" s="213">
        <v>951384.88</v>
      </c>
      <c r="I25" s="213"/>
      <c r="J25" s="213">
        <v>547129.18999999994</v>
      </c>
      <c r="K25" s="213"/>
      <c r="L25" s="213">
        <f t="shared" si="1"/>
        <v>404255.69000000006</v>
      </c>
      <c r="M25" s="161"/>
      <c r="N25" s="236">
        <f>SUM(N23:N24)</f>
        <v>-3489126.5600000028</v>
      </c>
      <c r="O25" s="174"/>
      <c r="P25" s="237">
        <f>SUM(P23:P24)</f>
        <v>-3049188.33</v>
      </c>
      <c r="Q25" s="162"/>
    </row>
    <row r="26" spans="1:17" ht="13.5" thickBot="1">
      <c r="A26" s="212" t="s">
        <v>34</v>
      </c>
      <c r="B26" s="213">
        <v>3378183.04</v>
      </c>
      <c r="C26" s="213"/>
      <c r="D26" s="213">
        <v>2231523.4900000002</v>
      </c>
      <c r="E26" s="213"/>
      <c r="F26" s="213">
        <f t="shared" si="0"/>
        <v>1146659.5499999998</v>
      </c>
      <c r="G26" s="213"/>
      <c r="H26" s="213">
        <v>3378183.04</v>
      </c>
      <c r="I26" s="213"/>
      <c r="J26" s="213">
        <v>2121675.85</v>
      </c>
      <c r="K26" s="213"/>
      <c r="L26" s="213">
        <f t="shared" si="1"/>
        <v>1256507.19</v>
      </c>
      <c r="M26" s="161"/>
      <c r="N26" s="213"/>
      <c r="O26" s="165"/>
      <c r="P26" s="224"/>
    </row>
    <row r="27" spans="1:17" ht="13.5" thickBot="1">
      <c r="A27" s="212" t="s">
        <v>191</v>
      </c>
      <c r="B27" s="213">
        <v>2035813.0199999998</v>
      </c>
      <c r="C27" s="213"/>
      <c r="D27" s="213">
        <v>1309994.5900000001</v>
      </c>
      <c r="E27" s="213"/>
      <c r="F27" s="213">
        <f t="shared" si="0"/>
        <v>725818.4299999997</v>
      </c>
      <c r="G27" s="213"/>
      <c r="H27" s="213">
        <v>1899158.24</v>
      </c>
      <c r="I27" s="213"/>
      <c r="J27" s="213">
        <v>1224252.54</v>
      </c>
      <c r="K27" s="213"/>
      <c r="L27" s="213">
        <f>H27-J27</f>
        <v>674905.7</v>
      </c>
      <c r="M27" s="214" t="s">
        <v>213</v>
      </c>
      <c r="N27" s="218">
        <f>N10+N17+N25+N21</f>
        <v>75309580.780000001</v>
      </c>
      <c r="O27" s="216"/>
      <c r="P27" s="238">
        <f>P10+P17+P25+P21</f>
        <v>75842703.810000002</v>
      </c>
    </row>
    <row r="28" spans="1:17">
      <c r="A28" s="212" t="s">
        <v>192</v>
      </c>
      <c r="B28" s="213">
        <v>2063083.08</v>
      </c>
      <c r="C28" s="213"/>
      <c r="D28" s="213">
        <v>1864971.33</v>
      </c>
      <c r="E28" s="213"/>
      <c r="F28" s="213">
        <f t="shared" si="0"/>
        <v>198111.75</v>
      </c>
      <c r="G28" s="213"/>
      <c r="H28" s="213">
        <v>1974547.68</v>
      </c>
      <c r="I28" s="213"/>
      <c r="J28" s="213">
        <v>1790743.95</v>
      </c>
      <c r="K28" s="213"/>
      <c r="L28" s="213">
        <f>H28-J28</f>
        <v>183803.72999999998</v>
      </c>
      <c r="M28" s="161"/>
      <c r="N28" s="165"/>
      <c r="O28" s="165"/>
      <c r="P28" s="239"/>
    </row>
    <row r="29" spans="1:17">
      <c r="A29" s="212" t="s">
        <v>193</v>
      </c>
      <c r="B29" s="213">
        <v>3858230.3199999994</v>
      </c>
      <c r="C29" s="213"/>
      <c r="D29" s="213">
        <v>3007296.46</v>
      </c>
      <c r="E29" s="213"/>
      <c r="F29" s="213">
        <f t="shared" si="0"/>
        <v>850933.8599999994</v>
      </c>
      <c r="G29" s="213"/>
      <c r="H29" s="213">
        <v>3688957.15</v>
      </c>
      <c r="I29" s="213"/>
      <c r="J29" s="213">
        <v>2867187.41</v>
      </c>
      <c r="K29" s="213"/>
      <c r="L29" s="213">
        <f>H29-J29</f>
        <v>821769.73999999976</v>
      </c>
      <c r="M29" s="210" t="s">
        <v>210</v>
      </c>
      <c r="N29" s="240"/>
      <c r="O29" s="208"/>
      <c r="P29" s="241"/>
    </row>
    <row r="30" spans="1:17">
      <c r="A30" s="212" t="s">
        <v>194</v>
      </c>
      <c r="B30" s="213">
        <v>902731.73</v>
      </c>
      <c r="C30" s="213"/>
      <c r="D30" s="213">
        <v>0</v>
      </c>
      <c r="E30" s="213"/>
      <c r="F30" s="213">
        <f>B30-D30</f>
        <v>902731.73</v>
      </c>
      <c r="G30" s="213"/>
      <c r="H30" s="213">
        <v>1369292.39</v>
      </c>
      <c r="I30" s="213"/>
      <c r="J30" s="213">
        <v>0</v>
      </c>
      <c r="K30" s="213"/>
      <c r="L30" s="213">
        <f>H30-J30</f>
        <v>1369292.39</v>
      </c>
      <c r="M30" s="242" t="s">
        <v>214</v>
      </c>
      <c r="N30" s="213">
        <v>95121.01</v>
      </c>
      <c r="O30" s="243"/>
      <c r="P30" s="224">
        <v>99783.03</v>
      </c>
    </row>
    <row r="31" spans="1:17" ht="13.5" thickBot="1">
      <c r="A31" s="212"/>
      <c r="B31" s="227">
        <f>SUM(B18:B30)</f>
        <v>128410456.65999998</v>
      </c>
      <c r="C31" s="213"/>
      <c r="D31" s="227">
        <f>SUM(D18:D30)</f>
        <v>62399876.630000003</v>
      </c>
      <c r="E31" s="213"/>
      <c r="F31" s="227">
        <f>SUM(F18:F30)</f>
        <v>66010580.030000001</v>
      </c>
      <c r="G31" s="219"/>
      <c r="H31" s="227">
        <f>SUM(H18:H30)</f>
        <v>128117969.77</v>
      </c>
      <c r="I31" s="213"/>
      <c r="J31" s="227">
        <f>SUM(J18:J30)</f>
        <v>59783649.289999992</v>
      </c>
      <c r="K31" s="213"/>
      <c r="L31" s="227">
        <f>SUM(L18:L30)</f>
        <v>68334320.479999989</v>
      </c>
      <c r="M31" s="242" t="s">
        <v>215</v>
      </c>
      <c r="N31" s="213">
        <v>0</v>
      </c>
      <c r="O31" s="243"/>
      <c r="P31" s="224">
        <v>0</v>
      </c>
    </row>
    <row r="32" spans="1:17" ht="13.5" thickBot="1">
      <c r="A32" s="156"/>
      <c r="B32" s="213"/>
      <c r="C32" s="213"/>
      <c r="D32" s="213"/>
      <c r="E32" s="213"/>
      <c r="F32" s="213"/>
      <c r="G32" s="213"/>
      <c r="H32" s="213"/>
      <c r="I32" s="213"/>
      <c r="J32" s="213"/>
      <c r="K32" s="213"/>
      <c r="L32" s="213"/>
      <c r="M32" s="161"/>
      <c r="N32" s="218">
        <f>SUM(N30:N31)</f>
        <v>95121.01</v>
      </c>
      <c r="O32" s="165"/>
      <c r="P32" s="238">
        <f>SUM(P30:P31)</f>
        <v>99783.03</v>
      </c>
    </row>
    <row r="33" spans="1:16">
      <c r="A33" s="226" t="s">
        <v>39</v>
      </c>
      <c r="B33" s="221">
        <f>B15+B31</f>
        <v>128410456.65999998</v>
      </c>
      <c r="C33" s="244"/>
      <c r="D33" s="221">
        <f>D15+D31</f>
        <v>62399876.630000003</v>
      </c>
      <c r="E33" s="213"/>
      <c r="F33" s="221">
        <f>F15+F31</f>
        <v>66010580.030000001</v>
      </c>
      <c r="G33" s="219"/>
      <c r="H33" s="221">
        <f>H15+H30</f>
        <v>1369292.39</v>
      </c>
      <c r="I33" s="244"/>
      <c r="J33" s="221">
        <f>J15+J31</f>
        <v>59783649.289999992</v>
      </c>
      <c r="K33" s="213"/>
      <c r="L33" s="221">
        <f>L15+L31</f>
        <v>68334320.479999989</v>
      </c>
      <c r="M33" s="161"/>
      <c r="N33" s="165"/>
      <c r="O33" s="165"/>
      <c r="P33" s="239"/>
    </row>
    <row r="34" spans="1:16">
      <c r="A34" s="156"/>
      <c r="B34" s="213"/>
      <c r="C34" s="213"/>
      <c r="D34" s="213"/>
      <c r="E34" s="213"/>
      <c r="F34" s="213"/>
      <c r="G34" s="213"/>
      <c r="H34" s="213"/>
      <c r="I34" s="213"/>
      <c r="J34" s="213"/>
      <c r="K34" s="213"/>
      <c r="L34" s="213"/>
      <c r="M34" s="210" t="s">
        <v>216</v>
      </c>
      <c r="N34" s="245"/>
      <c r="O34" s="208"/>
      <c r="P34" s="211"/>
    </row>
    <row r="35" spans="1:16">
      <c r="A35" s="246" t="s">
        <v>41</v>
      </c>
      <c r="B35" s="213"/>
      <c r="C35" s="213"/>
      <c r="D35" s="213"/>
      <c r="E35" s="213"/>
      <c r="F35" s="213"/>
      <c r="G35" s="213"/>
      <c r="H35" s="213"/>
      <c r="I35" s="213"/>
      <c r="J35" s="213"/>
      <c r="K35" s="213"/>
      <c r="L35" s="213"/>
      <c r="M35" s="214" t="s">
        <v>48</v>
      </c>
      <c r="N35" s="245"/>
      <c r="O35" s="216"/>
      <c r="P35" s="211"/>
    </row>
    <row r="36" spans="1:16">
      <c r="A36" s="212" t="s">
        <v>43</v>
      </c>
      <c r="B36" s="213"/>
      <c r="C36" s="213"/>
      <c r="D36" s="213">
        <v>3650519.1</v>
      </c>
      <c r="E36" s="213"/>
      <c r="F36" s="152"/>
      <c r="G36" s="213"/>
      <c r="H36" s="213"/>
      <c r="I36" s="213"/>
      <c r="J36" s="213">
        <v>3650519.1</v>
      </c>
      <c r="K36" s="213"/>
      <c r="L36" s="213"/>
      <c r="M36" s="161" t="s">
        <v>217</v>
      </c>
      <c r="N36" s="213">
        <v>0</v>
      </c>
      <c r="O36" s="165"/>
      <c r="P36" s="224">
        <v>0</v>
      </c>
    </row>
    <row r="37" spans="1:16">
      <c r="A37" s="212" t="s">
        <v>44</v>
      </c>
      <c r="B37" s="213">
        <v>0</v>
      </c>
      <c r="C37" s="213"/>
      <c r="D37" s="213"/>
      <c r="E37" s="213"/>
      <c r="F37" s="213"/>
      <c r="G37" s="213"/>
      <c r="H37" s="213">
        <v>0</v>
      </c>
      <c r="I37" s="213"/>
      <c r="J37" s="213"/>
      <c r="K37" s="213"/>
      <c r="L37" s="213"/>
      <c r="M37" s="220" t="s">
        <v>218</v>
      </c>
      <c r="N37" s="213">
        <v>2832885.19</v>
      </c>
      <c r="O37" s="222"/>
      <c r="P37" s="224">
        <v>3032048.64</v>
      </c>
    </row>
    <row r="38" spans="1:16">
      <c r="A38" s="212" t="s">
        <v>196</v>
      </c>
      <c r="B38" s="213">
        <v>65845.13</v>
      </c>
      <c r="C38" s="213"/>
      <c r="D38" s="213">
        <f>B38+B37</f>
        <v>65845.13</v>
      </c>
      <c r="E38" s="213"/>
      <c r="F38" s="213">
        <f>D36-D38</f>
        <v>3584673.97</v>
      </c>
      <c r="G38" s="213"/>
      <c r="H38" s="213">
        <v>65845.13</v>
      </c>
      <c r="I38" s="213"/>
      <c r="J38" s="213">
        <f>H37+H38</f>
        <v>65845.13</v>
      </c>
      <c r="K38" s="213"/>
      <c r="L38" s="213">
        <f>J36-J38</f>
        <v>3584673.97</v>
      </c>
      <c r="M38" s="247"/>
      <c r="N38" s="227">
        <f>N36+N37</f>
        <v>2832885.19</v>
      </c>
      <c r="O38" s="248"/>
      <c r="P38" s="230">
        <f>P36+P37</f>
        <v>3032048.64</v>
      </c>
    </row>
    <row r="39" spans="1:16">
      <c r="A39" s="212" t="s">
        <v>46</v>
      </c>
      <c r="B39" s="213"/>
      <c r="C39" s="213"/>
      <c r="D39" s="213"/>
      <c r="E39" s="213"/>
      <c r="F39" s="213">
        <v>0</v>
      </c>
      <c r="G39" s="213"/>
      <c r="H39" s="213"/>
      <c r="I39" s="213"/>
      <c r="J39" s="213"/>
      <c r="K39" s="213"/>
      <c r="L39" s="213">
        <v>0</v>
      </c>
      <c r="M39" s="161"/>
      <c r="N39" s="165"/>
      <c r="O39" s="165"/>
      <c r="P39" s="239"/>
    </row>
    <row r="40" spans="1:16">
      <c r="A40" s="226"/>
      <c r="B40" s="213"/>
      <c r="C40" s="213"/>
      <c r="D40" s="213"/>
      <c r="E40" s="213"/>
      <c r="F40" s="227">
        <f>F39+F38</f>
        <v>3584673.97</v>
      </c>
      <c r="G40" s="219"/>
      <c r="H40" s="213"/>
      <c r="I40" s="213"/>
      <c r="J40" s="213"/>
      <c r="K40" s="213"/>
      <c r="L40" s="227">
        <f>L39+L38</f>
        <v>3584673.97</v>
      </c>
      <c r="M40" s="214" t="s">
        <v>52</v>
      </c>
      <c r="N40" s="245"/>
      <c r="O40" s="216"/>
      <c r="P40" s="211"/>
    </row>
    <row r="41" spans="1:16" ht="13.5" thickBot="1">
      <c r="A41" s="156"/>
      <c r="B41" s="213"/>
      <c r="C41" s="213"/>
      <c r="D41" s="213"/>
      <c r="E41" s="213"/>
      <c r="F41" s="249"/>
      <c r="G41" s="213"/>
      <c r="H41" s="213"/>
      <c r="I41" s="213"/>
      <c r="J41" s="213"/>
      <c r="K41" s="213"/>
      <c r="L41" s="249"/>
      <c r="M41" s="220" t="s">
        <v>219</v>
      </c>
      <c r="N41" s="213">
        <v>731231.86</v>
      </c>
      <c r="O41" s="222"/>
      <c r="P41" s="224">
        <v>854152.31</v>
      </c>
    </row>
    <row r="42" spans="1:16" ht="13.5" thickBot="1">
      <c r="A42" s="226" t="s">
        <v>47</v>
      </c>
      <c r="B42" s="213"/>
      <c r="C42" s="213"/>
      <c r="D42" s="213"/>
      <c r="E42" s="213"/>
      <c r="F42" s="218">
        <f>F33+F40</f>
        <v>69595254</v>
      </c>
      <c r="G42" s="219"/>
      <c r="H42" s="213"/>
      <c r="I42" s="213"/>
      <c r="J42" s="213"/>
      <c r="K42" s="213"/>
      <c r="L42" s="218">
        <f>L33+L40</f>
        <v>71918994.449999988</v>
      </c>
      <c r="M42" s="220" t="s">
        <v>220</v>
      </c>
      <c r="N42" s="213">
        <v>317968.31</v>
      </c>
      <c r="O42" s="222"/>
      <c r="P42" s="224">
        <v>79438.38</v>
      </c>
    </row>
    <row r="43" spans="1:16">
      <c r="A43" s="226"/>
      <c r="B43" s="216"/>
      <c r="C43" s="216"/>
      <c r="D43" s="216"/>
      <c r="E43" s="216"/>
      <c r="F43" s="216"/>
      <c r="G43" s="216"/>
      <c r="H43" s="213"/>
      <c r="I43" s="213"/>
      <c r="J43" s="213"/>
      <c r="K43" s="213"/>
      <c r="L43" s="219"/>
      <c r="M43" s="220" t="s">
        <v>221</v>
      </c>
      <c r="N43" s="213">
        <v>58677.51</v>
      </c>
      <c r="O43" s="222"/>
      <c r="P43" s="224">
        <v>80249.3</v>
      </c>
    </row>
    <row r="44" spans="1:16">
      <c r="A44" s="207" t="s">
        <v>197</v>
      </c>
      <c r="B44" s="208"/>
      <c r="C44" s="208"/>
      <c r="D44" s="208"/>
      <c r="E44" s="208"/>
      <c r="F44" s="208"/>
      <c r="G44" s="208"/>
      <c r="H44" s="213"/>
      <c r="I44" s="213"/>
      <c r="J44" s="213"/>
      <c r="K44" s="213"/>
      <c r="L44" s="213"/>
      <c r="M44" s="220" t="s">
        <v>222</v>
      </c>
      <c r="N44" s="213">
        <f>199163.45+46960.13</f>
        <v>246123.58000000002</v>
      </c>
      <c r="O44" s="222"/>
      <c r="P44" s="224">
        <v>0</v>
      </c>
    </row>
    <row r="45" spans="1:16">
      <c r="A45" s="226" t="s">
        <v>10</v>
      </c>
      <c r="B45" s="216"/>
      <c r="C45" s="216"/>
      <c r="D45" s="216"/>
      <c r="E45" s="216"/>
      <c r="F45" s="216"/>
      <c r="G45" s="216"/>
      <c r="H45" s="213"/>
      <c r="I45" s="213"/>
      <c r="J45" s="213"/>
      <c r="K45" s="213"/>
      <c r="L45" s="213"/>
      <c r="M45" s="161" t="s">
        <v>223</v>
      </c>
      <c r="N45" s="215">
        <f>171637.65+0.01</f>
        <v>171637.66</v>
      </c>
      <c r="O45" s="165"/>
      <c r="P45" s="217">
        <v>183278.74</v>
      </c>
    </row>
    <row r="46" spans="1:16">
      <c r="A46" s="212" t="s">
        <v>198</v>
      </c>
      <c r="B46" s="213"/>
      <c r="C46" s="213"/>
      <c r="D46" s="213"/>
      <c r="E46" s="213"/>
      <c r="F46" s="215">
        <v>0</v>
      </c>
      <c r="G46" s="222"/>
      <c r="H46" s="213"/>
      <c r="I46" s="213"/>
      <c r="J46" s="213"/>
      <c r="K46" s="213"/>
      <c r="L46" s="215">
        <v>0</v>
      </c>
      <c r="M46" s="161"/>
      <c r="N46" s="227">
        <f>SUM(N41:N45)</f>
        <v>1525638.92</v>
      </c>
      <c r="O46" s="165"/>
      <c r="P46" s="230">
        <f>SUM(P41:P45)</f>
        <v>1197118.73</v>
      </c>
    </row>
    <row r="47" spans="1:16" ht="13.5" thickBot="1">
      <c r="A47" s="212"/>
      <c r="B47" s="213"/>
      <c r="C47" s="213"/>
      <c r="D47" s="213"/>
      <c r="E47" s="213"/>
      <c r="F47" s="227">
        <f>F46</f>
        <v>0</v>
      </c>
      <c r="G47" s="222"/>
      <c r="H47" s="213"/>
      <c r="I47" s="213"/>
      <c r="J47" s="213"/>
      <c r="K47" s="213"/>
      <c r="L47" s="227">
        <f>L46</f>
        <v>0</v>
      </c>
      <c r="M47" s="161"/>
      <c r="N47" s="165"/>
      <c r="O47" s="165"/>
      <c r="P47" s="239"/>
    </row>
    <row r="48" spans="1:16" ht="13.5" thickBot="1">
      <c r="A48" s="156"/>
      <c r="B48" s="213"/>
      <c r="C48" s="213"/>
      <c r="D48" s="213"/>
      <c r="E48" s="213"/>
      <c r="F48" s="213"/>
      <c r="G48" s="165"/>
      <c r="H48" s="213"/>
      <c r="I48" s="213"/>
      <c r="J48" s="213"/>
      <c r="K48" s="213"/>
      <c r="L48" s="213"/>
      <c r="M48" s="214" t="s">
        <v>66</v>
      </c>
      <c r="N48" s="218">
        <f>N46+N38</f>
        <v>4358524.1099999994</v>
      </c>
      <c r="O48" s="216"/>
      <c r="P48" s="238">
        <f>P46+P38</f>
        <v>4229167.37</v>
      </c>
    </row>
    <row r="49" spans="1:17">
      <c r="A49" s="226" t="s">
        <v>1</v>
      </c>
      <c r="B49" s="213"/>
      <c r="C49" s="213"/>
      <c r="D49" s="213"/>
      <c r="E49" s="213"/>
      <c r="F49" s="213"/>
      <c r="G49" s="216"/>
      <c r="H49" s="213"/>
      <c r="I49" s="213"/>
      <c r="J49" s="213"/>
      <c r="K49" s="213"/>
      <c r="L49" s="213"/>
      <c r="M49" s="161"/>
      <c r="N49" s="245"/>
      <c r="O49" s="165"/>
      <c r="P49" s="211"/>
    </row>
    <row r="50" spans="1:17">
      <c r="A50" s="156" t="s">
        <v>199</v>
      </c>
      <c r="B50" s="213"/>
      <c r="C50" s="213"/>
      <c r="D50" s="213"/>
      <c r="E50" s="213"/>
      <c r="F50" s="213">
        <v>1160616.73</v>
      </c>
      <c r="G50" s="165"/>
      <c r="H50" s="213"/>
      <c r="I50" s="213"/>
      <c r="J50" s="157"/>
      <c r="K50" s="213"/>
      <c r="L50" s="213">
        <v>920435.19999999995</v>
      </c>
      <c r="M50" s="161"/>
      <c r="N50" s="165"/>
      <c r="O50" s="165"/>
      <c r="P50" s="239"/>
    </row>
    <row r="51" spans="1:17">
      <c r="A51" s="156" t="s">
        <v>200</v>
      </c>
      <c r="B51" s="213"/>
      <c r="C51" s="213"/>
      <c r="D51" s="213">
        <f>711994.74+8249854.41</f>
        <v>8961849.1500000004</v>
      </c>
      <c r="E51" s="213"/>
      <c r="F51" s="213"/>
      <c r="G51" s="165"/>
      <c r="H51" s="213"/>
      <c r="I51" s="213"/>
      <c r="J51" s="213">
        <v>9149674.9399999995</v>
      </c>
      <c r="K51" s="213"/>
      <c r="L51" s="213"/>
      <c r="M51" s="161"/>
      <c r="N51" s="250"/>
      <c r="O51" s="165"/>
      <c r="P51" s="251"/>
    </row>
    <row r="52" spans="1:17">
      <c r="A52" s="156" t="s">
        <v>54</v>
      </c>
      <c r="B52" s="213"/>
      <c r="C52" s="213"/>
      <c r="D52" s="215">
        <f>711994.74+8249854.41</f>
        <v>8961849.1500000004</v>
      </c>
      <c r="E52" s="213"/>
      <c r="F52" s="213">
        <f>D50+D51-D52</f>
        <v>0</v>
      </c>
      <c r="G52" s="165"/>
      <c r="H52" s="213"/>
      <c r="I52" s="213"/>
      <c r="J52" s="215">
        <v>9149674.9399999995</v>
      </c>
      <c r="K52" s="213"/>
      <c r="L52" s="213">
        <f>J51-J52</f>
        <v>0</v>
      </c>
      <c r="M52" s="161"/>
      <c r="N52" s="165"/>
      <c r="O52" s="165"/>
      <c r="P52" s="239"/>
    </row>
    <row r="53" spans="1:17">
      <c r="A53" s="212" t="s">
        <v>201</v>
      </c>
      <c r="B53" s="213"/>
      <c r="C53" s="213"/>
      <c r="D53" s="213"/>
      <c r="E53" s="213"/>
      <c r="F53" s="213">
        <f>135126.13+17392.1</f>
        <v>152518.23000000001</v>
      </c>
      <c r="G53" s="222"/>
      <c r="H53" s="213"/>
      <c r="I53" s="213"/>
      <c r="J53" s="213"/>
      <c r="K53" s="213"/>
      <c r="L53" s="213">
        <v>51432.57</v>
      </c>
      <c r="M53" s="161"/>
      <c r="N53" s="165"/>
      <c r="O53" s="165"/>
      <c r="P53" s="239"/>
    </row>
    <row r="54" spans="1:17">
      <c r="A54" s="212" t="s">
        <v>202</v>
      </c>
      <c r="B54" s="213"/>
      <c r="C54" s="213"/>
      <c r="D54" s="213"/>
      <c r="E54" s="213"/>
      <c r="F54" s="215">
        <v>71652.97</v>
      </c>
      <c r="G54" s="222"/>
      <c r="H54" s="213"/>
      <c r="I54" s="213"/>
      <c r="J54" s="213"/>
      <c r="K54" s="213"/>
      <c r="L54" s="215">
        <v>0</v>
      </c>
      <c r="M54" s="161"/>
      <c r="N54" s="165"/>
      <c r="O54" s="165"/>
      <c r="P54" s="239"/>
    </row>
    <row r="55" spans="1:17">
      <c r="A55" s="212"/>
      <c r="B55" s="213"/>
      <c r="C55" s="213"/>
      <c r="D55" s="213"/>
      <c r="E55" s="213"/>
      <c r="F55" s="227">
        <f>F52+F53+F54+F50</f>
        <v>1384787.93</v>
      </c>
      <c r="G55" s="222"/>
      <c r="H55" s="213"/>
      <c r="I55" s="213"/>
      <c r="J55" s="213"/>
      <c r="K55" s="213"/>
      <c r="L55" s="227">
        <f>L50+L52+L53+L54</f>
        <v>971867.7699999999</v>
      </c>
      <c r="M55" s="161"/>
      <c r="N55" s="165"/>
      <c r="O55" s="165"/>
      <c r="P55" s="239"/>
    </row>
    <row r="56" spans="1:17">
      <c r="A56" s="156"/>
      <c r="B56" s="213"/>
      <c r="C56" s="213"/>
      <c r="D56" s="213"/>
      <c r="E56" s="213"/>
      <c r="F56" s="213"/>
      <c r="G56" s="165"/>
      <c r="H56" s="213"/>
      <c r="I56" s="213"/>
      <c r="J56" s="213"/>
      <c r="K56" s="213"/>
      <c r="L56" s="213"/>
      <c r="M56" s="161"/>
      <c r="N56" s="165"/>
      <c r="O56" s="165"/>
      <c r="P56" s="239"/>
    </row>
    <row r="57" spans="1:17">
      <c r="A57" s="226" t="s">
        <v>61</v>
      </c>
      <c r="B57" s="213"/>
      <c r="C57" s="213"/>
      <c r="D57" s="213"/>
      <c r="E57" s="213"/>
      <c r="F57" s="213"/>
      <c r="G57" s="216"/>
      <c r="H57" s="213"/>
      <c r="I57" s="213"/>
      <c r="J57" s="213"/>
      <c r="K57" s="213"/>
      <c r="L57" s="213"/>
      <c r="M57" s="161"/>
      <c r="N57" s="250"/>
      <c r="O57" s="165"/>
      <c r="P57" s="251"/>
    </row>
    <row r="58" spans="1:17">
      <c r="A58" s="212" t="s">
        <v>63</v>
      </c>
      <c r="B58" s="213"/>
      <c r="C58" s="213"/>
      <c r="D58" s="213"/>
      <c r="E58" s="213"/>
      <c r="F58" s="213">
        <v>58783.13</v>
      </c>
      <c r="G58" s="222"/>
      <c r="H58" s="213"/>
      <c r="I58" s="213"/>
      <c r="J58" s="213"/>
      <c r="K58" s="213"/>
      <c r="L58" s="213">
        <v>54992.24</v>
      </c>
      <c r="M58" s="220"/>
      <c r="N58" s="250"/>
      <c r="O58" s="222"/>
      <c r="P58" s="251"/>
    </row>
    <row r="59" spans="1:17">
      <c r="A59" s="212" t="s">
        <v>64</v>
      </c>
      <c r="B59" s="213"/>
      <c r="C59" s="213"/>
      <c r="D59" s="213"/>
      <c r="E59" s="213"/>
      <c r="F59" s="213">
        <v>7174323.79</v>
      </c>
      <c r="G59" s="222"/>
      <c r="H59" s="213"/>
      <c r="I59" s="213"/>
      <c r="J59" s="213"/>
      <c r="K59" s="213"/>
      <c r="L59" s="213">
        <v>6862619.8700000001</v>
      </c>
      <c r="M59" s="220"/>
      <c r="N59" s="250"/>
      <c r="O59" s="222"/>
      <c r="P59" s="251"/>
    </row>
    <row r="60" spans="1:17">
      <c r="A60" s="212"/>
      <c r="B60" s="213"/>
      <c r="C60" s="213"/>
      <c r="D60" s="213"/>
      <c r="E60" s="213"/>
      <c r="F60" s="227">
        <f>F58+F59</f>
        <v>7233106.9199999999</v>
      </c>
      <c r="G60" s="222"/>
      <c r="H60" s="213"/>
      <c r="I60" s="213"/>
      <c r="J60" s="213"/>
      <c r="K60" s="213"/>
      <c r="L60" s="227">
        <f>L58+L59</f>
        <v>6917612.1100000003</v>
      </c>
      <c r="M60" s="220"/>
      <c r="N60" s="250"/>
      <c r="O60" s="222"/>
      <c r="P60" s="251"/>
    </row>
    <row r="61" spans="1:17" ht="13.5" thickBot="1">
      <c r="A61" s="156"/>
      <c r="B61" s="213"/>
      <c r="C61" s="213"/>
      <c r="D61" s="213"/>
      <c r="E61" s="213"/>
      <c r="F61" s="213"/>
      <c r="G61" s="165"/>
      <c r="H61" s="213"/>
      <c r="I61" s="213"/>
      <c r="J61" s="213"/>
      <c r="K61" s="213"/>
      <c r="L61" s="213"/>
      <c r="M61" s="220"/>
      <c r="N61" s="250"/>
      <c r="O61" s="222"/>
      <c r="P61" s="251"/>
    </row>
    <row r="62" spans="1:17" ht="13.5" thickBot="1">
      <c r="A62" s="226" t="s">
        <v>67</v>
      </c>
      <c r="B62" s="213"/>
      <c r="C62" s="213"/>
      <c r="D62" s="213"/>
      <c r="E62" s="213"/>
      <c r="F62" s="218">
        <f>F55+F60+F47</f>
        <v>8617894.8499999996</v>
      </c>
      <c r="G62" s="216"/>
      <c r="H62" s="213"/>
      <c r="I62" s="213"/>
      <c r="J62" s="213"/>
      <c r="K62" s="213"/>
      <c r="L62" s="218">
        <f>L55+L60+L47</f>
        <v>7889479.8799999999</v>
      </c>
      <c r="M62" s="161"/>
      <c r="N62" s="250"/>
      <c r="O62" s="165"/>
      <c r="P62" s="251"/>
      <c r="Q62" s="163"/>
    </row>
    <row r="63" spans="1:17">
      <c r="A63" s="156"/>
      <c r="B63" s="213"/>
      <c r="C63" s="213"/>
      <c r="D63" s="213"/>
      <c r="E63" s="213"/>
      <c r="F63" s="213"/>
      <c r="G63" s="165"/>
      <c r="H63" s="213"/>
      <c r="I63" s="213"/>
      <c r="J63" s="213"/>
      <c r="K63" s="213"/>
      <c r="L63" s="213"/>
      <c r="M63" s="161"/>
      <c r="N63" s="250"/>
      <c r="O63" s="165"/>
      <c r="P63" s="251"/>
    </row>
    <row r="64" spans="1:17">
      <c r="A64" s="207" t="s">
        <v>203</v>
      </c>
      <c r="B64" s="219"/>
      <c r="C64" s="219"/>
      <c r="D64" s="219"/>
      <c r="E64" s="219"/>
      <c r="F64" s="244"/>
      <c r="G64" s="208"/>
      <c r="H64" s="219"/>
      <c r="I64" s="219"/>
      <c r="J64" s="219"/>
      <c r="K64" s="219"/>
      <c r="L64" s="244"/>
      <c r="M64" s="210" t="s">
        <v>68</v>
      </c>
      <c r="N64" s="245"/>
      <c r="O64" s="208"/>
      <c r="P64" s="211"/>
    </row>
    <row r="65" spans="1:19">
      <c r="A65" s="212" t="s">
        <v>204</v>
      </c>
      <c r="B65" s="213"/>
      <c r="C65" s="213"/>
      <c r="D65" s="213"/>
      <c r="E65" s="213"/>
      <c r="F65" s="213">
        <v>0</v>
      </c>
      <c r="G65" s="222"/>
      <c r="H65" s="213"/>
      <c r="I65" s="213"/>
      <c r="J65" s="213"/>
      <c r="K65" s="213"/>
      <c r="L65" s="213">
        <v>0</v>
      </c>
      <c r="M65" s="220" t="s">
        <v>70</v>
      </c>
      <c r="N65" s="213">
        <v>74.05</v>
      </c>
      <c r="O65" s="222"/>
      <c r="P65" s="224">
        <v>0</v>
      </c>
    </row>
    <row r="66" spans="1:19" ht="13.5" thickBot="1">
      <c r="A66" s="212" t="s">
        <v>205</v>
      </c>
      <c r="B66" s="213"/>
      <c r="C66" s="213"/>
      <c r="D66" s="213"/>
      <c r="E66" s="213"/>
      <c r="F66" s="213">
        <v>272270.46000000002</v>
      </c>
      <c r="G66" s="222"/>
      <c r="H66" s="213"/>
      <c r="I66" s="213"/>
      <c r="J66" s="213"/>
      <c r="K66" s="213"/>
      <c r="L66" s="213">
        <v>395184.27</v>
      </c>
      <c r="M66" s="220" t="s">
        <v>13</v>
      </c>
      <c r="N66" s="213">
        <v>87806.48</v>
      </c>
      <c r="O66" s="222"/>
      <c r="P66" s="224">
        <v>452536.23</v>
      </c>
    </row>
    <row r="67" spans="1:19" ht="13.5" thickBot="1">
      <c r="A67" s="212"/>
      <c r="B67" s="213"/>
      <c r="C67" s="213"/>
      <c r="D67" s="213"/>
      <c r="E67" s="213"/>
      <c r="F67" s="218">
        <f>F65+F66</f>
        <v>272270.46000000002</v>
      </c>
      <c r="G67" s="222"/>
      <c r="H67" s="213"/>
      <c r="I67" s="213"/>
      <c r="J67" s="213"/>
      <c r="K67" s="213"/>
      <c r="L67" s="218">
        <f>L65+L66</f>
        <v>395184.27</v>
      </c>
      <c r="M67" s="220"/>
      <c r="N67" s="218">
        <f>N65+N66</f>
        <v>87880.53</v>
      </c>
      <c r="O67" s="222"/>
      <c r="P67" s="238">
        <f>P65+P66</f>
        <v>452536.23</v>
      </c>
    </row>
    <row r="68" spans="1:19">
      <c r="A68" s="212"/>
      <c r="B68" s="213"/>
      <c r="C68" s="213"/>
      <c r="D68" s="213"/>
      <c r="E68" s="213"/>
      <c r="F68" s="213"/>
      <c r="G68" s="222"/>
      <c r="H68" s="213"/>
      <c r="I68" s="213"/>
      <c r="J68" s="213"/>
      <c r="K68" s="213"/>
      <c r="L68" s="213"/>
      <c r="M68" s="220"/>
      <c r="N68" s="165"/>
      <c r="O68" s="222"/>
      <c r="P68" s="239"/>
      <c r="Q68" s="164"/>
    </row>
    <row r="69" spans="1:19" ht="13.5" thickBot="1">
      <c r="A69" s="156"/>
      <c r="B69" s="213"/>
      <c r="C69" s="213"/>
      <c r="D69" s="213"/>
      <c r="E69" s="213"/>
      <c r="F69" s="213"/>
      <c r="G69" s="165"/>
      <c r="H69" s="213"/>
      <c r="I69" s="213"/>
      <c r="J69" s="213"/>
      <c r="K69" s="213"/>
      <c r="L69" s="213"/>
      <c r="M69" s="161"/>
      <c r="N69" s="250"/>
      <c r="O69" s="165"/>
      <c r="P69" s="251"/>
    </row>
    <row r="70" spans="1:19" ht="14.25" thickTop="1" thickBot="1">
      <c r="A70" s="207" t="s">
        <v>103</v>
      </c>
      <c r="B70" s="213"/>
      <c r="C70" s="213"/>
      <c r="D70" s="213"/>
      <c r="E70" s="213"/>
      <c r="F70" s="252">
        <f>F42+F62+F67+F10</f>
        <v>79851106.429999992</v>
      </c>
      <c r="G70" s="208"/>
      <c r="H70" s="213"/>
      <c r="I70" s="213"/>
      <c r="J70" s="213"/>
      <c r="K70" s="213"/>
      <c r="L70" s="252">
        <f>L42+L62+L67+L10</f>
        <v>80624190.439999983</v>
      </c>
      <c r="M70" s="210" t="s">
        <v>117</v>
      </c>
      <c r="N70" s="252">
        <f>N27+N32+N48+N67</f>
        <v>79851106.430000007</v>
      </c>
      <c r="O70" s="208"/>
      <c r="P70" s="253">
        <f>P27+P32+P48+P67</f>
        <v>80624190.440000013</v>
      </c>
      <c r="R70" s="219">
        <f>F70-N70</f>
        <v>0</v>
      </c>
      <c r="S70" s="219">
        <f>L70-P70</f>
        <v>0</v>
      </c>
    </row>
    <row r="71" spans="1:19" ht="13.5" thickTop="1">
      <c r="A71" s="156"/>
      <c r="B71" s="213"/>
      <c r="C71" s="213"/>
      <c r="D71" s="213"/>
      <c r="E71" s="213"/>
      <c r="F71" s="213"/>
      <c r="G71" s="165"/>
      <c r="H71" s="213"/>
      <c r="I71" s="213"/>
      <c r="J71" s="213"/>
      <c r="K71" s="213"/>
      <c r="L71" s="213"/>
      <c r="M71" s="161"/>
      <c r="N71" s="213"/>
      <c r="O71" s="165"/>
      <c r="P71" s="224"/>
    </row>
    <row r="72" spans="1:19">
      <c r="A72" s="207" t="s">
        <v>2</v>
      </c>
      <c r="B72" s="213"/>
      <c r="C72" s="213"/>
      <c r="D72" s="213"/>
      <c r="E72" s="213"/>
      <c r="F72" s="213"/>
      <c r="G72" s="208"/>
      <c r="H72" s="213"/>
      <c r="I72" s="213"/>
      <c r="J72" s="213"/>
      <c r="K72" s="213"/>
      <c r="L72" s="213"/>
      <c r="M72" s="210" t="s">
        <v>3</v>
      </c>
      <c r="N72" s="213" t="s">
        <v>6</v>
      </c>
      <c r="O72" s="208"/>
      <c r="P72" s="224" t="s">
        <v>6</v>
      </c>
    </row>
    <row r="73" spans="1:19">
      <c r="A73" s="212" t="s">
        <v>104</v>
      </c>
      <c r="B73" s="213"/>
      <c r="C73" s="213"/>
      <c r="D73" s="213"/>
      <c r="E73" s="213"/>
      <c r="F73" s="254">
        <v>65097630.200000003</v>
      </c>
      <c r="G73" s="222"/>
      <c r="H73" s="213"/>
      <c r="I73" s="213"/>
      <c r="J73" s="213"/>
      <c r="K73" s="213"/>
      <c r="L73" s="254">
        <v>59603094.640000001</v>
      </c>
      <c r="M73" s="220" t="s">
        <v>105</v>
      </c>
      <c r="N73" s="255">
        <v>65097630.200000003</v>
      </c>
      <c r="O73" s="222"/>
      <c r="P73" s="256">
        <v>59603094.640000001</v>
      </c>
    </row>
    <row r="74" spans="1:19">
      <c r="A74" s="212" t="s">
        <v>106</v>
      </c>
      <c r="B74" s="213"/>
      <c r="C74" s="213"/>
      <c r="D74" s="213"/>
      <c r="E74" s="213"/>
      <c r="F74" s="213">
        <v>0</v>
      </c>
      <c r="G74" s="222"/>
      <c r="H74" s="213"/>
      <c r="I74" s="213"/>
      <c r="J74" s="213"/>
      <c r="K74" s="213"/>
      <c r="L74" s="213">
        <v>0</v>
      </c>
      <c r="M74" s="247" t="s">
        <v>107</v>
      </c>
      <c r="N74" s="213">
        <v>0</v>
      </c>
      <c r="O74" s="248"/>
      <c r="P74" s="224">
        <v>0</v>
      </c>
    </row>
    <row r="75" spans="1:19" ht="13.5" thickBot="1">
      <c r="A75" s="212" t="s">
        <v>108</v>
      </c>
      <c r="B75" s="213"/>
      <c r="C75" s="213"/>
      <c r="D75" s="213"/>
      <c r="E75" s="213"/>
      <c r="F75" s="213">
        <v>0</v>
      </c>
      <c r="G75" s="222"/>
      <c r="H75" s="213"/>
      <c r="I75" s="213"/>
      <c r="J75" s="213"/>
      <c r="K75" s="213"/>
      <c r="L75" s="213">
        <v>0</v>
      </c>
      <c r="M75" s="220" t="s">
        <v>72</v>
      </c>
      <c r="N75" s="213">
        <v>0</v>
      </c>
      <c r="O75" s="222"/>
      <c r="P75" s="224">
        <v>0</v>
      </c>
    </row>
    <row r="76" spans="1:19" ht="13.5" thickBot="1">
      <c r="A76" s="212"/>
      <c r="B76" s="213"/>
      <c r="C76" s="213"/>
      <c r="D76" s="213"/>
      <c r="E76" s="213"/>
      <c r="F76" s="218">
        <f>SUM(F73:F75)</f>
        <v>65097630.200000003</v>
      </c>
      <c r="G76" s="222"/>
      <c r="H76" s="213"/>
      <c r="I76" s="213"/>
      <c r="J76" s="213"/>
      <c r="K76" s="213"/>
      <c r="L76" s="218">
        <f>SUM(L73:L75)</f>
        <v>59603094.640000001</v>
      </c>
      <c r="M76" s="161"/>
      <c r="N76" s="218">
        <f>SUM(N73:N75)</f>
        <v>65097630.200000003</v>
      </c>
      <c r="O76" s="165"/>
      <c r="P76" s="238">
        <f>SUM(P73:P75)</f>
        <v>59603094.640000001</v>
      </c>
    </row>
    <row r="77" spans="1:19">
      <c r="A77" s="156"/>
      <c r="B77" s="165"/>
      <c r="C77" s="165"/>
      <c r="D77" s="165"/>
      <c r="E77" s="165"/>
      <c r="F77" s="165"/>
      <c r="G77" s="165"/>
      <c r="H77" s="165"/>
      <c r="I77" s="165"/>
      <c r="J77" s="165"/>
      <c r="K77" s="165"/>
      <c r="L77" s="165"/>
      <c r="M77" s="161"/>
      <c r="N77" s="165"/>
      <c r="O77" s="165"/>
      <c r="P77" s="239"/>
    </row>
    <row r="78" spans="1:19">
      <c r="A78" s="166"/>
      <c r="B78" s="167"/>
      <c r="C78" s="167"/>
      <c r="D78" s="167"/>
      <c r="E78" s="167"/>
      <c r="F78" s="167"/>
      <c r="G78" s="167"/>
      <c r="H78" s="167"/>
      <c r="I78" s="167"/>
      <c r="J78" s="167"/>
      <c r="K78" s="167"/>
      <c r="L78" s="167"/>
      <c r="M78" s="168"/>
      <c r="N78" s="167"/>
      <c r="O78" s="167"/>
      <c r="P78" s="169"/>
    </row>
    <row r="79" spans="1:19">
      <c r="A79" s="170"/>
      <c r="B79" s="171"/>
      <c r="C79" s="171"/>
      <c r="D79" s="171"/>
      <c r="E79" s="171"/>
      <c r="F79" s="171"/>
      <c r="G79" s="171"/>
      <c r="H79" s="171"/>
      <c r="I79" s="171"/>
      <c r="J79" s="171"/>
      <c r="K79" s="171"/>
      <c r="L79" s="171"/>
      <c r="M79" s="171"/>
      <c r="N79" s="171"/>
      <c r="O79" s="171"/>
      <c r="P79" s="172"/>
    </row>
    <row r="80" spans="1:19">
      <c r="A80" s="166"/>
      <c r="B80" s="167"/>
      <c r="C80" s="167"/>
      <c r="D80" s="167"/>
      <c r="E80" s="167"/>
      <c r="F80" s="167"/>
      <c r="G80" s="167"/>
      <c r="H80" s="167"/>
      <c r="I80" s="167"/>
      <c r="J80" s="167"/>
      <c r="K80" s="167"/>
      <c r="L80" s="167"/>
      <c r="M80" s="167"/>
      <c r="N80" s="167"/>
      <c r="O80" s="167"/>
      <c r="P80" s="169"/>
    </row>
    <row r="81" spans="1:19">
      <c r="A81" s="408" t="s">
        <v>278</v>
      </c>
      <c r="B81" s="409"/>
      <c r="C81" s="409"/>
      <c r="D81" s="409"/>
      <c r="E81" s="409"/>
      <c r="F81" s="409"/>
      <c r="G81" s="409"/>
      <c r="H81" s="410"/>
      <c r="I81" s="410"/>
      <c r="J81" s="410"/>
      <c r="K81" s="410"/>
      <c r="L81" s="410"/>
      <c r="M81" s="411" t="s">
        <v>73</v>
      </c>
      <c r="N81" s="412"/>
      <c r="O81" s="412"/>
      <c r="P81" s="413"/>
    </row>
    <row r="82" spans="1:19" ht="38.25">
      <c r="A82" s="156"/>
      <c r="B82" s="407" t="s">
        <v>274</v>
      </c>
      <c r="C82" s="407"/>
      <c r="D82" s="407"/>
      <c r="E82" s="407"/>
      <c r="F82" s="407"/>
      <c r="G82" s="165"/>
      <c r="H82" s="407" t="s">
        <v>275</v>
      </c>
      <c r="I82" s="407"/>
      <c r="J82" s="407"/>
      <c r="K82" s="407"/>
      <c r="L82" s="407"/>
      <c r="M82" s="173"/>
      <c r="N82" s="257" t="s">
        <v>276</v>
      </c>
      <c r="O82" s="171"/>
      <c r="P82" s="258" t="s">
        <v>277</v>
      </c>
    </row>
    <row r="83" spans="1:19">
      <c r="A83" s="156"/>
      <c r="B83" s="165"/>
      <c r="C83" s="165"/>
      <c r="D83" s="165"/>
      <c r="E83" s="165"/>
      <c r="F83" s="165"/>
      <c r="G83" s="165"/>
      <c r="H83" s="259"/>
      <c r="I83" s="259"/>
      <c r="J83" s="259"/>
      <c r="K83" s="259"/>
      <c r="L83" s="259"/>
      <c r="M83" s="161"/>
      <c r="N83" s="165"/>
      <c r="O83" s="165"/>
      <c r="P83" s="258"/>
    </row>
    <row r="84" spans="1:19">
      <c r="A84" s="187" t="s">
        <v>74</v>
      </c>
      <c r="B84" s="188"/>
      <c r="C84" s="188"/>
      <c r="D84" s="188"/>
      <c r="E84" s="188"/>
      <c r="F84" s="188"/>
      <c r="G84" s="188"/>
      <c r="H84" s="213"/>
      <c r="I84" s="225"/>
      <c r="J84" s="225"/>
      <c r="K84" s="225"/>
      <c r="L84" s="225"/>
      <c r="M84" s="161"/>
      <c r="N84" s="165"/>
      <c r="O84" s="165"/>
      <c r="P84" s="211"/>
    </row>
    <row r="85" spans="1:19">
      <c r="A85" s="260" t="s">
        <v>75</v>
      </c>
      <c r="B85" s="165"/>
      <c r="C85" s="254"/>
      <c r="D85" s="254">
        <v>2967905.5</v>
      </c>
      <c r="E85" s="254"/>
      <c r="F85" s="213"/>
      <c r="G85" s="261"/>
      <c r="H85" s="165"/>
      <c r="I85" s="254"/>
      <c r="J85" s="254">
        <v>3496307.77</v>
      </c>
      <c r="K85" s="254"/>
      <c r="L85" s="213"/>
      <c r="M85" s="262"/>
      <c r="N85" s="263"/>
      <c r="O85" s="263"/>
      <c r="P85" s="264"/>
    </row>
    <row r="86" spans="1:19">
      <c r="A86" s="260" t="s">
        <v>76</v>
      </c>
      <c r="B86" s="165"/>
      <c r="C86" s="254"/>
      <c r="D86" s="254">
        <v>301979.33</v>
      </c>
      <c r="E86" s="254"/>
      <c r="F86" s="213"/>
      <c r="G86" s="261"/>
      <c r="H86" s="165"/>
      <c r="I86" s="254"/>
      <c r="J86" s="254">
        <v>363696.92</v>
      </c>
      <c r="K86" s="254"/>
      <c r="L86" s="213"/>
      <c r="M86" s="265" t="s">
        <v>242</v>
      </c>
      <c r="N86" s="174">
        <f>F119</f>
        <v>-245897.2900000019</v>
      </c>
      <c r="O86" s="266"/>
      <c r="P86" s="233">
        <f>L119</f>
        <v>-956199.44000000088</v>
      </c>
    </row>
    <row r="87" spans="1:19">
      <c r="A87" s="260" t="s">
        <v>77</v>
      </c>
      <c r="B87" s="165"/>
      <c r="C87" s="254"/>
      <c r="D87" s="267">
        <v>6233005.0199999996</v>
      </c>
      <c r="E87" s="254"/>
      <c r="F87" s="215">
        <f>SUM(D85:D87)</f>
        <v>9502889.8499999996</v>
      </c>
      <c r="G87" s="261"/>
      <c r="H87" s="165"/>
      <c r="I87" s="254"/>
      <c r="J87" s="267">
        <v>6515080</v>
      </c>
      <c r="K87" s="254"/>
      <c r="L87" s="215">
        <f>SUM(J85:J87)</f>
        <v>10375084.689999999</v>
      </c>
      <c r="M87" s="265" t="s">
        <v>243</v>
      </c>
      <c r="N87" s="174">
        <f>P92</f>
        <v>-3049188.330000001</v>
      </c>
      <c r="O87" s="266"/>
      <c r="P87" s="233">
        <v>-2092988.89</v>
      </c>
    </row>
    <row r="88" spans="1:19">
      <c r="A88" s="260" t="s">
        <v>78</v>
      </c>
      <c r="B88" s="215">
        <f>'Φυλλο Μερισμου'!E15</f>
        <v>8615010.2975000013</v>
      </c>
      <c r="C88" s="254"/>
      <c r="D88" s="254"/>
      <c r="E88" s="254"/>
      <c r="F88" s="213">
        <f>B88</f>
        <v>8615010.2975000013</v>
      </c>
      <c r="G88" s="261"/>
      <c r="H88" s="215">
        <v>8587381.3100000005</v>
      </c>
      <c r="I88" s="254"/>
      <c r="J88" s="254"/>
      <c r="K88" s="254"/>
      <c r="L88" s="213">
        <f>H88</f>
        <v>8587381.3100000005</v>
      </c>
      <c r="M88" s="265" t="s">
        <v>244</v>
      </c>
      <c r="N88" s="236">
        <f>SUM(N86:N87)</f>
        <v>-3295085.6200000029</v>
      </c>
      <c r="O88" s="266"/>
      <c r="P88" s="237">
        <f>SUM(P86:P87)</f>
        <v>-3049188.330000001</v>
      </c>
    </row>
    <row r="89" spans="1:19">
      <c r="A89" s="268" t="s">
        <v>225</v>
      </c>
      <c r="B89" s="254"/>
      <c r="C89" s="254"/>
      <c r="D89" s="254"/>
      <c r="E89" s="254"/>
      <c r="F89" s="269">
        <f>F87-B88</f>
        <v>887879.55249999836</v>
      </c>
      <c r="G89" s="270"/>
      <c r="H89" s="271"/>
      <c r="I89" s="271"/>
      <c r="J89" s="271"/>
      <c r="K89" s="271"/>
      <c r="L89" s="269">
        <f>L87-H88</f>
        <v>1787703.379999999</v>
      </c>
      <c r="M89" s="161" t="s">
        <v>156</v>
      </c>
      <c r="N89" s="174"/>
      <c r="O89" s="174"/>
      <c r="P89" s="233"/>
    </row>
    <row r="90" spans="1:19">
      <c r="A90" s="260" t="s">
        <v>79</v>
      </c>
      <c r="B90" s="254"/>
      <c r="C90" s="254"/>
      <c r="D90" s="215">
        <v>94514.739999999991</v>
      </c>
      <c r="E90" s="254"/>
      <c r="F90" s="234">
        <f>D90</f>
        <v>94514.739999999991</v>
      </c>
      <c r="G90" s="271"/>
      <c r="H90" s="271"/>
      <c r="I90" s="271"/>
      <c r="J90" s="215">
        <v>260615.76</v>
      </c>
      <c r="K90" s="271"/>
      <c r="L90" s="234">
        <f>J90</f>
        <v>260615.76</v>
      </c>
      <c r="M90" s="242" t="s">
        <v>267</v>
      </c>
      <c r="N90" s="174">
        <v>194040.94</v>
      </c>
      <c r="O90" s="174"/>
      <c r="P90" s="233">
        <v>0</v>
      </c>
      <c r="Q90" s="175"/>
    </row>
    <row r="91" spans="1:19" ht="13.5" thickBot="1">
      <c r="A91" s="260" t="s">
        <v>4</v>
      </c>
      <c r="B91" s="254"/>
      <c r="C91" s="254"/>
      <c r="D91" s="254"/>
      <c r="E91" s="254"/>
      <c r="F91" s="272">
        <f>F89+D90</f>
        <v>982394.29249999835</v>
      </c>
      <c r="G91" s="271"/>
      <c r="H91" s="271"/>
      <c r="I91" s="271"/>
      <c r="J91" s="271"/>
      <c r="K91" s="271"/>
      <c r="L91" s="272">
        <f>L89+J90</f>
        <v>2048319.139999999</v>
      </c>
      <c r="M91" s="161" t="s">
        <v>245</v>
      </c>
      <c r="N91" s="174">
        <v>0</v>
      </c>
      <c r="O91" s="174"/>
      <c r="P91" s="233">
        <v>0</v>
      </c>
    </row>
    <row r="92" spans="1:19" ht="14.25" thickTop="1" thickBot="1">
      <c r="A92" s="260" t="s">
        <v>80</v>
      </c>
      <c r="B92" s="254">
        <f>'Φυλλο Μερισμου'!F15</f>
        <v>3312647.9835000006</v>
      </c>
      <c r="C92" s="254"/>
      <c r="D92" s="254"/>
      <c r="E92" s="254"/>
      <c r="F92" s="174"/>
      <c r="G92" s="271"/>
      <c r="H92" s="254">
        <v>3130140.75</v>
      </c>
      <c r="I92" s="271"/>
      <c r="J92" s="271"/>
      <c r="K92" s="271"/>
      <c r="L92" s="174"/>
      <c r="M92" s="242" t="s">
        <v>246</v>
      </c>
      <c r="N92" s="273">
        <f>N88-N91-N90</f>
        <v>-3489126.5600000028</v>
      </c>
      <c r="O92" s="274"/>
      <c r="P92" s="275">
        <f>P88-P91-P90</f>
        <v>-3049188.330000001</v>
      </c>
      <c r="S92" s="176"/>
    </row>
    <row r="93" spans="1:19" ht="13.5" thickTop="1">
      <c r="A93" s="260" t="s">
        <v>224</v>
      </c>
      <c r="B93" s="267">
        <f>'Φυλλο Μερισμου'!G15</f>
        <v>14028.798999999999</v>
      </c>
      <c r="C93" s="254"/>
      <c r="D93" s="254"/>
      <c r="E93" s="254"/>
      <c r="F93" s="234">
        <f>SUM(B92:B93)</f>
        <v>3326676.7825000007</v>
      </c>
      <c r="G93" s="271"/>
      <c r="H93" s="267">
        <v>26162.03</v>
      </c>
      <c r="I93" s="271"/>
      <c r="J93" s="271"/>
      <c r="K93" s="271"/>
      <c r="L93" s="234">
        <f>SUM(H92:H93)</f>
        <v>3156302.78</v>
      </c>
      <c r="M93" s="276"/>
      <c r="N93" s="277"/>
      <c r="O93" s="277"/>
      <c r="P93" s="224"/>
    </row>
    <row r="94" spans="1:19">
      <c r="A94" s="268" t="s">
        <v>226</v>
      </c>
      <c r="B94" s="254"/>
      <c r="C94" s="254"/>
      <c r="D94" s="254"/>
      <c r="E94" s="278"/>
      <c r="F94" s="272">
        <f>F91-F93</f>
        <v>-2344282.4900000021</v>
      </c>
      <c r="G94" s="270"/>
      <c r="H94" s="271"/>
      <c r="I94" s="271"/>
      <c r="J94" s="271"/>
      <c r="K94" s="270"/>
      <c r="L94" s="272">
        <f>L91-L93</f>
        <v>-1107983.6400000008</v>
      </c>
      <c r="M94" s="161"/>
      <c r="N94" s="243"/>
      <c r="O94" s="243"/>
      <c r="P94" s="279"/>
    </row>
    <row r="95" spans="1:19">
      <c r="A95" s="260" t="s">
        <v>227</v>
      </c>
      <c r="B95" s="254"/>
      <c r="C95" s="254"/>
      <c r="D95" s="254"/>
      <c r="E95" s="254"/>
      <c r="F95" s="174"/>
      <c r="G95" s="271"/>
      <c r="H95" s="271"/>
      <c r="I95" s="271"/>
      <c r="J95" s="271"/>
      <c r="K95" s="271"/>
      <c r="L95" s="174"/>
      <c r="M95" s="242"/>
      <c r="N95" s="274"/>
      <c r="O95" s="243"/>
      <c r="P95" s="211"/>
    </row>
    <row r="96" spans="1:19">
      <c r="A96" s="260" t="s">
        <v>228</v>
      </c>
      <c r="B96" s="254"/>
      <c r="C96" s="254"/>
      <c r="D96" s="254">
        <v>146928.48000000001</v>
      </c>
      <c r="E96" s="254"/>
      <c r="F96" s="174">
        <f>D96</f>
        <v>146928.48000000001</v>
      </c>
      <c r="G96" s="271"/>
      <c r="H96" s="271"/>
      <c r="I96" s="271"/>
      <c r="J96" s="254">
        <v>153772.94</v>
      </c>
      <c r="K96" s="271"/>
      <c r="L96" s="174">
        <f>J96</f>
        <v>153772.94</v>
      </c>
      <c r="M96" s="242"/>
      <c r="N96" s="243"/>
      <c r="O96" s="243"/>
      <c r="P96" s="190"/>
    </row>
    <row r="97" spans="1:16">
      <c r="A97" s="260"/>
      <c r="B97" s="254"/>
      <c r="C97" s="254"/>
      <c r="D97" s="254"/>
      <c r="E97" s="254"/>
      <c r="F97" s="236">
        <f>F94+F96</f>
        <v>-2197354.0100000021</v>
      </c>
      <c r="G97" s="271"/>
      <c r="H97" s="271"/>
      <c r="I97" s="271"/>
      <c r="J97" s="271"/>
      <c r="K97" s="271"/>
      <c r="L97" s="236">
        <f>L94+L96</f>
        <v>-954210.70000000088</v>
      </c>
      <c r="M97" s="161"/>
      <c r="N97" s="165"/>
      <c r="O97" s="165"/>
      <c r="P97" s="251"/>
    </row>
    <row r="98" spans="1:16">
      <c r="A98" s="260" t="s">
        <v>5</v>
      </c>
      <c r="B98" s="254"/>
      <c r="C98" s="254"/>
      <c r="D98" s="254"/>
      <c r="E98" s="254"/>
      <c r="F98" s="174"/>
      <c r="G98" s="271"/>
      <c r="H98" s="271"/>
      <c r="I98" s="271"/>
      <c r="J98" s="271"/>
      <c r="K98" s="271"/>
      <c r="L98" s="174"/>
      <c r="M98" s="161"/>
      <c r="N98" s="165"/>
      <c r="O98" s="165"/>
      <c r="P98" s="251"/>
    </row>
    <row r="99" spans="1:16">
      <c r="A99" s="260" t="s">
        <v>81</v>
      </c>
      <c r="B99" s="254">
        <f>'Φυλλο Μερισμου'!I15</f>
        <v>0</v>
      </c>
      <c r="C99" s="254"/>
      <c r="D99" s="254"/>
      <c r="E99" s="254"/>
      <c r="F99" s="174"/>
      <c r="G99" s="271"/>
      <c r="H99" s="271">
        <v>0</v>
      </c>
      <c r="I99" s="271"/>
      <c r="J99" s="271"/>
      <c r="K99" s="271"/>
      <c r="L99" s="174"/>
      <c r="M99" s="161"/>
      <c r="N99" s="165"/>
      <c r="O99" s="165"/>
      <c r="P99" s="251"/>
    </row>
    <row r="100" spans="1:16">
      <c r="A100" s="260" t="s">
        <v>109</v>
      </c>
      <c r="B100" s="267">
        <f>'Φυλλο Μερισμου'!H15</f>
        <v>221847.93</v>
      </c>
      <c r="C100" s="254"/>
      <c r="D100" s="254"/>
      <c r="E100" s="280"/>
      <c r="F100" s="234">
        <f>B99+B100</f>
        <v>221847.93</v>
      </c>
      <c r="G100" s="271"/>
      <c r="H100" s="281">
        <v>170032.88</v>
      </c>
      <c r="I100" s="271"/>
      <c r="J100" s="271"/>
      <c r="K100" s="282"/>
      <c r="L100" s="234">
        <f>H99+H100</f>
        <v>170032.88</v>
      </c>
      <c r="M100" s="161"/>
      <c r="N100" s="165"/>
      <c r="O100" s="165"/>
      <c r="P100" s="251"/>
    </row>
    <row r="101" spans="1:16">
      <c r="A101" s="268" t="s">
        <v>229</v>
      </c>
      <c r="B101" s="254"/>
      <c r="C101" s="254"/>
      <c r="D101" s="254"/>
      <c r="E101" s="278"/>
      <c r="F101" s="272">
        <f>F97-F100</f>
        <v>-2419201.9400000023</v>
      </c>
      <c r="G101" s="270"/>
      <c r="H101" s="271"/>
      <c r="I101" s="271"/>
      <c r="J101" s="271"/>
      <c r="K101" s="270"/>
      <c r="L101" s="272">
        <f>L97-L100</f>
        <v>-1124243.580000001</v>
      </c>
      <c r="M101" s="161"/>
      <c r="N101" s="165"/>
      <c r="O101" s="165"/>
      <c r="P101" s="251"/>
    </row>
    <row r="102" spans="1:16">
      <c r="A102" s="260"/>
      <c r="B102" s="254"/>
      <c r="C102" s="254"/>
      <c r="D102" s="254"/>
      <c r="E102" s="254"/>
      <c r="F102" s="174"/>
      <c r="G102" s="271"/>
      <c r="H102" s="271"/>
      <c r="I102" s="271"/>
      <c r="J102" s="271"/>
      <c r="K102" s="271"/>
      <c r="L102" s="174"/>
      <c r="M102" s="161"/>
      <c r="N102" s="165"/>
      <c r="O102" s="165"/>
      <c r="P102" s="251"/>
    </row>
    <row r="103" spans="1:16">
      <c r="A103" s="268" t="s">
        <v>230</v>
      </c>
      <c r="B103" s="254"/>
      <c r="C103" s="254"/>
      <c r="D103" s="254"/>
      <c r="E103" s="254"/>
      <c r="F103" s="174"/>
      <c r="G103" s="270"/>
      <c r="H103" s="271"/>
      <c r="I103" s="271"/>
      <c r="J103" s="271"/>
      <c r="K103" s="271"/>
      <c r="L103" s="174"/>
      <c r="M103" s="265"/>
      <c r="N103" s="283"/>
      <c r="O103" s="283"/>
      <c r="P103" s="251"/>
    </row>
    <row r="104" spans="1:16">
      <c r="A104" s="260" t="s">
        <v>232</v>
      </c>
      <c r="B104" s="165"/>
      <c r="C104" s="254"/>
      <c r="D104" s="254">
        <v>1511542.12</v>
      </c>
      <c r="E104" s="254"/>
      <c r="F104" s="174"/>
      <c r="G104" s="271"/>
      <c r="H104" s="174"/>
      <c r="I104" s="271"/>
      <c r="J104" s="254">
        <v>1339414.1100000001</v>
      </c>
      <c r="K104" s="271"/>
      <c r="L104" s="174"/>
      <c r="M104" s="161"/>
      <c r="N104" s="165"/>
      <c r="O104" s="165"/>
      <c r="P104" s="251"/>
    </row>
    <row r="105" spans="1:16">
      <c r="A105" s="260" t="s">
        <v>237</v>
      </c>
      <c r="B105" s="165"/>
      <c r="C105" s="254"/>
      <c r="D105" s="254">
        <v>0</v>
      </c>
      <c r="E105" s="254"/>
      <c r="F105" s="174"/>
      <c r="G105" s="271"/>
      <c r="H105" s="174"/>
      <c r="I105" s="271"/>
      <c r="J105" s="254">
        <v>0</v>
      </c>
      <c r="K105" s="271"/>
      <c r="L105" s="174"/>
      <c r="M105" s="161"/>
      <c r="N105" s="165"/>
      <c r="O105" s="165"/>
      <c r="P105" s="251"/>
    </row>
    <row r="106" spans="1:16">
      <c r="A106" s="260" t="s">
        <v>233</v>
      </c>
      <c r="B106" s="165"/>
      <c r="C106" s="254"/>
      <c r="D106" s="254">
        <f>549610.92+1264.28</f>
        <v>550875.20000000007</v>
      </c>
      <c r="E106" s="254"/>
      <c r="F106" s="174"/>
      <c r="G106" s="271"/>
      <c r="H106" s="174"/>
      <c r="I106" s="271"/>
      <c r="J106" s="254">
        <v>68871.740000000005</v>
      </c>
      <c r="K106" s="271"/>
      <c r="L106" s="174"/>
      <c r="M106" s="161"/>
      <c r="N106" s="165"/>
      <c r="O106" s="165"/>
      <c r="P106" s="251"/>
    </row>
    <row r="107" spans="1:16">
      <c r="A107" s="260" t="s">
        <v>263</v>
      </c>
      <c r="B107" s="165"/>
      <c r="C107" s="254"/>
      <c r="D107" s="267">
        <v>192487.81</v>
      </c>
      <c r="E107" s="254"/>
      <c r="F107" s="234">
        <f>D104+D105+D107+D106</f>
        <v>2254905.1300000004</v>
      </c>
      <c r="G107" s="271"/>
      <c r="H107" s="174"/>
      <c r="I107" s="271"/>
      <c r="J107" s="267">
        <v>0</v>
      </c>
      <c r="K107" s="271"/>
      <c r="L107" s="234">
        <f>J104+J105+J107+J106</f>
        <v>1408285.85</v>
      </c>
      <c r="M107" s="228"/>
      <c r="N107" s="229"/>
      <c r="O107" s="229"/>
      <c r="P107" s="251"/>
    </row>
    <row r="108" spans="1:16">
      <c r="A108" s="260"/>
      <c r="B108" s="254"/>
      <c r="C108" s="254"/>
      <c r="D108" s="213"/>
      <c r="E108" s="254"/>
      <c r="F108" s="174"/>
      <c r="G108" s="271"/>
      <c r="H108" s="271"/>
      <c r="I108" s="271"/>
      <c r="J108" s="174"/>
      <c r="K108" s="271"/>
      <c r="L108" s="174"/>
      <c r="M108" s="228"/>
      <c r="N108" s="229"/>
      <c r="O108" s="229"/>
      <c r="P108" s="251"/>
    </row>
    <row r="109" spans="1:16">
      <c r="A109" s="260" t="s">
        <v>5</v>
      </c>
      <c r="B109" s="254"/>
      <c r="C109" s="254"/>
      <c r="D109" s="254"/>
      <c r="E109" s="254"/>
      <c r="F109" s="174"/>
      <c r="G109" s="271"/>
      <c r="H109" s="271"/>
      <c r="I109" s="271"/>
      <c r="J109" s="271"/>
      <c r="K109" s="271"/>
      <c r="L109" s="174"/>
      <c r="M109" s="161"/>
      <c r="N109" s="165"/>
      <c r="O109" s="165"/>
      <c r="P109" s="251"/>
    </row>
    <row r="110" spans="1:16">
      <c r="A110" s="260" t="s">
        <v>231</v>
      </c>
      <c r="B110" s="254">
        <v>5039.8100000000004</v>
      </c>
      <c r="C110" s="254"/>
      <c r="D110" s="254"/>
      <c r="E110" s="254"/>
      <c r="F110" s="174"/>
      <c r="G110" s="271"/>
      <c r="H110" s="254">
        <v>24323.98</v>
      </c>
      <c r="I110" s="271"/>
      <c r="J110" s="271"/>
      <c r="K110" s="271"/>
      <c r="L110" s="174"/>
      <c r="M110" s="161"/>
      <c r="N110" s="165"/>
      <c r="O110" s="165"/>
      <c r="P110" s="251"/>
    </row>
    <row r="111" spans="1:16">
      <c r="A111" s="260" t="s">
        <v>234</v>
      </c>
      <c r="B111" s="254">
        <v>0</v>
      </c>
      <c r="C111" s="254"/>
      <c r="D111" s="254"/>
      <c r="E111" s="254"/>
      <c r="F111" s="174"/>
      <c r="G111" s="271"/>
      <c r="H111" s="254">
        <v>1138705.45</v>
      </c>
      <c r="I111" s="271"/>
      <c r="J111" s="271"/>
      <c r="K111" s="271"/>
      <c r="L111" s="174"/>
      <c r="M111" s="161"/>
      <c r="N111" s="165"/>
      <c r="O111" s="165"/>
      <c r="P111" s="251"/>
    </row>
    <row r="112" spans="1:16">
      <c r="A112" s="260" t="s">
        <v>235</v>
      </c>
      <c r="B112" s="254">
        <v>76560.67</v>
      </c>
      <c r="C112" s="254"/>
      <c r="D112" s="254"/>
      <c r="E112" s="254"/>
      <c r="F112" s="174"/>
      <c r="G112" s="271"/>
      <c r="H112" s="254">
        <v>77212.28</v>
      </c>
      <c r="I112" s="271"/>
      <c r="J112" s="271"/>
      <c r="K112" s="271"/>
      <c r="L112" s="174"/>
      <c r="M112" s="161"/>
      <c r="N112" s="165"/>
      <c r="O112" s="165"/>
      <c r="P112" s="251"/>
    </row>
    <row r="113" spans="1:18">
      <c r="A113" s="260" t="s">
        <v>236</v>
      </c>
      <c r="B113" s="267">
        <v>0</v>
      </c>
      <c r="C113" s="254"/>
      <c r="D113" s="254"/>
      <c r="E113" s="254"/>
      <c r="F113" s="234">
        <f>B110+B111+B112+B113</f>
        <v>81600.479999999996</v>
      </c>
      <c r="G113" s="271"/>
      <c r="H113" s="267">
        <v>0</v>
      </c>
      <c r="I113" s="271"/>
      <c r="J113" s="271"/>
      <c r="K113" s="271"/>
      <c r="L113" s="234">
        <f>H110+H111+H112+H113</f>
        <v>1240241.71</v>
      </c>
      <c r="M113" s="161"/>
      <c r="N113" s="165"/>
      <c r="O113" s="165"/>
      <c r="P113" s="251"/>
    </row>
    <row r="114" spans="1:18">
      <c r="A114" s="268" t="s">
        <v>241</v>
      </c>
      <c r="B114" s="165"/>
      <c r="C114" s="254"/>
      <c r="D114" s="165"/>
      <c r="E114" s="254"/>
      <c r="F114" s="270">
        <f>F101+F107-F113</f>
        <v>-245897.2900000019</v>
      </c>
      <c r="G114" s="270"/>
      <c r="H114" s="174"/>
      <c r="I114" s="271"/>
      <c r="J114" s="174"/>
      <c r="K114" s="271"/>
      <c r="L114" s="270">
        <f>L101+L107-L113</f>
        <v>-956199.44000000088</v>
      </c>
      <c r="M114" s="161"/>
      <c r="N114" s="165"/>
      <c r="O114" s="165"/>
      <c r="P114" s="251"/>
    </row>
    <row r="115" spans="1:18">
      <c r="A115" s="260" t="s">
        <v>5</v>
      </c>
      <c r="B115" s="254"/>
      <c r="C115" s="254"/>
      <c r="D115" s="254"/>
      <c r="E115" s="254"/>
      <c r="F115" s="271"/>
      <c r="G115" s="271"/>
      <c r="H115" s="271"/>
      <c r="I115" s="271"/>
      <c r="J115" s="271"/>
      <c r="K115" s="271"/>
      <c r="L115" s="271"/>
      <c r="M115" s="161"/>
      <c r="N115" s="165"/>
      <c r="O115" s="165"/>
      <c r="P115" s="251"/>
    </row>
    <row r="116" spans="1:18">
      <c r="A116" s="260" t="s">
        <v>82</v>
      </c>
      <c r="B116" s="254">
        <v>2802864.32</v>
      </c>
      <c r="C116" s="254"/>
      <c r="D116" s="254"/>
      <c r="E116" s="254"/>
      <c r="F116" s="271"/>
      <c r="G116" s="271"/>
      <c r="H116" s="254">
        <v>2587646.8199999998</v>
      </c>
      <c r="I116" s="271"/>
      <c r="J116" s="271"/>
      <c r="K116" s="271"/>
      <c r="L116" s="271"/>
      <c r="M116" s="161"/>
      <c r="N116" s="165"/>
      <c r="O116" s="165"/>
      <c r="P116" s="251"/>
    </row>
    <row r="117" spans="1:18">
      <c r="A117" s="260" t="s">
        <v>239</v>
      </c>
      <c r="B117" s="254">
        <v>2802864.32</v>
      </c>
      <c r="C117" s="254"/>
      <c r="D117" s="254"/>
      <c r="E117" s="254"/>
      <c r="F117" s="271"/>
      <c r="G117" s="271"/>
      <c r="H117" s="254">
        <v>2587646.8199999998</v>
      </c>
      <c r="I117" s="271"/>
      <c r="J117" s="271"/>
      <c r="K117" s="271"/>
      <c r="L117" s="271"/>
      <c r="M117" s="161"/>
      <c r="N117" s="165"/>
      <c r="O117" s="165"/>
      <c r="P117" s="251"/>
    </row>
    <row r="118" spans="1:18" ht="13.5" thickBot="1">
      <c r="A118" s="260" t="s">
        <v>238</v>
      </c>
      <c r="B118" s="165"/>
      <c r="C118" s="254"/>
      <c r="D118" s="254"/>
      <c r="E118" s="254"/>
      <c r="F118" s="271">
        <f>B116-B117</f>
        <v>0</v>
      </c>
      <c r="G118" s="271"/>
      <c r="H118" s="174"/>
      <c r="I118" s="271"/>
      <c r="J118" s="271"/>
      <c r="K118" s="271"/>
      <c r="L118" s="271">
        <f>H116-H117</f>
        <v>0</v>
      </c>
      <c r="M118" s="161"/>
      <c r="N118" s="165"/>
      <c r="O118" s="165"/>
      <c r="P118" s="251"/>
    </row>
    <row r="119" spans="1:18" ht="16.5" thickTop="1" thickBot="1">
      <c r="A119" s="268" t="s">
        <v>240</v>
      </c>
      <c r="B119" s="254"/>
      <c r="C119" s="254"/>
      <c r="D119" s="254"/>
      <c r="E119" s="284"/>
      <c r="F119" s="285">
        <f>F114-F118</f>
        <v>-245897.2900000019</v>
      </c>
      <c r="G119" s="270"/>
      <c r="H119" s="271"/>
      <c r="I119" s="271"/>
      <c r="J119" s="271"/>
      <c r="K119" s="286"/>
      <c r="L119" s="285">
        <f>L114-L118</f>
        <v>-956199.44000000088</v>
      </c>
      <c r="M119" s="161"/>
      <c r="N119" s="165"/>
      <c r="O119" s="165"/>
      <c r="P119" s="251"/>
    </row>
    <row r="120" spans="1:18" ht="15.75" thickTop="1">
      <c r="A120" s="268"/>
      <c r="B120" s="254"/>
      <c r="C120" s="254"/>
      <c r="D120" s="254"/>
      <c r="E120" s="284"/>
      <c r="F120" s="278"/>
      <c r="G120" s="287"/>
      <c r="H120" s="254"/>
      <c r="I120" s="254"/>
      <c r="J120" s="254"/>
      <c r="K120" s="284"/>
      <c r="L120" s="278"/>
      <c r="M120" s="161"/>
      <c r="N120" s="165"/>
      <c r="O120" s="165"/>
      <c r="P120" s="251"/>
    </row>
    <row r="121" spans="1:18" ht="15">
      <c r="A121" s="268"/>
      <c r="B121" s="254"/>
      <c r="C121" s="254"/>
      <c r="D121" s="254"/>
      <c r="E121" s="284"/>
      <c r="F121" s="278"/>
      <c r="G121" s="287"/>
      <c r="H121" s="254"/>
      <c r="I121" s="254"/>
      <c r="J121" s="254"/>
      <c r="K121" s="284"/>
      <c r="L121" s="278"/>
      <c r="M121" s="161"/>
      <c r="N121" s="165"/>
      <c r="O121" s="165"/>
      <c r="P121" s="251"/>
    </row>
    <row r="122" spans="1:18">
      <c r="A122" s="166"/>
      <c r="B122" s="167"/>
      <c r="C122" s="167"/>
      <c r="D122" s="167"/>
      <c r="E122" s="167"/>
      <c r="F122" s="167"/>
      <c r="G122" s="167"/>
      <c r="H122" s="167"/>
      <c r="I122" s="167"/>
      <c r="J122" s="167"/>
      <c r="K122" s="167"/>
      <c r="L122" s="167"/>
      <c r="M122" s="168"/>
      <c r="N122" s="167"/>
      <c r="O122" s="167"/>
      <c r="P122" s="288"/>
    </row>
    <row r="123" spans="1:18" s="177" customFormat="1">
      <c r="A123" s="398" t="s">
        <v>285</v>
      </c>
      <c r="B123" s="399"/>
      <c r="C123" s="399"/>
      <c r="D123" s="399"/>
      <c r="E123" s="399"/>
      <c r="F123" s="399"/>
      <c r="G123" s="399"/>
      <c r="H123" s="399"/>
      <c r="I123" s="399"/>
      <c r="J123" s="399"/>
      <c r="K123" s="399"/>
      <c r="L123" s="399"/>
      <c r="M123" s="399"/>
      <c r="N123" s="399"/>
      <c r="O123" s="399"/>
      <c r="P123" s="400"/>
      <c r="R123" s="178"/>
    </row>
    <row r="124" spans="1:18">
      <c r="A124" s="156"/>
      <c r="B124" s="165"/>
      <c r="C124" s="165"/>
      <c r="D124" s="165"/>
      <c r="E124" s="165"/>
      <c r="F124" s="165"/>
      <c r="G124" s="165"/>
      <c r="H124" s="165"/>
      <c r="I124" s="165"/>
      <c r="J124" s="165"/>
      <c r="K124" s="165"/>
      <c r="L124" s="165"/>
      <c r="M124" s="165"/>
      <c r="N124" s="165"/>
      <c r="O124" s="165"/>
      <c r="P124" s="251"/>
    </row>
    <row r="125" spans="1:18">
      <c r="A125" s="289" t="s">
        <v>87</v>
      </c>
      <c r="B125" s="290"/>
      <c r="C125" s="290"/>
      <c r="D125" s="291"/>
      <c r="E125" s="157"/>
      <c r="F125" s="165"/>
      <c r="G125" s="290"/>
      <c r="H125" s="165"/>
      <c r="I125" s="291"/>
      <c r="J125" s="165"/>
      <c r="K125" s="165"/>
      <c r="L125" s="291" t="s">
        <v>269</v>
      </c>
      <c r="M125" s="165"/>
      <c r="N125" s="290" t="s">
        <v>296</v>
      </c>
      <c r="O125" s="292"/>
      <c r="P125" s="293"/>
    </row>
    <row r="126" spans="1:18">
      <c r="A126" s="289"/>
      <c r="B126" s="290"/>
      <c r="C126" s="290"/>
      <c r="D126" s="290"/>
      <c r="E126" s="157"/>
      <c r="F126" s="290"/>
      <c r="G126" s="290"/>
      <c r="H126" s="294"/>
      <c r="I126" s="291"/>
      <c r="J126" s="295"/>
      <c r="K126" s="296"/>
      <c r="L126" s="201"/>
      <c r="M126" s="292"/>
      <c r="N126" s="292"/>
      <c r="O126" s="292"/>
      <c r="P126" s="293"/>
    </row>
    <row r="127" spans="1:18">
      <c r="A127" s="289"/>
      <c r="B127" s="290"/>
      <c r="C127" s="290"/>
      <c r="D127" s="290"/>
      <c r="E127" s="157"/>
      <c r="F127" s="290"/>
      <c r="G127" s="290"/>
      <c r="H127" s="294"/>
      <c r="I127" s="291"/>
      <c r="J127" s="295"/>
      <c r="K127" s="296"/>
      <c r="L127" s="294"/>
      <c r="M127" s="292"/>
      <c r="N127" s="292"/>
      <c r="O127" s="292"/>
      <c r="P127" s="293"/>
    </row>
    <row r="128" spans="1:18">
      <c r="A128" s="289"/>
      <c r="B128" s="290"/>
      <c r="C128" s="290"/>
      <c r="D128" s="290"/>
      <c r="E128" s="157"/>
      <c r="F128" s="290"/>
      <c r="G128" s="290"/>
      <c r="H128" s="294"/>
      <c r="I128" s="291"/>
      <c r="J128" s="291"/>
      <c r="K128" s="296"/>
      <c r="L128" s="294"/>
      <c r="M128" s="297"/>
      <c r="N128" s="297"/>
      <c r="O128" s="297"/>
      <c r="P128" s="298"/>
    </row>
    <row r="129" spans="1:16">
      <c r="A129" s="299" t="s">
        <v>289</v>
      </c>
      <c r="B129" s="300"/>
      <c r="C129" s="300"/>
      <c r="D129" s="301"/>
      <c r="E129" s="157"/>
      <c r="F129" s="300"/>
      <c r="G129" s="300"/>
      <c r="H129" s="294"/>
      <c r="I129" s="302"/>
      <c r="J129" s="302"/>
      <c r="K129" s="296"/>
      <c r="L129" s="300" t="s">
        <v>291</v>
      </c>
      <c r="M129" s="300"/>
      <c r="N129" s="300" t="s">
        <v>293</v>
      </c>
      <c r="O129" s="300"/>
      <c r="P129" s="303"/>
    </row>
    <row r="130" spans="1:16">
      <c r="A130" s="299" t="s">
        <v>290</v>
      </c>
      <c r="B130" s="300"/>
      <c r="C130" s="300"/>
      <c r="D130" s="300"/>
      <c r="E130" s="157"/>
      <c r="F130" s="300"/>
      <c r="G130" s="300"/>
      <c r="H130" s="294"/>
      <c r="I130" s="302"/>
      <c r="J130" s="302"/>
      <c r="K130" s="296"/>
      <c r="L130" s="300" t="s">
        <v>292</v>
      </c>
      <c r="M130" s="300"/>
      <c r="N130" s="300" t="s">
        <v>294</v>
      </c>
      <c r="O130" s="300"/>
      <c r="P130" s="303"/>
    </row>
    <row r="131" spans="1:16">
      <c r="A131" s="304"/>
      <c r="B131" s="305"/>
      <c r="C131" s="305"/>
      <c r="D131" s="305"/>
      <c r="E131" s="305"/>
      <c r="F131" s="305"/>
      <c r="G131" s="305"/>
      <c r="H131" s="306"/>
      <c r="I131" s="302"/>
      <c r="J131" s="179"/>
      <c r="K131" s="296"/>
      <c r="L131" s="306"/>
      <c r="M131" s="305"/>
      <c r="N131" s="305" t="s">
        <v>295</v>
      </c>
      <c r="O131" s="305"/>
      <c r="P131" s="307"/>
    </row>
    <row r="132" spans="1:16" ht="13.5" thickBot="1">
      <c r="A132" s="308"/>
      <c r="B132" s="309"/>
      <c r="C132" s="309"/>
      <c r="D132" s="309"/>
      <c r="E132" s="309"/>
      <c r="F132" s="309"/>
      <c r="G132" s="309"/>
      <c r="H132" s="310"/>
      <c r="I132" s="310"/>
      <c r="J132" s="311"/>
      <c r="K132" s="312"/>
      <c r="L132" s="310"/>
      <c r="M132" s="313"/>
      <c r="N132" s="313"/>
      <c r="O132" s="313"/>
      <c r="P132" s="314"/>
    </row>
    <row r="133" spans="1:16">
      <c r="A133" s="180"/>
      <c r="B133" s="181"/>
      <c r="C133" s="181"/>
      <c r="D133" s="181"/>
      <c r="E133" s="181"/>
      <c r="F133" s="181"/>
      <c r="G133" s="181"/>
      <c r="H133" s="182"/>
      <c r="I133" s="182"/>
      <c r="J133" s="183"/>
      <c r="K133" s="184"/>
      <c r="L133" s="182"/>
      <c r="M133" s="185"/>
      <c r="N133" s="185"/>
      <c r="O133" s="185"/>
      <c r="P133" s="186"/>
    </row>
    <row r="134" spans="1:16" ht="15">
      <c r="A134" s="395" t="s">
        <v>252</v>
      </c>
      <c r="B134" s="396"/>
      <c r="C134" s="396"/>
      <c r="D134" s="396"/>
      <c r="E134" s="396"/>
      <c r="F134" s="396"/>
      <c r="G134" s="396"/>
      <c r="H134" s="396"/>
      <c r="I134" s="396"/>
      <c r="J134" s="396"/>
      <c r="K134" s="396"/>
      <c r="L134" s="396"/>
      <c r="M134" s="396"/>
      <c r="N134" s="396"/>
      <c r="O134" s="396"/>
      <c r="P134" s="397"/>
    </row>
    <row r="135" spans="1:16" ht="15">
      <c r="A135" s="401" t="s">
        <v>297</v>
      </c>
      <c r="B135" s="402"/>
      <c r="C135" s="402"/>
      <c r="D135" s="402"/>
      <c r="E135" s="402"/>
      <c r="F135" s="402"/>
      <c r="G135" s="402"/>
      <c r="H135" s="402"/>
      <c r="I135" s="402"/>
      <c r="J135" s="402"/>
      <c r="K135" s="402"/>
      <c r="L135" s="402"/>
      <c r="M135" s="402"/>
      <c r="N135" s="402"/>
      <c r="O135" s="402"/>
      <c r="P135" s="403"/>
    </row>
    <row r="136" spans="1:16">
      <c r="A136" s="404"/>
      <c r="B136" s="405"/>
      <c r="C136" s="405"/>
      <c r="D136" s="405"/>
      <c r="E136" s="405"/>
      <c r="F136" s="405"/>
      <c r="G136" s="405"/>
      <c r="H136" s="405"/>
      <c r="I136" s="405"/>
      <c r="J136" s="405"/>
      <c r="K136" s="405"/>
      <c r="L136" s="405"/>
      <c r="M136" s="405"/>
      <c r="N136" s="405"/>
      <c r="O136" s="405"/>
      <c r="P136" s="406"/>
    </row>
    <row r="137" spans="1:16">
      <c r="A137" s="187"/>
      <c r="B137" s="188"/>
      <c r="C137" s="188"/>
      <c r="D137" s="188"/>
      <c r="E137" s="188"/>
      <c r="F137" s="188"/>
      <c r="G137" s="188"/>
      <c r="H137" s="189"/>
      <c r="I137" s="189"/>
      <c r="J137" s="189"/>
      <c r="K137" s="189"/>
      <c r="L137" s="189"/>
      <c r="M137" s="155"/>
      <c r="N137" s="155"/>
      <c r="O137" s="155"/>
      <c r="P137" s="190"/>
    </row>
    <row r="138" spans="1:16">
      <c r="A138" s="212"/>
      <c r="B138" s="222"/>
      <c r="C138" s="222"/>
      <c r="D138" s="222"/>
      <c r="E138" s="222"/>
      <c r="F138" s="222"/>
      <c r="G138" s="222"/>
      <c r="H138" s="203"/>
      <c r="I138" s="203"/>
      <c r="J138" s="203"/>
      <c r="K138" s="203"/>
      <c r="L138" s="203"/>
      <c r="M138" s="165"/>
      <c r="N138" s="165"/>
      <c r="O138" s="165"/>
      <c r="P138" s="251"/>
    </row>
    <row r="139" spans="1:16">
      <c r="A139" s="212"/>
      <c r="B139" s="222"/>
      <c r="C139" s="222"/>
      <c r="D139" s="222"/>
      <c r="E139" s="222"/>
      <c r="F139" s="222"/>
      <c r="G139" s="222"/>
      <c r="H139" s="203"/>
      <c r="I139" s="203"/>
      <c r="J139" s="203"/>
      <c r="K139" s="203"/>
      <c r="L139" s="203"/>
      <c r="M139" s="165"/>
      <c r="N139" s="165"/>
      <c r="O139" s="165"/>
      <c r="P139" s="251"/>
    </row>
    <row r="140" spans="1:16">
      <c r="A140" s="212"/>
      <c r="B140" s="222"/>
      <c r="C140" s="222"/>
      <c r="D140" s="222"/>
      <c r="E140" s="222"/>
      <c r="F140" s="222"/>
      <c r="G140" s="222"/>
      <c r="H140" s="203"/>
      <c r="I140" s="203"/>
      <c r="J140" s="203"/>
      <c r="K140" s="203"/>
      <c r="L140" s="203"/>
      <c r="M140" s="165"/>
      <c r="N140" s="165"/>
      <c r="O140" s="165"/>
      <c r="P140" s="251"/>
    </row>
    <row r="141" spans="1:16">
      <c r="A141" s="212"/>
      <c r="B141" s="222"/>
      <c r="C141" s="222"/>
      <c r="D141" s="222"/>
      <c r="E141" s="222"/>
      <c r="F141" s="222"/>
      <c r="G141" s="222"/>
      <c r="H141" s="203"/>
      <c r="I141" s="203"/>
      <c r="J141" s="203"/>
      <c r="K141" s="203"/>
      <c r="L141" s="203"/>
      <c r="M141" s="165"/>
      <c r="N141" s="165"/>
      <c r="O141" s="165"/>
      <c r="P141" s="251"/>
    </row>
    <row r="142" spans="1:16">
      <c r="A142" s="212"/>
      <c r="B142" s="222"/>
      <c r="C142" s="222"/>
      <c r="D142" s="222"/>
      <c r="E142" s="222"/>
      <c r="F142" s="222"/>
      <c r="G142" s="222"/>
      <c r="H142" s="203"/>
      <c r="I142" s="203"/>
      <c r="J142" s="203"/>
      <c r="K142" s="203"/>
      <c r="L142" s="203"/>
      <c r="M142" s="165"/>
      <c r="N142" s="165"/>
      <c r="O142" s="165"/>
      <c r="P142" s="251"/>
    </row>
    <row r="143" spans="1:16">
      <c r="A143" s="212"/>
      <c r="B143" s="222"/>
      <c r="C143" s="222"/>
      <c r="D143" s="222"/>
      <c r="E143" s="222"/>
      <c r="F143" s="222"/>
      <c r="G143" s="222"/>
      <c r="H143" s="203"/>
      <c r="I143" s="203"/>
      <c r="J143" s="203"/>
      <c r="K143" s="203"/>
      <c r="L143" s="203"/>
      <c r="M143" s="165"/>
      <c r="N143" s="165"/>
      <c r="O143" s="165"/>
      <c r="P143" s="251"/>
    </row>
    <row r="144" spans="1:16">
      <c r="A144" s="212"/>
      <c r="B144" s="222"/>
      <c r="C144" s="222"/>
      <c r="D144" s="222"/>
      <c r="E144" s="222"/>
      <c r="F144" s="222"/>
      <c r="G144" s="222"/>
      <c r="H144" s="203"/>
      <c r="I144" s="203"/>
      <c r="J144" s="203"/>
      <c r="K144" s="203"/>
      <c r="L144" s="203"/>
      <c r="M144" s="165"/>
      <c r="N144" s="165"/>
      <c r="O144" s="165"/>
      <c r="P144" s="251"/>
    </row>
    <row r="145" spans="1:16">
      <c r="A145" s="212"/>
      <c r="B145" s="222"/>
      <c r="C145" s="222"/>
      <c r="D145" s="222"/>
      <c r="E145" s="222"/>
      <c r="F145" s="222"/>
      <c r="G145" s="222"/>
      <c r="H145" s="203"/>
      <c r="I145" s="203"/>
      <c r="J145" s="203"/>
      <c r="K145" s="203"/>
      <c r="L145" s="203"/>
      <c r="M145" s="165"/>
      <c r="N145" s="165"/>
      <c r="O145" s="165"/>
      <c r="P145" s="251"/>
    </row>
    <row r="146" spans="1:16">
      <c r="A146" s="212"/>
      <c r="B146" s="222"/>
      <c r="C146" s="222"/>
      <c r="D146" s="222"/>
      <c r="E146" s="222"/>
      <c r="F146" s="222"/>
      <c r="G146" s="222"/>
      <c r="H146" s="203"/>
      <c r="I146" s="203"/>
      <c r="J146" s="203"/>
      <c r="K146" s="203"/>
      <c r="L146" s="203"/>
      <c r="M146" s="165"/>
      <c r="N146" s="165"/>
      <c r="O146" s="165"/>
      <c r="P146" s="251"/>
    </row>
    <row r="147" spans="1:16">
      <c r="A147" s="212"/>
      <c r="B147" s="222"/>
      <c r="C147" s="222"/>
      <c r="D147" s="222"/>
      <c r="E147" s="222"/>
      <c r="F147" s="222"/>
      <c r="G147" s="222"/>
      <c r="H147" s="203"/>
      <c r="I147" s="203"/>
      <c r="J147" s="203"/>
      <c r="K147" s="203"/>
      <c r="L147" s="203"/>
      <c r="M147" s="165"/>
      <c r="N147" s="165"/>
      <c r="O147" s="165"/>
      <c r="P147" s="251"/>
    </row>
    <row r="148" spans="1:16">
      <c r="A148" s="212"/>
      <c r="B148" s="222"/>
      <c r="C148" s="222"/>
      <c r="D148" s="222"/>
      <c r="E148" s="222"/>
      <c r="F148" s="222"/>
      <c r="G148" s="222"/>
      <c r="H148" s="203"/>
      <c r="I148" s="203"/>
      <c r="J148" s="203"/>
      <c r="K148" s="203"/>
      <c r="L148" s="203"/>
      <c r="M148" s="165"/>
      <c r="N148" s="165"/>
      <c r="O148" s="165"/>
      <c r="P148" s="251"/>
    </row>
    <row r="149" spans="1:16">
      <c r="A149" s="212"/>
      <c r="B149" s="222"/>
      <c r="C149" s="222"/>
      <c r="D149" s="222"/>
      <c r="E149" s="222"/>
      <c r="F149" s="222"/>
      <c r="G149" s="222"/>
      <c r="H149" s="203"/>
      <c r="I149" s="203"/>
      <c r="J149" s="203"/>
      <c r="K149" s="203"/>
      <c r="L149" s="203"/>
      <c r="M149" s="165"/>
      <c r="N149" s="165"/>
      <c r="O149" s="165"/>
      <c r="P149" s="251"/>
    </row>
    <row r="150" spans="1:16">
      <c r="A150" s="212"/>
      <c r="B150" s="222"/>
      <c r="C150" s="222"/>
      <c r="D150" s="222"/>
      <c r="E150" s="222"/>
      <c r="F150" s="222"/>
      <c r="G150" s="222"/>
      <c r="H150" s="203"/>
      <c r="I150" s="203"/>
      <c r="J150" s="203"/>
      <c r="K150" s="203"/>
      <c r="L150" s="203"/>
      <c r="M150" s="165"/>
      <c r="N150" s="165"/>
      <c r="O150" s="165"/>
      <c r="P150" s="251"/>
    </row>
    <row r="151" spans="1:16">
      <c r="A151" s="212"/>
      <c r="B151" s="222"/>
      <c r="C151" s="222"/>
      <c r="D151" s="222"/>
      <c r="E151" s="222"/>
      <c r="F151" s="222"/>
      <c r="G151" s="222"/>
      <c r="H151" s="203"/>
      <c r="I151" s="203"/>
      <c r="J151" s="203"/>
      <c r="K151" s="203"/>
      <c r="L151" s="203"/>
      <c r="M151" s="165"/>
      <c r="N151" s="165"/>
      <c r="O151" s="165"/>
      <c r="P151" s="251"/>
    </row>
    <row r="152" spans="1:16">
      <c r="A152" s="212"/>
      <c r="B152" s="222"/>
      <c r="C152" s="222"/>
      <c r="D152" s="222"/>
      <c r="E152" s="222"/>
      <c r="F152" s="222"/>
      <c r="G152" s="222"/>
      <c r="H152" s="203"/>
      <c r="I152" s="203"/>
      <c r="J152" s="203"/>
      <c r="K152" s="203"/>
      <c r="L152" s="203"/>
      <c r="M152" s="165"/>
      <c r="N152" s="165"/>
      <c r="O152" s="165"/>
      <c r="P152" s="251"/>
    </row>
    <row r="153" spans="1:16">
      <c r="A153" s="212"/>
      <c r="B153" s="222"/>
      <c r="C153" s="222"/>
      <c r="D153" s="222"/>
      <c r="E153" s="222"/>
      <c r="F153" s="222"/>
      <c r="G153" s="222"/>
      <c r="H153" s="203"/>
      <c r="I153" s="203"/>
      <c r="J153" s="203"/>
      <c r="K153" s="203"/>
      <c r="L153" s="203"/>
      <c r="M153" s="165"/>
      <c r="N153" s="165"/>
      <c r="O153" s="165"/>
      <c r="P153" s="251"/>
    </row>
    <row r="154" spans="1:16">
      <c r="A154" s="212"/>
      <c r="B154" s="222"/>
      <c r="C154" s="222"/>
      <c r="D154" s="222"/>
      <c r="E154" s="222"/>
      <c r="F154" s="222"/>
      <c r="G154" s="222"/>
      <c r="H154" s="203"/>
      <c r="I154" s="203"/>
      <c r="J154" s="203"/>
      <c r="K154" s="203"/>
      <c r="L154" s="203"/>
      <c r="M154" s="165"/>
      <c r="N154" s="165"/>
      <c r="O154" s="165"/>
      <c r="P154" s="251"/>
    </row>
    <row r="155" spans="1:16">
      <c r="A155" s="212"/>
      <c r="B155" s="222"/>
      <c r="C155" s="222"/>
      <c r="D155" s="222"/>
      <c r="E155" s="222"/>
      <c r="F155" s="222"/>
      <c r="G155" s="222"/>
      <c r="H155" s="203"/>
      <c r="I155" s="203"/>
      <c r="J155" s="203"/>
      <c r="K155" s="203"/>
      <c r="L155" s="203"/>
      <c r="M155" s="165"/>
      <c r="N155" s="165"/>
      <c r="O155" s="165"/>
      <c r="P155" s="251"/>
    </row>
    <row r="156" spans="1:16">
      <c r="A156" s="212"/>
      <c r="B156" s="222"/>
      <c r="C156" s="222"/>
      <c r="D156" s="222"/>
      <c r="E156" s="222"/>
      <c r="F156" s="222"/>
      <c r="G156" s="222"/>
      <c r="H156" s="203"/>
      <c r="I156" s="203"/>
      <c r="J156" s="203"/>
      <c r="K156" s="203"/>
      <c r="L156" s="203"/>
      <c r="M156" s="165"/>
      <c r="N156" s="165"/>
      <c r="O156" s="165"/>
      <c r="P156" s="251"/>
    </row>
    <row r="157" spans="1:16">
      <c r="A157" s="212"/>
      <c r="B157" s="222"/>
      <c r="C157" s="222"/>
      <c r="D157" s="222"/>
      <c r="E157" s="222"/>
      <c r="F157" s="222"/>
      <c r="G157" s="222"/>
      <c r="H157" s="203"/>
      <c r="I157" s="203"/>
      <c r="J157" s="203"/>
      <c r="K157" s="203"/>
      <c r="L157" s="203"/>
      <c r="M157" s="165"/>
      <c r="N157" s="165"/>
      <c r="O157" s="165"/>
      <c r="P157" s="251"/>
    </row>
    <row r="158" spans="1:16">
      <c r="A158" s="212"/>
      <c r="B158" s="222"/>
      <c r="C158" s="222"/>
      <c r="D158" s="222"/>
      <c r="E158" s="222"/>
      <c r="F158" s="222"/>
      <c r="G158" s="222"/>
      <c r="H158" s="203"/>
      <c r="I158" s="203"/>
      <c r="J158" s="203"/>
      <c r="K158" s="203"/>
      <c r="L158" s="203"/>
      <c r="M158" s="165"/>
      <c r="N158" s="165"/>
      <c r="O158" s="165"/>
      <c r="P158" s="251"/>
    </row>
    <row r="159" spans="1:16">
      <c r="A159" s="212"/>
      <c r="B159" s="222"/>
      <c r="C159" s="222"/>
      <c r="D159" s="222"/>
      <c r="E159" s="222"/>
      <c r="F159" s="222"/>
      <c r="G159" s="222"/>
      <c r="H159" s="203"/>
      <c r="I159" s="203"/>
      <c r="J159" s="203"/>
      <c r="K159" s="203"/>
      <c r="L159" s="203"/>
      <c r="M159" s="165"/>
      <c r="N159" s="165"/>
      <c r="O159" s="165"/>
      <c r="P159" s="251"/>
    </row>
    <row r="160" spans="1:16">
      <c r="A160" s="212"/>
      <c r="B160" s="222"/>
      <c r="C160" s="222"/>
      <c r="D160" s="222"/>
      <c r="E160" s="222"/>
      <c r="F160" s="222"/>
      <c r="G160" s="222"/>
      <c r="H160" s="203"/>
      <c r="I160" s="203"/>
      <c r="J160" s="203"/>
      <c r="K160" s="203"/>
      <c r="L160" s="203"/>
      <c r="M160" s="165"/>
      <c r="N160" s="165"/>
      <c r="O160" s="165"/>
      <c r="P160" s="251"/>
    </row>
    <row r="161" spans="1:16">
      <c r="A161" s="212"/>
      <c r="B161" s="222"/>
      <c r="C161" s="222"/>
      <c r="D161" s="222"/>
      <c r="E161" s="222"/>
      <c r="F161" s="222"/>
      <c r="G161" s="222"/>
      <c r="H161" s="203"/>
      <c r="I161" s="203"/>
      <c r="J161" s="203"/>
      <c r="K161" s="203"/>
      <c r="L161" s="203"/>
      <c r="M161" s="165"/>
      <c r="N161" s="165"/>
      <c r="O161" s="165"/>
      <c r="P161" s="251"/>
    </row>
    <row r="162" spans="1:16">
      <c r="A162" s="212"/>
      <c r="B162" s="222"/>
      <c r="C162" s="222"/>
      <c r="D162" s="222"/>
      <c r="E162" s="222"/>
      <c r="F162" s="222"/>
      <c r="G162" s="222"/>
      <c r="H162" s="203"/>
      <c r="I162" s="203"/>
      <c r="J162" s="203"/>
      <c r="K162" s="203"/>
      <c r="L162" s="203"/>
      <c r="M162" s="165"/>
      <c r="N162" s="165"/>
      <c r="O162" s="165"/>
      <c r="P162" s="251"/>
    </row>
    <row r="163" spans="1:16">
      <c r="A163" s="212"/>
      <c r="B163" s="222"/>
      <c r="C163" s="222"/>
      <c r="D163" s="222"/>
      <c r="E163" s="222"/>
      <c r="F163" s="222"/>
      <c r="G163" s="222"/>
      <c r="H163" s="203"/>
      <c r="I163" s="203"/>
      <c r="J163" s="203"/>
      <c r="K163" s="203"/>
      <c r="L163" s="203"/>
      <c r="M163" s="165"/>
      <c r="N163" s="165"/>
      <c r="O163" s="165"/>
      <c r="P163" s="251"/>
    </row>
    <row r="164" spans="1:16">
      <c r="A164" s="212"/>
      <c r="B164" s="222"/>
      <c r="C164" s="222"/>
      <c r="D164" s="222"/>
      <c r="E164" s="222"/>
      <c r="F164" s="222"/>
      <c r="G164" s="222"/>
      <c r="H164" s="203"/>
      <c r="I164" s="203"/>
      <c r="J164" s="203"/>
      <c r="K164" s="203"/>
      <c r="L164" s="203"/>
      <c r="M164" s="165"/>
      <c r="N164" s="165"/>
      <c r="O164" s="165"/>
      <c r="P164" s="251"/>
    </row>
    <row r="165" spans="1:16">
      <c r="A165" s="212"/>
      <c r="B165" s="222"/>
      <c r="C165" s="222"/>
      <c r="D165" s="222"/>
      <c r="E165" s="222"/>
      <c r="F165" s="222"/>
      <c r="G165" s="222"/>
      <c r="H165" s="203"/>
      <c r="I165" s="203"/>
      <c r="J165" s="203"/>
      <c r="K165" s="203"/>
      <c r="L165" s="203"/>
      <c r="M165" s="165"/>
      <c r="N165" s="165"/>
      <c r="O165" s="165"/>
      <c r="P165" s="251"/>
    </row>
    <row r="166" spans="1:16">
      <c r="A166" s="212"/>
      <c r="B166" s="222"/>
      <c r="C166" s="222"/>
      <c r="D166" s="222"/>
      <c r="E166" s="222"/>
      <c r="F166" s="222"/>
      <c r="G166" s="222"/>
      <c r="H166" s="203"/>
      <c r="I166" s="203"/>
      <c r="J166" s="203"/>
      <c r="K166" s="203"/>
      <c r="L166" s="203"/>
      <c r="M166" s="165"/>
      <c r="N166" s="165"/>
      <c r="O166" s="165"/>
      <c r="P166" s="251"/>
    </row>
    <row r="167" spans="1:16">
      <c r="A167" s="212"/>
      <c r="B167" s="222"/>
      <c r="C167" s="222"/>
      <c r="D167" s="222"/>
      <c r="E167" s="222"/>
      <c r="F167" s="222"/>
      <c r="G167" s="222"/>
      <c r="H167" s="203"/>
      <c r="I167" s="203"/>
      <c r="J167" s="203"/>
      <c r="K167" s="203"/>
      <c r="L167" s="203"/>
      <c r="M167" s="165"/>
      <c r="N167" s="165"/>
      <c r="O167" s="165"/>
      <c r="P167" s="251"/>
    </row>
    <row r="168" spans="1:16">
      <c r="A168" s="212"/>
      <c r="B168" s="222"/>
      <c r="C168" s="222"/>
      <c r="D168" s="222"/>
      <c r="E168" s="222"/>
      <c r="F168" s="222"/>
      <c r="G168" s="222"/>
      <c r="H168" s="203"/>
      <c r="I168" s="203"/>
      <c r="J168" s="203"/>
      <c r="K168" s="203"/>
      <c r="L168" s="203"/>
      <c r="M168" s="165"/>
      <c r="N168" s="165"/>
      <c r="O168" s="165"/>
      <c r="P168" s="251"/>
    </row>
    <row r="169" spans="1:16">
      <c r="A169" s="212"/>
      <c r="B169" s="222"/>
      <c r="C169" s="222"/>
      <c r="D169" s="222"/>
      <c r="E169" s="222"/>
      <c r="F169" s="222"/>
      <c r="G169" s="222"/>
      <c r="H169" s="203"/>
      <c r="I169" s="203"/>
      <c r="J169" s="203"/>
      <c r="K169" s="203"/>
      <c r="L169" s="203"/>
      <c r="M169" s="165"/>
      <c r="N169" s="165"/>
      <c r="O169" s="165"/>
      <c r="P169" s="251"/>
    </row>
    <row r="170" spans="1:16">
      <c r="A170" s="212"/>
      <c r="B170" s="222"/>
      <c r="C170" s="222"/>
      <c r="D170" s="222"/>
      <c r="E170" s="222"/>
      <c r="F170" s="222"/>
      <c r="G170" s="222"/>
      <c r="H170" s="203"/>
      <c r="I170" s="203"/>
      <c r="J170" s="203"/>
      <c r="K170" s="203"/>
      <c r="L170" s="203"/>
      <c r="M170" s="165"/>
      <c r="N170" s="165"/>
      <c r="O170" s="165"/>
      <c r="P170" s="251"/>
    </row>
    <row r="171" spans="1:16">
      <c r="A171" s="212"/>
      <c r="B171" s="222"/>
      <c r="C171" s="222"/>
      <c r="D171" s="222"/>
      <c r="E171" s="222"/>
      <c r="F171" s="222"/>
      <c r="G171" s="222"/>
      <c r="H171" s="203"/>
      <c r="I171" s="203"/>
      <c r="J171" s="203"/>
      <c r="K171" s="203"/>
      <c r="L171" s="203"/>
      <c r="M171" s="165"/>
      <c r="N171" s="165"/>
      <c r="O171" s="165"/>
      <c r="P171" s="251"/>
    </row>
    <row r="172" spans="1:16">
      <c r="A172" s="212"/>
      <c r="B172" s="222"/>
      <c r="C172" s="222"/>
      <c r="D172" s="222"/>
      <c r="E172" s="222"/>
      <c r="F172" s="222"/>
      <c r="G172" s="222"/>
      <c r="H172" s="203"/>
      <c r="I172" s="203"/>
      <c r="J172" s="203"/>
      <c r="K172" s="203"/>
      <c r="L172" s="203"/>
      <c r="M172" s="165"/>
      <c r="N172" s="165"/>
      <c r="O172" s="165"/>
      <c r="P172" s="251"/>
    </row>
    <row r="173" spans="1:16">
      <c r="A173" s="212"/>
      <c r="B173" s="222"/>
      <c r="C173" s="222"/>
      <c r="D173" s="222"/>
      <c r="E173" s="222"/>
      <c r="F173" s="222"/>
      <c r="G173" s="222"/>
      <c r="H173" s="203"/>
      <c r="I173" s="203"/>
      <c r="J173" s="203"/>
      <c r="K173" s="203"/>
      <c r="L173" s="203"/>
      <c r="M173" s="165"/>
      <c r="N173" s="165"/>
      <c r="O173" s="165"/>
      <c r="P173" s="251"/>
    </row>
    <row r="174" spans="1:16">
      <c r="A174" s="212"/>
      <c r="B174" s="222"/>
      <c r="C174" s="222"/>
      <c r="D174" s="222"/>
      <c r="E174" s="222"/>
      <c r="F174" s="222"/>
      <c r="G174" s="222"/>
      <c r="H174" s="203"/>
      <c r="I174" s="203"/>
      <c r="J174" s="203"/>
      <c r="K174" s="203"/>
      <c r="L174" s="203"/>
      <c r="M174" s="165"/>
      <c r="N174" s="165"/>
      <c r="O174" s="165"/>
      <c r="P174" s="251"/>
    </row>
    <row r="175" spans="1:16">
      <c r="A175" s="212"/>
      <c r="B175" s="222"/>
      <c r="C175" s="222"/>
      <c r="D175" s="222"/>
      <c r="E175" s="222"/>
      <c r="F175" s="222"/>
      <c r="G175" s="222"/>
      <c r="H175" s="203"/>
      <c r="I175" s="203"/>
      <c r="J175" s="203"/>
      <c r="K175" s="203"/>
      <c r="L175" s="203"/>
      <c r="M175" s="165"/>
      <c r="N175" s="165"/>
      <c r="O175" s="165"/>
      <c r="P175" s="251"/>
    </row>
    <row r="176" spans="1:16">
      <c r="A176" s="212"/>
      <c r="B176" s="222"/>
      <c r="C176" s="222"/>
      <c r="D176" s="222"/>
      <c r="E176" s="222"/>
      <c r="F176" s="222"/>
      <c r="G176" s="222"/>
      <c r="H176" s="203"/>
      <c r="I176" s="203"/>
      <c r="J176" s="203"/>
      <c r="K176" s="203"/>
      <c r="L176" s="203"/>
      <c r="M176" s="165"/>
      <c r="N176" s="165"/>
      <c r="O176" s="165"/>
      <c r="P176" s="251"/>
    </row>
    <row r="177" spans="1:16">
      <c r="A177" s="212"/>
      <c r="B177" s="222"/>
      <c r="C177" s="222"/>
      <c r="D177" s="222"/>
      <c r="E177" s="222"/>
      <c r="F177" s="222"/>
      <c r="G177" s="222"/>
      <c r="H177" s="203"/>
      <c r="I177" s="203"/>
      <c r="J177" s="203"/>
      <c r="K177" s="203"/>
      <c r="L177" s="203"/>
      <c r="M177" s="165"/>
      <c r="N177" s="165"/>
      <c r="O177" s="165"/>
      <c r="P177" s="251"/>
    </row>
    <row r="178" spans="1:16">
      <c r="A178" s="212"/>
      <c r="B178" s="222"/>
      <c r="C178" s="222"/>
      <c r="D178" s="222"/>
      <c r="E178" s="222"/>
      <c r="F178" s="222"/>
      <c r="G178" s="222"/>
      <c r="H178" s="203"/>
      <c r="I178" s="203"/>
      <c r="J178" s="203"/>
      <c r="K178" s="203"/>
      <c r="L178" s="203"/>
      <c r="M178" s="165"/>
      <c r="N178" s="165"/>
      <c r="O178" s="165"/>
      <c r="P178" s="251"/>
    </row>
    <row r="179" spans="1:16">
      <c r="A179" s="212"/>
      <c r="B179" s="222"/>
      <c r="C179" s="222"/>
      <c r="D179" s="222"/>
      <c r="E179" s="222"/>
      <c r="F179" s="222"/>
      <c r="G179" s="222"/>
      <c r="H179" s="203"/>
      <c r="I179" s="203"/>
      <c r="J179" s="203"/>
      <c r="K179" s="203"/>
      <c r="L179" s="203"/>
      <c r="M179" s="165"/>
      <c r="N179" s="165"/>
      <c r="O179" s="165"/>
      <c r="P179" s="251"/>
    </row>
    <row r="180" spans="1:16">
      <c r="A180" s="212"/>
      <c r="B180" s="222"/>
      <c r="C180" s="222"/>
      <c r="D180" s="222"/>
      <c r="E180" s="222"/>
      <c r="F180" s="222"/>
      <c r="G180" s="222"/>
      <c r="H180" s="203"/>
      <c r="I180" s="203"/>
      <c r="J180" s="191" t="s">
        <v>298</v>
      </c>
      <c r="K180" s="203"/>
      <c r="M180" s="165"/>
      <c r="N180" s="165"/>
      <c r="O180" s="165"/>
      <c r="P180" s="251"/>
    </row>
    <row r="181" spans="1:16">
      <c r="A181" s="212"/>
      <c r="B181" s="222"/>
      <c r="C181" s="222"/>
      <c r="D181" s="222"/>
      <c r="E181" s="222"/>
      <c r="F181" s="222"/>
      <c r="G181" s="222"/>
      <c r="H181" s="203"/>
      <c r="I181" s="203"/>
      <c r="J181" s="191"/>
      <c r="K181" s="203"/>
      <c r="M181" s="165"/>
      <c r="N181" s="165"/>
      <c r="O181" s="165"/>
      <c r="P181" s="251"/>
    </row>
    <row r="182" spans="1:16">
      <c r="A182" s="212"/>
      <c r="B182" s="191"/>
      <c r="C182" s="191"/>
      <c r="D182" s="191"/>
      <c r="E182" s="191"/>
      <c r="F182" s="191"/>
      <c r="G182" s="191"/>
      <c r="H182" s="203"/>
      <c r="I182" s="203"/>
      <c r="J182" s="191" t="s">
        <v>253</v>
      </c>
      <c r="K182" s="203"/>
      <c r="M182" s="165"/>
      <c r="N182" s="165"/>
      <c r="O182" s="165"/>
      <c r="P182" s="251"/>
    </row>
    <row r="183" spans="1:16">
      <c r="A183" s="316" t="s">
        <v>256</v>
      </c>
      <c r="B183" s="191"/>
      <c r="C183" s="191"/>
      <c r="D183" s="191"/>
      <c r="E183" s="191"/>
      <c r="F183" s="191"/>
      <c r="G183" s="191"/>
      <c r="H183" s="203"/>
      <c r="I183" s="203"/>
      <c r="J183" s="191"/>
      <c r="K183" s="203"/>
      <c r="M183" s="165"/>
      <c r="N183" s="165"/>
      <c r="O183" s="165"/>
      <c r="P183" s="251"/>
    </row>
    <row r="184" spans="1:16">
      <c r="A184" s="316" t="s">
        <v>257</v>
      </c>
      <c r="B184" s="191"/>
      <c r="C184" s="191"/>
      <c r="D184" s="191"/>
      <c r="E184" s="191"/>
      <c r="F184" s="191"/>
      <c r="G184" s="191"/>
      <c r="H184" s="203"/>
      <c r="I184" s="203"/>
      <c r="J184" s="191"/>
      <c r="K184" s="203"/>
      <c r="M184" s="165"/>
      <c r="N184" s="165"/>
      <c r="O184" s="165"/>
      <c r="P184" s="251"/>
    </row>
    <row r="185" spans="1:16">
      <c r="A185" s="316" t="s">
        <v>258</v>
      </c>
      <c r="B185" s="191"/>
      <c r="C185" s="191"/>
      <c r="D185" s="191"/>
      <c r="E185" s="191"/>
      <c r="F185" s="191"/>
      <c r="G185" s="191"/>
      <c r="H185" s="203"/>
      <c r="I185" s="203"/>
      <c r="J185" s="191"/>
      <c r="K185" s="203"/>
      <c r="M185" s="165"/>
      <c r="N185" s="165"/>
      <c r="O185" s="165"/>
      <c r="P185" s="251"/>
    </row>
    <row r="186" spans="1:16">
      <c r="A186" s="316"/>
      <c r="B186" s="191"/>
      <c r="C186" s="191"/>
      <c r="D186" s="191"/>
      <c r="E186" s="191"/>
      <c r="F186" s="191"/>
      <c r="G186" s="191"/>
      <c r="H186" s="203"/>
      <c r="I186" s="203"/>
      <c r="J186" s="191"/>
      <c r="K186" s="203"/>
      <c r="M186" s="165"/>
      <c r="N186" s="165"/>
      <c r="O186" s="165"/>
      <c r="P186" s="251"/>
    </row>
    <row r="187" spans="1:16">
      <c r="A187" s="156"/>
      <c r="B187" s="191"/>
      <c r="C187" s="191"/>
      <c r="D187" s="191"/>
      <c r="E187" s="191"/>
      <c r="F187" s="191"/>
      <c r="G187" s="191"/>
      <c r="H187" s="203"/>
      <c r="I187" s="203"/>
      <c r="J187" s="191" t="s">
        <v>265</v>
      </c>
      <c r="K187" s="203"/>
      <c r="M187" s="165"/>
      <c r="N187" s="165"/>
      <c r="O187" s="165"/>
      <c r="P187" s="251"/>
    </row>
    <row r="188" spans="1:16">
      <c r="A188" s="212"/>
      <c r="B188" s="222"/>
      <c r="C188" s="222"/>
      <c r="D188" s="222"/>
      <c r="E188" s="222"/>
      <c r="F188" s="222"/>
      <c r="G188" s="222"/>
      <c r="H188" s="203"/>
      <c r="I188" s="203"/>
      <c r="J188" s="191" t="s">
        <v>264</v>
      </c>
      <c r="K188" s="203"/>
      <c r="M188" s="165"/>
      <c r="N188" s="165"/>
      <c r="O188" s="165"/>
      <c r="P188" s="251"/>
    </row>
    <row r="189" spans="1:16">
      <c r="A189" s="212"/>
      <c r="B189" s="222"/>
      <c r="C189" s="222"/>
      <c r="D189" s="222"/>
      <c r="E189" s="222"/>
      <c r="F189" s="222"/>
      <c r="G189" s="222"/>
      <c r="H189" s="203"/>
      <c r="I189" s="203"/>
      <c r="J189" s="191" t="s">
        <v>254</v>
      </c>
      <c r="K189" s="203"/>
      <c r="M189" s="165"/>
      <c r="N189" s="165"/>
      <c r="O189" s="165"/>
      <c r="P189" s="251"/>
    </row>
    <row r="190" spans="1:16">
      <c r="A190" s="212"/>
      <c r="B190" s="222"/>
      <c r="C190" s="222"/>
      <c r="D190" s="222"/>
      <c r="E190" s="222"/>
      <c r="F190" s="222"/>
      <c r="G190" s="222"/>
      <c r="H190" s="203"/>
      <c r="I190" s="203"/>
      <c r="J190" s="191" t="s">
        <v>255</v>
      </c>
      <c r="K190" s="203"/>
      <c r="M190" s="165"/>
      <c r="N190" s="165"/>
      <c r="O190" s="165"/>
      <c r="P190" s="251"/>
    </row>
    <row r="191" spans="1:16">
      <c r="A191" s="212"/>
      <c r="B191" s="222"/>
      <c r="C191" s="222"/>
      <c r="D191" s="222"/>
      <c r="E191" s="222"/>
      <c r="F191" s="222"/>
      <c r="G191" s="222"/>
      <c r="H191" s="203"/>
      <c r="I191" s="203"/>
      <c r="J191" s="203"/>
      <c r="K191" s="203"/>
      <c r="L191" s="203"/>
      <c r="M191" s="165"/>
      <c r="N191" s="165"/>
      <c r="O191" s="165"/>
      <c r="P191" s="251"/>
    </row>
    <row r="192" spans="1:16">
      <c r="A192" s="212"/>
      <c r="B192" s="222"/>
      <c r="C192" s="222"/>
      <c r="D192" s="222"/>
      <c r="E192" s="222"/>
      <c r="F192" s="222"/>
      <c r="G192" s="222"/>
      <c r="H192" s="203"/>
      <c r="I192" s="203"/>
      <c r="J192" s="203"/>
      <c r="K192" s="203"/>
      <c r="L192" s="203"/>
      <c r="M192" s="165"/>
      <c r="N192" s="165"/>
      <c r="O192" s="165"/>
      <c r="P192" s="251"/>
    </row>
    <row r="193" spans="1:16" ht="13.5" thickBot="1">
      <c r="A193" s="317"/>
      <c r="B193" s="318"/>
      <c r="C193" s="318"/>
      <c r="D193" s="318"/>
      <c r="E193" s="318"/>
      <c r="F193" s="318"/>
      <c r="G193" s="318"/>
      <c r="H193" s="319"/>
      <c r="I193" s="319"/>
      <c r="J193" s="319"/>
      <c r="K193" s="319"/>
      <c r="L193" s="319"/>
      <c r="M193" s="320"/>
      <c r="N193" s="320"/>
      <c r="O193" s="320"/>
      <c r="P193" s="321"/>
    </row>
  </sheetData>
  <mergeCells count="12">
    <mergeCell ref="A135:P135"/>
    <mergeCell ref="A136:P136"/>
    <mergeCell ref="H82:L82"/>
    <mergeCell ref="B82:F82"/>
    <mergeCell ref="A81:L81"/>
    <mergeCell ref="M81:P81"/>
    <mergeCell ref="A1:P1"/>
    <mergeCell ref="A2:P2"/>
    <mergeCell ref="A3:P3"/>
    <mergeCell ref="A4:P4"/>
    <mergeCell ref="A134:P134"/>
    <mergeCell ref="A123:P123"/>
  </mergeCells>
  <phoneticPr fontId="18" type="noConversion"/>
  <printOptions horizontalCentered="1" verticalCentered="1"/>
  <pageMargins left="0.19685039370078741" right="0.19685039370078741" top="0.19685039370078741" bottom="0.19685039370078741" header="0" footer="0"/>
  <pageSetup paperSize="8" scale="45" pageOrder="overThenDown" orientation="portrait" r:id="rId1"/>
  <headerFooter alignWithMargins="0"/>
  <colBreaks count="1" manualBreakCount="1">
    <brk id="1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topLeftCell="A39" zoomScaleNormal="100" workbookViewId="0">
      <selection activeCell="D47" sqref="D47"/>
    </sheetView>
  </sheetViews>
  <sheetFormatPr defaultColWidth="8.88671875" defaultRowHeight="12.75"/>
  <cols>
    <col min="1" max="1" width="4.21875" style="375" bestFit="1" customWidth="1"/>
    <col min="2" max="2" width="26.6640625" style="375" bestFit="1" customWidth="1"/>
    <col min="3" max="3" width="30.44140625" style="324" bestFit="1" customWidth="1"/>
    <col min="4" max="4" width="9.109375" style="324" bestFit="1" customWidth="1"/>
    <col min="5" max="5" width="9.88671875" style="324" bestFit="1" customWidth="1"/>
    <col min="6" max="6" width="3" style="324" customWidth="1"/>
    <col min="7" max="7" width="3.88671875" style="324" customWidth="1"/>
    <col min="8" max="8" width="2.33203125" style="375" bestFit="1" customWidth="1"/>
    <col min="9" max="9" width="17.44140625" style="324" bestFit="1" customWidth="1"/>
    <col min="10" max="10" width="21.109375" style="324" bestFit="1" customWidth="1"/>
    <col min="11" max="11" width="9.109375" style="324" bestFit="1" customWidth="1"/>
    <col min="12" max="12" width="9.88671875" style="324" bestFit="1" customWidth="1"/>
    <col min="13" max="13" width="5.33203125" style="324" customWidth="1"/>
    <col min="14" max="14" width="7.6640625" style="324" customWidth="1"/>
    <col min="15" max="15" width="14.109375" style="376" customWidth="1"/>
    <col min="16" max="16378" width="8.88671875" style="324"/>
    <col min="16379" max="16384" width="12.109375" style="324" customWidth="1"/>
  </cols>
  <sheetData>
    <row r="1" spans="1:15" ht="15.75" customHeight="1">
      <c r="A1" s="414" t="s">
        <v>286</v>
      </c>
      <c r="B1" s="415"/>
      <c r="C1" s="415"/>
      <c r="D1" s="415"/>
      <c r="E1" s="415"/>
      <c r="F1" s="415"/>
      <c r="G1" s="415"/>
      <c r="H1" s="415"/>
      <c r="I1" s="415"/>
      <c r="J1" s="415"/>
      <c r="K1" s="415"/>
      <c r="L1" s="415"/>
      <c r="M1" s="415"/>
      <c r="N1" s="416"/>
      <c r="O1" s="323"/>
    </row>
    <row r="2" spans="1:15" ht="16.5" customHeight="1" thickBot="1">
      <c r="A2" s="417" t="s">
        <v>119</v>
      </c>
      <c r="B2" s="418"/>
      <c r="C2" s="418"/>
      <c r="D2" s="418"/>
      <c r="E2" s="418"/>
      <c r="F2" s="418"/>
      <c r="G2" s="418"/>
      <c r="H2" s="418"/>
      <c r="I2" s="418"/>
      <c r="J2" s="418"/>
      <c r="K2" s="418"/>
      <c r="L2" s="418"/>
      <c r="M2" s="418"/>
      <c r="N2" s="419"/>
      <c r="O2" s="323"/>
    </row>
    <row r="3" spans="1:15">
      <c r="A3" s="325"/>
      <c r="B3" s="326"/>
      <c r="C3" s="327"/>
      <c r="D3" s="328"/>
      <c r="E3" s="328"/>
      <c r="F3" s="328"/>
      <c r="G3" s="328"/>
      <c r="H3" s="377"/>
      <c r="I3" s="328"/>
      <c r="J3" s="328"/>
      <c r="K3" s="328"/>
      <c r="L3" s="328"/>
      <c r="M3" s="328"/>
      <c r="N3" s="329"/>
      <c r="O3" s="323"/>
    </row>
    <row r="4" spans="1:15">
      <c r="A4" s="325"/>
      <c r="B4" s="330" t="s">
        <v>120</v>
      </c>
      <c r="C4" s="331"/>
      <c r="D4" s="332"/>
      <c r="E4" s="332"/>
      <c r="F4" s="332"/>
      <c r="G4" s="332"/>
      <c r="H4" s="325"/>
      <c r="I4" s="330" t="s">
        <v>249</v>
      </c>
      <c r="J4" s="332"/>
      <c r="K4" s="332"/>
      <c r="L4" s="332"/>
      <c r="M4" s="332"/>
      <c r="N4" s="329"/>
      <c r="O4" s="323"/>
    </row>
    <row r="5" spans="1:15">
      <c r="A5" s="325"/>
      <c r="B5" s="326"/>
      <c r="C5" s="326"/>
      <c r="D5" s="327" t="s">
        <v>121</v>
      </c>
      <c r="E5" s="328"/>
      <c r="F5" s="332"/>
      <c r="G5" s="332"/>
      <c r="H5" s="325"/>
      <c r="I5" s="332"/>
      <c r="J5" s="332"/>
      <c r="K5" s="327" t="s">
        <v>121</v>
      </c>
      <c r="L5" s="328"/>
      <c r="M5" s="333"/>
      <c r="N5" s="329"/>
      <c r="O5" s="323"/>
    </row>
    <row r="6" spans="1:15">
      <c r="A6" s="325"/>
      <c r="B6" s="326"/>
      <c r="C6" s="332"/>
      <c r="D6" s="327" t="s">
        <v>122</v>
      </c>
      <c r="E6" s="328"/>
      <c r="F6" s="332"/>
      <c r="G6" s="332"/>
      <c r="H6" s="325"/>
      <c r="I6" s="332"/>
      <c r="J6" s="332"/>
      <c r="K6" s="327" t="s">
        <v>122</v>
      </c>
      <c r="L6" s="328"/>
      <c r="M6" s="333"/>
      <c r="N6" s="329"/>
      <c r="O6" s="323"/>
    </row>
    <row r="7" spans="1:15">
      <c r="A7" s="325"/>
      <c r="B7" s="326"/>
      <c r="C7" s="332"/>
      <c r="D7" s="334" t="s">
        <v>287</v>
      </c>
      <c r="E7" s="328"/>
      <c r="F7" s="332"/>
      <c r="G7" s="332"/>
      <c r="H7" s="325"/>
      <c r="I7" s="332"/>
      <c r="J7" s="332"/>
      <c r="K7" s="334" t="s">
        <v>287</v>
      </c>
      <c r="L7" s="328"/>
      <c r="M7" s="335"/>
      <c r="N7" s="329"/>
      <c r="O7" s="323"/>
    </row>
    <row r="8" spans="1:15">
      <c r="A8" s="336"/>
      <c r="B8" s="326" t="s">
        <v>123</v>
      </c>
      <c r="C8" s="332"/>
      <c r="D8" s="332"/>
      <c r="E8" s="332"/>
      <c r="F8" s="332"/>
      <c r="G8" s="332"/>
      <c r="H8" s="325"/>
      <c r="I8" s="326" t="s">
        <v>250</v>
      </c>
      <c r="J8" s="332"/>
      <c r="K8" s="332"/>
      <c r="L8" s="332"/>
      <c r="M8" s="332"/>
      <c r="N8" s="329"/>
      <c r="O8" s="323"/>
    </row>
    <row r="9" spans="1:15">
      <c r="A9" s="337">
        <v>20</v>
      </c>
      <c r="B9" s="326"/>
      <c r="C9" s="338" t="s">
        <v>124</v>
      </c>
      <c r="D9" s="339">
        <v>0</v>
      </c>
      <c r="E9" s="339"/>
      <c r="F9" s="340"/>
      <c r="G9" s="332"/>
      <c r="H9" s="378">
        <v>70</v>
      </c>
      <c r="I9" s="326"/>
      <c r="J9" s="338" t="s">
        <v>125</v>
      </c>
      <c r="K9" s="341"/>
      <c r="L9" s="339"/>
      <c r="M9" s="340"/>
      <c r="N9" s="329"/>
      <c r="O9" s="323"/>
    </row>
    <row r="10" spans="1:15">
      <c r="A10" s="337">
        <v>21</v>
      </c>
      <c r="B10" s="326"/>
      <c r="C10" s="338" t="s">
        <v>126</v>
      </c>
      <c r="D10" s="339">
        <v>0</v>
      </c>
      <c r="E10" s="339"/>
      <c r="F10" s="340"/>
      <c r="G10" s="332"/>
      <c r="H10" s="337"/>
      <c r="I10" s="326"/>
      <c r="J10" s="338" t="s">
        <v>127</v>
      </c>
      <c r="K10" s="342">
        <v>0</v>
      </c>
      <c r="L10" s="339"/>
      <c r="M10" s="340"/>
      <c r="N10" s="329"/>
      <c r="O10" s="323"/>
    </row>
    <row r="11" spans="1:15">
      <c r="A11" s="337">
        <v>22</v>
      </c>
      <c r="B11" s="326"/>
      <c r="C11" s="338" t="s">
        <v>128</v>
      </c>
      <c r="D11" s="339">
        <v>0</v>
      </c>
      <c r="E11" s="339"/>
      <c r="F11" s="340"/>
      <c r="G11" s="332"/>
      <c r="H11" s="378">
        <v>71</v>
      </c>
      <c r="I11" s="326"/>
      <c r="J11" s="338" t="s">
        <v>129</v>
      </c>
      <c r="K11" s="341">
        <v>0</v>
      </c>
      <c r="L11" s="339"/>
      <c r="M11" s="340"/>
      <c r="N11" s="329"/>
      <c r="O11" s="323"/>
    </row>
    <row r="12" spans="1:15">
      <c r="A12" s="337">
        <v>23</v>
      </c>
      <c r="B12" s="326"/>
      <c r="C12" s="338" t="s">
        <v>130</v>
      </c>
      <c r="D12" s="339">
        <v>0</v>
      </c>
      <c r="E12" s="339"/>
      <c r="F12" s="340"/>
      <c r="G12" s="332"/>
      <c r="H12" s="378">
        <v>72</v>
      </c>
      <c r="I12" s="326"/>
      <c r="J12" s="338" t="s">
        <v>131</v>
      </c>
      <c r="L12" s="339"/>
      <c r="M12" s="340"/>
      <c r="N12" s="329"/>
      <c r="O12" s="323"/>
    </row>
    <row r="13" spans="1:15">
      <c r="A13" s="337">
        <v>24</v>
      </c>
      <c r="B13" s="326"/>
      <c r="C13" s="338" t="s">
        <v>132</v>
      </c>
      <c r="D13" s="339">
        <v>0</v>
      </c>
      <c r="E13" s="339"/>
      <c r="F13" s="340"/>
      <c r="G13" s="332"/>
      <c r="H13" s="337"/>
      <c r="I13" s="326"/>
      <c r="J13" s="338" t="s">
        <v>133</v>
      </c>
      <c r="K13" s="342">
        <v>301979.33</v>
      </c>
      <c r="L13" s="339"/>
      <c r="M13" s="340"/>
      <c r="N13" s="329"/>
      <c r="O13" s="323"/>
    </row>
    <row r="14" spans="1:15">
      <c r="A14" s="337">
        <v>25</v>
      </c>
      <c r="B14" s="326"/>
      <c r="C14" s="338" t="s">
        <v>134</v>
      </c>
      <c r="D14" s="339">
        <v>0</v>
      </c>
      <c r="E14" s="339"/>
      <c r="F14" s="340"/>
      <c r="G14" s="332"/>
      <c r="H14" s="378">
        <v>73</v>
      </c>
      <c r="I14" s="326"/>
      <c r="J14" s="338" t="s">
        <v>135</v>
      </c>
      <c r="K14" s="342">
        <v>2967905.5</v>
      </c>
      <c r="L14" s="344">
        <f>SUM(K10:K14)</f>
        <v>3269884.83</v>
      </c>
      <c r="M14" s="340"/>
      <c r="N14" s="329"/>
      <c r="O14" s="323"/>
    </row>
    <row r="15" spans="1:15">
      <c r="A15" s="337">
        <v>26</v>
      </c>
      <c r="B15" s="326"/>
      <c r="C15" s="338" t="s">
        <v>136</v>
      </c>
      <c r="D15" s="339">
        <v>0</v>
      </c>
      <c r="E15" s="339"/>
      <c r="F15" s="340"/>
      <c r="G15" s="332"/>
      <c r="H15" s="379"/>
      <c r="I15" s="343"/>
      <c r="J15" s="343"/>
      <c r="K15" s="345"/>
      <c r="L15" s="339"/>
      <c r="M15" s="340"/>
      <c r="N15" s="329"/>
      <c r="O15" s="323"/>
    </row>
    <row r="16" spans="1:15">
      <c r="A16" s="337">
        <v>28</v>
      </c>
      <c r="B16" s="326"/>
      <c r="C16" s="338" t="s">
        <v>137</v>
      </c>
      <c r="D16" s="339">
        <v>0</v>
      </c>
      <c r="E16" s="344">
        <f>SUM(D9:D16)</f>
        <v>0</v>
      </c>
      <c r="F16" s="340"/>
      <c r="G16" s="332"/>
      <c r="H16" s="379"/>
      <c r="I16" s="346" t="s">
        <v>138</v>
      </c>
      <c r="J16" s="343"/>
      <c r="K16" s="342"/>
      <c r="L16" s="339"/>
      <c r="M16" s="340"/>
      <c r="N16" s="329"/>
      <c r="O16" s="323"/>
    </row>
    <row r="17" spans="1:15">
      <c r="A17" s="337"/>
      <c r="B17" s="326"/>
      <c r="C17" s="338"/>
      <c r="D17" s="347"/>
      <c r="E17" s="339"/>
      <c r="F17" s="340"/>
      <c r="G17" s="332"/>
      <c r="H17" s="378">
        <v>74</v>
      </c>
      <c r="I17" s="346"/>
      <c r="J17" s="343" t="s">
        <v>139</v>
      </c>
      <c r="K17" s="342">
        <v>6286545.0199999996</v>
      </c>
      <c r="L17" s="339"/>
      <c r="M17" s="340"/>
      <c r="N17" s="329"/>
      <c r="O17" s="323"/>
    </row>
    <row r="18" spans="1:15">
      <c r="A18" s="337"/>
      <c r="B18" s="326" t="s">
        <v>140</v>
      </c>
      <c r="C18" s="332"/>
      <c r="D18" s="339"/>
      <c r="E18" s="339"/>
      <c r="F18" s="340"/>
      <c r="G18" s="332"/>
      <c r="H18" s="378">
        <v>75</v>
      </c>
      <c r="I18" s="346"/>
      <c r="J18" s="343" t="s">
        <v>141</v>
      </c>
      <c r="K18" s="342">
        <v>40974.74</v>
      </c>
      <c r="L18" s="339"/>
      <c r="M18" s="340"/>
      <c r="N18" s="329"/>
      <c r="O18" s="323"/>
    </row>
    <row r="19" spans="1:15">
      <c r="A19" s="337">
        <v>20</v>
      </c>
      <c r="B19" s="326"/>
      <c r="C19" s="338" t="s">
        <v>124</v>
      </c>
      <c r="D19" s="339">
        <v>0</v>
      </c>
      <c r="E19" s="339"/>
      <c r="F19" s="340"/>
      <c r="G19" s="332"/>
      <c r="H19" s="378">
        <v>76</v>
      </c>
      <c r="I19" s="346"/>
      <c r="J19" s="343" t="s">
        <v>142</v>
      </c>
      <c r="K19" s="342">
        <v>146928.48000000001</v>
      </c>
      <c r="M19" s="340"/>
      <c r="N19" s="329"/>
      <c r="O19" s="323"/>
    </row>
    <row r="20" spans="1:15">
      <c r="A20" s="337">
        <v>21</v>
      </c>
      <c r="B20" s="326"/>
      <c r="C20" s="338" t="s">
        <v>126</v>
      </c>
      <c r="D20" s="339">
        <v>0</v>
      </c>
      <c r="E20" s="339"/>
      <c r="F20" s="340"/>
      <c r="G20" s="332"/>
      <c r="H20" s="380">
        <v>78</v>
      </c>
      <c r="I20" s="331"/>
      <c r="J20" s="331" t="s">
        <v>259</v>
      </c>
      <c r="K20" s="348">
        <v>0</v>
      </c>
      <c r="L20" s="344">
        <f>SUM(K17:K21)</f>
        <v>6474448.2400000002</v>
      </c>
      <c r="M20" s="340"/>
      <c r="N20" s="329"/>
      <c r="O20" s="323"/>
    </row>
    <row r="21" spans="1:15">
      <c r="A21" s="337">
        <v>22</v>
      </c>
      <c r="B21" s="326"/>
      <c r="C21" s="338" t="s">
        <v>128</v>
      </c>
      <c r="D21" s="339">
        <v>0</v>
      </c>
      <c r="E21" s="339"/>
      <c r="F21" s="340"/>
      <c r="G21" s="332"/>
      <c r="H21" s="381"/>
      <c r="I21" s="346"/>
      <c r="J21" s="343"/>
      <c r="K21" s="339"/>
      <c r="L21" s="341"/>
      <c r="M21" s="331"/>
      <c r="N21" s="329"/>
      <c r="O21" s="323"/>
    </row>
    <row r="22" spans="1:15">
      <c r="A22" s="337">
        <v>23</v>
      </c>
      <c r="B22" s="326"/>
      <c r="C22" s="338" t="s">
        <v>130</v>
      </c>
      <c r="D22" s="339">
        <v>0</v>
      </c>
      <c r="E22" s="339"/>
      <c r="F22" s="340"/>
      <c r="G22" s="332"/>
      <c r="H22" s="382"/>
      <c r="I22" s="349"/>
      <c r="J22" s="350"/>
      <c r="K22" s="351"/>
      <c r="L22" s="342"/>
      <c r="M22" s="352"/>
      <c r="N22" s="353"/>
      <c r="O22" s="354"/>
    </row>
    <row r="23" spans="1:15">
      <c r="A23" s="337">
        <v>24</v>
      </c>
      <c r="B23" s="326"/>
      <c r="C23" s="338" t="s">
        <v>132</v>
      </c>
      <c r="D23" s="339">
        <v>0</v>
      </c>
      <c r="E23" s="339"/>
      <c r="F23" s="340"/>
      <c r="G23" s="332"/>
      <c r="H23" s="383"/>
      <c r="I23" s="349"/>
      <c r="J23" s="355"/>
      <c r="K23" s="342"/>
      <c r="L23" s="342"/>
      <c r="M23" s="352"/>
      <c r="N23" s="353"/>
      <c r="O23" s="354"/>
    </row>
    <row r="24" spans="1:15">
      <c r="A24" s="337">
        <v>25</v>
      </c>
      <c r="B24" s="326"/>
      <c r="C24" s="338" t="s">
        <v>134</v>
      </c>
      <c r="D24" s="339">
        <v>517803.06</v>
      </c>
      <c r="E24" s="339"/>
      <c r="F24" s="340"/>
      <c r="G24" s="332"/>
      <c r="H24" s="384"/>
      <c r="I24" s="356"/>
      <c r="J24" s="355"/>
      <c r="K24" s="342"/>
      <c r="L24" s="342"/>
      <c r="M24" s="352"/>
      <c r="N24" s="353"/>
      <c r="O24" s="354"/>
    </row>
    <row r="25" spans="1:15">
      <c r="A25" s="337">
        <v>26</v>
      </c>
      <c r="B25" s="326"/>
      <c r="C25" s="338" t="s">
        <v>136</v>
      </c>
      <c r="D25" s="339">
        <v>236737.35</v>
      </c>
      <c r="E25" s="339"/>
      <c r="F25" s="340"/>
      <c r="G25" s="332"/>
      <c r="H25" s="382"/>
      <c r="I25" s="349"/>
      <c r="J25" s="350"/>
      <c r="K25" s="342"/>
      <c r="L25" s="342"/>
      <c r="M25" s="352"/>
      <c r="N25" s="353"/>
      <c r="O25" s="354"/>
    </row>
    <row r="26" spans="1:15">
      <c r="A26" s="337">
        <v>28</v>
      </c>
      <c r="B26" s="326"/>
      <c r="C26" s="338" t="s">
        <v>137</v>
      </c>
      <c r="D26" s="339">
        <v>0</v>
      </c>
      <c r="E26" s="344">
        <f>SUM(D19:D26)</f>
        <v>754540.41</v>
      </c>
      <c r="F26" s="340"/>
      <c r="G26" s="332"/>
      <c r="H26" s="382"/>
      <c r="I26" s="349"/>
      <c r="J26" s="357"/>
      <c r="K26" s="342"/>
      <c r="L26" s="342"/>
      <c r="M26" s="352"/>
      <c r="N26" s="353"/>
      <c r="O26" s="354"/>
    </row>
    <row r="27" spans="1:15">
      <c r="A27" s="337"/>
      <c r="B27" s="326" t="s">
        <v>143</v>
      </c>
      <c r="C27" s="346"/>
      <c r="D27" s="358"/>
      <c r="E27" s="385">
        <f>E26+E16</f>
        <v>754540.41</v>
      </c>
      <c r="F27" s="340"/>
      <c r="G27" s="332"/>
      <c r="H27" s="382"/>
      <c r="I27" s="349"/>
      <c r="J27" s="357"/>
      <c r="K27" s="342"/>
      <c r="L27" s="342"/>
      <c r="M27" s="352"/>
      <c r="N27" s="353"/>
      <c r="O27" s="354"/>
    </row>
    <row r="28" spans="1:15">
      <c r="A28" s="337"/>
      <c r="B28" s="326"/>
      <c r="C28" s="346"/>
      <c r="D28" s="359"/>
      <c r="E28" s="360"/>
      <c r="F28" s="340"/>
      <c r="G28" s="332"/>
      <c r="H28" s="382"/>
      <c r="I28" s="349"/>
      <c r="J28" s="357"/>
      <c r="K28" s="342"/>
      <c r="L28" s="342"/>
      <c r="M28" s="352"/>
      <c r="N28" s="353"/>
      <c r="O28" s="354"/>
    </row>
    <row r="29" spans="1:15">
      <c r="A29" s="361"/>
      <c r="B29" s="346" t="s">
        <v>144</v>
      </c>
      <c r="C29" s="332"/>
      <c r="D29" s="339"/>
      <c r="E29" s="339"/>
      <c r="F29" s="340"/>
      <c r="G29" s="332"/>
      <c r="H29" s="325"/>
      <c r="I29" s="332"/>
      <c r="J29" s="346"/>
      <c r="K29" s="339"/>
      <c r="L29" s="339"/>
      <c r="M29" s="340"/>
      <c r="N29" s="329"/>
      <c r="O29" s="323"/>
    </row>
    <row r="30" spans="1:15">
      <c r="A30" s="337">
        <v>20</v>
      </c>
      <c r="B30" s="326"/>
      <c r="C30" s="338" t="s">
        <v>124</v>
      </c>
      <c r="D30" s="339">
        <v>0</v>
      </c>
      <c r="E30" s="339"/>
      <c r="F30" s="340"/>
      <c r="G30" s="332"/>
      <c r="H30" s="325"/>
      <c r="I30" s="332"/>
      <c r="J30" s="346"/>
      <c r="K30" s="339"/>
      <c r="L30" s="339"/>
      <c r="M30" s="340"/>
      <c r="N30" s="329"/>
      <c r="O30" s="323"/>
    </row>
    <row r="31" spans="1:15">
      <c r="A31" s="337">
        <v>21</v>
      </c>
      <c r="B31" s="326"/>
      <c r="C31" s="338" t="s">
        <v>126</v>
      </c>
      <c r="D31" s="339">
        <v>0</v>
      </c>
      <c r="E31" s="339"/>
      <c r="F31" s="340"/>
      <c r="G31" s="332"/>
      <c r="H31" s="325"/>
      <c r="I31" s="332"/>
      <c r="J31" s="346"/>
      <c r="K31" s="339"/>
      <c r="L31" s="339"/>
      <c r="M31" s="340"/>
      <c r="N31" s="329"/>
      <c r="O31" s="323"/>
    </row>
    <row r="32" spans="1:15">
      <c r="A32" s="337">
        <v>22</v>
      </c>
      <c r="B32" s="326"/>
      <c r="C32" s="338" t="s">
        <v>128</v>
      </c>
      <c r="D32" s="339">
        <v>0</v>
      </c>
      <c r="E32" s="339"/>
      <c r="F32" s="340"/>
      <c r="G32" s="332"/>
      <c r="H32" s="325"/>
      <c r="I32" s="332"/>
      <c r="J32" s="346"/>
      <c r="K32" s="339"/>
      <c r="L32" s="339"/>
      <c r="M32" s="340"/>
      <c r="N32" s="329"/>
      <c r="O32" s="323"/>
    </row>
    <row r="33" spans="1:15">
      <c r="A33" s="337">
        <v>23</v>
      </c>
      <c r="B33" s="326"/>
      <c r="C33" s="338" t="s">
        <v>130</v>
      </c>
      <c r="D33" s="339">
        <v>0</v>
      </c>
      <c r="E33" s="339"/>
      <c r="F33" s="340"/>
      <c r="G33" s="332"/>
      <c r="H33" s="325"/>
      <c r="I33" s="332"/>
      <c r="J33" s="362"/>
      <c r="K33" s="339"/>
      <c r="L33" s="339"/>
      <c r="M33" s="340"/>
      <c r="N33" s="329"/>
      <c r="O33" s="323"/>
    </row>
    <row r="34" spans="1:15">
      <c r="A34" s="337">
        <v>24</v>
      </c>
      <c r="B34" s="326"/>
      <c r="C34" s="338" t="s">
        <v>132</v>
      </c>
      <c r="D34" s="339">
        <v>0</v>
      </c>
      <c r="E34" s="339"/>
      <c r="F34" s="340"/>
      <c r="G34" s="332"/>
      <c r="H34" s="325"/>
      <c r="I34" s="332"/>
      <c r="J34" s="332"/>
      <c r="K34" s="339"/>
      <c r="L34" s="339"/>
      <c r="M34" s="340"/>
      <c r="N34" s="329"/>
      <c r="O34" s="323"/>
    </row>
    <row r="35" spans="1:15">
      <c r="A35" s="337">
        <v>25</v>
      </c>
      <c r="B35" s="326"/>
      <c r="C35" s="338" t="s">
        <v>134</v>
      </c>
      <c r="D35" s="339">
        <v>0</v>
      </c>
      <c r="E35" s="339"/>
      <c r="F35" s="340"/>
      <c r="G35" s="332"/>
      <c r="H35" s="325"/>
      <c r="I35" s="332"/>
      <c r="J35" s="362"/>
      <c r="K35" s="339"/>
      <c r="L35" s="339"/>
      <c r="M35" s="340"/>
      <c r="N35" s="329"/>
      <c r="O35" s="323"/>
    </row>
    <row r="36" spans="1:15">
      <c r="A36" s="337">
        <v>26</v>
      </c>
      <c r="B36" s="326"/>
      <c r="C36" s="338" t="s">
        <v>136</v>
      </c>
      <c r="D36" s="339">
        <v>0</v>
      </c>
      <c r="E36" s="339"/>
      <c r="F36" s="340"/>
      <c r="G36" s="332"/>
      <c r="H36" s="325"/>
      <c r="I36" s="332"/>
      <c r="J36" s="362"/>
      <c r="K36" s="339"/>
      <c r="L36" s="339"/>
      <c r="M36" s="340"/>
      <c r="N36" s="329"/>
      <c r="O36" s="323"/>
    </row>
    <row r="37" spans="1:15">
      <c r="A37" s="337">
        <v>28</v>
      </c>
      <c r="B37" s="326"/>
      <c r="C37" s="338" t="s">
        <v>137</v>
      </c>
      <c r="D37" s="339">
        <v>0</v>
      </c>
      <c r="E37" s="344">
        <f>SUM(D30:D37)</f>
        <v>0</v>
      </c>
      <c r="F37" s="340"/>
      <c r="G37" s="332"/>
      <c r="H37" s="325"/>
      <c r="I37" s="332"/>
      <c r="J37" s="362"/>
      <c r="K37" s="339"/>
      <c r="L37" s="339"/>
      <c r="M37" s="340"/>
      <c r="N37" s="329"/>
      <c r="O37" s="323"/>
    </row>
    <row r="38" spans="1:15">
      <c r="A38" s="337"/>
      <c r="B38" s="346" t="s">
        <v>288</v>
      </c>
      <c r="C38" s="332"/>
      <c r="D38" s="345"/>
      <c r="E38" s="364">
        <f>E27-E37</f>
        <v>754540.41</v>
      </c>
      <c r="F38" s="340"/>
      <c r="G38" s="332"/>
      <c r="H38" s="325"/>
      <c r="I38" s="332"/>
      <c r="J38" s="362"/>
      <c r="K38" s="339"/>
      <c r="L38" s="339"/>
      <c r="M38" s="340"/>
      <c r="N38" s="329"/>
      <c r="O38" s="323"/>
    </row>
    <row r="39" spans="1:15">
      <c r="A39" s="337"/>
      <c r="B39" s="346"/>
      <c r="C39" s="332"/>
      <c r="D39" s="339"/>
      <c r="E39" s="339"/>
      <c r="F39" s="340"/>
      <c r="G39" s="332"/>
      <c r="H39" s="325"/>
      <c r="I39" s="332"/>
      <c r="J39" s="362"/>
      <c r="K39" s="339"/>
      <c r="L39" s="339"/>
      <c r="M39" s="340"/>
      <c r="N39" s="329"/>
      <c r="O39" s="323"/>
    </row>
    <row r="40" spans="1:15">
      <c r="A40" s="337"/>
      <c r="B40" s="346" t="s">
        <v>145</v>
      </c>
      <c r="C40" s="346"/>
      <c r="D40" s="339"/>
      <c r="E40" s="339"/>
      <c r="F40" s="340"/>
      <c r="G40" s="332"/>
      <c r="H40" s="325"/>
      <c r="I40" s="332"/>
      <c r="J40" s="362"/>
      <c r="K40" s="339"/>
      <c r="L40" s="339"/>
      <c r="M40" s="340"/>
      <c r="N40" s="329"/>
      <c r="O40" s="323"/>
    </row>
    <row r="41" spans="1:15">
      <c r="A41" s="337">
        <v>60</v>
      </c>
      <c r="B41" s="326"/>
      <c r="C41" s="338" t="s">
        <v>146</v>
      </c>
      <c r="D41" s="342">
        <v>3111158.05</v>
      </c>
      <c r="E41" s="339"/>
      <c r="F41" s="340"/>
      <c r="G41" s="332"/>
      <c r="H41" s="325"/>
      <c r="I41" s="332"/>
      <c r="J41" s="362"/>
      <c r="K41" s="339"/>
      <c r="L41" s="339"/>
      <c r="M41" s="340"/>
      <c r="N41" s="329"/>
      <c r="O41" s="323"/>
    </row>
    <row r="42" spans="1:15">
      <c r="A42" s="337">
        <v>61</v>
      </c>
      <c r="B42" s="326"/>
      <c r="C42" s="338" t="s">
        <v>147</v>
      </c>
      <c r="D42" s="342">
        <v>434773.41</v>
      </c>
      <c r="E42" s="339"/>
      <c r="F42" s="340"/>
      <c r="G42" s="332"/>
      <c r="H42" s="325"/>
      <c r="I42" s="332"/>
      <c r="J42" s="362"/>
      <c r="K42" s="339"/>
      <c r="L42" s="339"/>
      <c r="M42" s="340"/>
      <c r="N42" s="329"/>
      <c r="O42" s="323"/>
    </row>
    <row r="43" spans="1:15">
      <c r="A43" s="337">
        <v>62</v>
      </c>
      <c r="B43" s="326"/>
      <c r="C43" s="338" t="s">
        <v>148</v>
      </c>
      <c r="D43" s="342">
        <v>2236147.0699999998</v>
      </c>
      <c r="E43" s="339"/>
      <c r="F43" s="340"/>
      <c r="G43" s="332"/>
      <c r="H43" s="325"/>
      <c r="I43" s="332"/>
      <c r="J43" s="332"/>
      <c r="K43" s="339"/>
      <c r="L43" s="339"/>
      <c r="M43" s="340"/>
      <c r="N43" s="329"/>
      <c r="O43" s="323"/>
    </row>
    <row r="44" spans="1:15">
      <c r="A44" s="337">
        <v>63</v>
      </c>
      <c r="B44" s="326"/>
      <c r="C44" s="362" t="s">
        <v>149</v>
      </c>
      <c r="D44" s="342">
        <v>244866.14</v>
      </c>
      <c r="E44" s="339"/>
      <c r="F44" s="340"/>
      <c r="G44" s="332"/>
      <c r="H44" s="325"/>
      <c r="I44" s="332"/>
      <c r="J44" s="332"/>
      <c r="K44" s="339"/>
      <c r="L44" s="339"/>
      <c r="M44" s="340"/>
      <c r="N44" s="329"/>
      <c r="O44" s="323"/>
    </row>
    <row r="45" spans="1:15">
      <c r="A45" s="337">
        <v>64</v>
      </c>
      <c r="B45" s="326"/>
      <c r="C45" s="338" t="s">
        <v>150</v>
      </c>
      <c r="D45" s="342">
        <v>1406053.92</v>
      </c>
      <c r="E45" s="339"/>
      <c r="F45" s="340"/>
      <c r="G45" s="332"/>
      <c r="H45" s="325"/>
      <c r="I45" s="332"/>
      <c r="J45" s="346"/>
      <c r="K45" s="339"/>
      <c r="L45" s="339"/>
      <c r="M45" s="340"/>
      <c r="N45" s="329"/>
      <c r="O45" s="323"/>
    </row>
    <row r="46" spans="1:15">
      <c r="A46" s="337">
        <v>65</v>
      </c>
      <c r="B46" s="326"/>
      <c r="C46" s="362" t="s">
        <v>151</v>
      </c>
      <c r="D46" s="342">
        <v>221847.93</v>
      </c>
      <c r="E46" s="339"/>
      <c r="F46" s="340"/>
      <c r="G46" s="332"/>
      <c r="H46" s="325"/>
      <c r="I46" s="332"/>
      <c r="J46" s="362"/>
      <c r="K46" s="339"/>
      <c r="L46" s="339"/>
      <c r="M46" s="340"/>
      <c r="N46" s="329"/>
      <c r="O46" s="323"/>
    </row>
    <row r="47" spans="1:15">
      <c r="A47" s="337">
        <v>66</v>
      </c>
      <c r="B47" s="326"/>
      <c r="C47" s="332" t="s">
        <v>152</v>
      </c>
      <c r="D47" s="342">
        <v>2802864.32</v>
      </c>
      <c r="E47" s="339"/>
      <c r="F47" s="340"/>
      <c r="G47" s="332"/>
      <c r="H47" s="325"/>
      <c r="I47" s="332"/>
      <c r="J47" s="362"/>
      <c r="K47" s="339"/>
      <c r="L47" s="339"/>
      <c r="M47" s="340"/>
      <c r="N47" s="329"/>
      <c r="O47" s="323"/>
    </row>
    <row r="48" spans="1:15">
      <c r="A48" s="337">
        <v>68</v>
      </c>
      <c r="B48" s="326"/>
      <c r="C48" s="332" t="s">
        <v>153</v>
      </c>
      <c r="D48" s="342">
        <v>0</v>
      </c>
      <c r="E48" s="339"/>
      <c r="F48" s="340"/>
      <c r="G48" s="332"/>
      <c r="H48" s="325"/>
      <c r="I48" s="332"/>
      <c r="J48" s="362"/>
      <c r="K48" s="339"/>
      <c r="L48" s="339"/>
      <c r="M48" s="340"/>
      <c r="N48" s="329"/>
      <c r="O48" s="323"/>
    </row>
    <row r="49" spans="1:15">
      <c r="A49" s="337">
        <v>67</v>
      </c>
      <c r="B49" s="326"/>
      <c r="C49" s="332" t="s">
        <v>154</v>
      </c>
      <c r="D49" s="342">
        <v>951283.76</v>
      </c>
      <c r="E49" s="339">
        <f>SUM(D41:D49)</f>
        <v>11408994.599999998</v>
      </c>
      <c r="F49" s="340"/>
      <c r="G49" s="332"/>
      <c r="H49" s="325"/>
      <c r="I49" s="332"/>
      <c r="J49" s="362"/>
      <c r="K49" s="339"/>
      <c r="L49" s="339"/>
      <c r="M49" s="340"/>
      <c r="N49" s="329"/>
      <c r="O49" s="323"/>
    </row>
    <row r="50" spans="1:15">
      <c r="A50" s="337"/>
      <c r="B50" s="326"/>
      <c r="C50" s="363" t="s">
        <v>155</v>
      </c>
      <c r="D50" s="345"/>
      <c r="E50" s="364">
        <f>E49+E38</f>
        <v>12163535.009999998</v>
      </c>
      <c r="F50" s="340"/>
      <c r="G50" s="332"/>
      <c r="H50" s="325"/>
      <c r="I50" s="332"/>
      <c r="J50" s="362"/>
      <c r="K50" s="339"/>
      <c r="L50" s="339"/>
      <c r="M50" s="340"/>
      <c r="N50" s="329"/>
      <c r="O50" s="323"/>
    </row>
    <row r="51" spans="1:15">
      <c r="A51" s="337"/>
      <c r="B51" s="326"/>
      <c r="C51" s="363" t="s">
        <v>156</v>
      </c>
      <c r="D51" s="339"/>
      <c r="E51" s="339"/>
      <c r="F51" s="340"/>
      <c r="G51" s="332"/>
      <c r="H51" s="325"/>
      <c r="I51" s="332"/>
      <c r="J51" s="362"/>
      <c r="K51" s="339"/>
      <c r="L51" s="339"/>
      <c r="M51" s="340"/>
      <c r="N51" s="329"/>
      <c r="O51" s="323"/>
    </row>
    <row r="52" spans="1:15">
      <c r="A52" s="365" t="s">
        <v>157</v>
      </c>
      <c r="B52" s="326"/>
      <c r="C52" s="332" t="s">
        <v>158</v>
      </c>
      <c r="D52" s="339">
        <v>0</v>
      </c>
      <c r="E52" s="339"/>
      <c r="F52" s="340"/>
      <c r="G52" s="332"/>
      <c r="H52" s="325"/>
      <c r="I52" s="332"/>
      <c r="J52" s="362"/>
      <c r="K52" s="339"/>
      <c r="L52" s="339"/>
      <c r="M52" s="340"/>
      <c r="N52" s="329"/>
      <c r="O52" s="323"/>
    </row>
    <row r="53" spans="1:15">
      <c r="A53" s="365" t="s">
        <v>159</v>
      </c>
      <c r="B53" s="326"/>
      <c r="C53" s="332" t="s">
        <v>160</v>
      </c>
      <c r="D53" s="339">
        <v>0</v>
      </c>
      <c r="E53" s="339"/>
      <c r="F53" s="340"/>
      <c r="G53" s="332"/>
      <c r="H53" s="325"/>
      <c r="I53" s="332"/>
      <c r="J53" s="362"/>
      <c r="K53" s="339"/>
      <c r="L53" s="339"/>
      <c r="M53" s="340"/>
      <c r="N53" s="329"/>
      <c r="O53" s="323"/>
    </row>
    <row r="54" spans="1:15">
      <c r="A54" s="365" t="s">
        <v>161</v>
      </c>
      <c r="B54" s="326"/>
      <c r="C54" s="332" t="s">
        <v>162</v>
      </c>
      <c r="D54" s="339">
        <v>0</v>
      </c>
      <c r="E54" s="339"/>
      <c r="F54" s="340"/>
      <c r="G54" s="332"/>
      <c r="H54" s="325"/>
      <c r="I54" s="332"/>
      <c r="J54" s="362"/>
      <c r="K54" s="339"/>
      <c r="L54" s="339"/>
      <c r="M54" s="340"/>
      <c r="N54" s="329"/>
      <c r="O54" s="323"/>
    </row>
    <row r="55" spans="1:15">
      <c r="A55" s="337"/>
      <c r="B55" s="326" t="s">
        <v>163</v>
      </c>
      <c r="C55" s="332"/>
      <c r="D55" s="345"/>
      <c r="E55" s="364">
        <f>E50-E54</f>
        <v>12163535.009999998</v>
      </c>
      <c r="F55" s="340"/>
      <c r="G55" s="332"/>
      <c r="H55" s="325"/>
      <c r="I55" s="332"/>
      <c r="J55" s="326" t="s">
        <v>251</v>
      </c>
      <c r="K55" s="344"/>
      <c r="L55" s="344">
        <f>L14+L20+L24</f>
        <v>9744333.0700000003</v>
      </c>
      <c r="M55" s="340"/>
      <c r="N55" s="329"/>
      <c r="O55" s="323"/>
    </row>
    <row r="56" spans="1:15">
      <c r="A56" s="337"/>
      <c r="B56" s="326"/>
      <c r="C56" s="332"/>
      <c r="D56" s="339"/>
      <c r="E56" s="339"/>
      <c r="F56" s="340"/>
      <c r="G56" s="332"/>
      <c r="H56" s="325"/>
      <c r="I56" s="332"/>
      <c r="J56" s="362"/>
      <c r="K56" s="339"/>
      <c r="L56" s="339"/>
      <c r="M56" s="340"/>
      <c r="N56" s="329"/>
      <c r="O56" s="323"/>
    </row>
    <row r="57" spans="1:15">
      <c r="A57" s="337" t="s">
        <v>118</v>
      </c>
      <c r="B57" s="326"/>
      <c r="C57" s="363" t="s">
        <v>268</v>
      </c>
      <c r="D57" s="339"/>
      <c r="E57" s="344">
        <f>L55-E55</f>
        <v>-2419201.9399999976</v>
      </c>
      <c r="F57" s="340"/>
      <c r="G57" s="332"/>
      <c r="H57" s="325"/>
      <c r="I57" s="332"/>
      <c r="J57" s="346"/>
      <c r="K57" s="339"/>
      <c r="L57" s="339"/>
      <c r="M57" s="340"/>
      <c r="N57" s="329"/>
      <c r="O57" s="323"/>
    </row>
    <row r="58" spans="1:15" ht="13.5" thickBot="1">
      <c r="A58" s="325"/>
      <c r="B58" s="326"/>
      <c r="C58" s="363"/>
      <c r="D58" s="339"/>
      <c r="E58" s="366">
        <f>E57+E55</f>
        <v>9744333.0700000003</v>
      </c>
      <c r="F58" s="367"/>
      <c r="G58" s="363"/>
      <c r="H58" s="325"/>
      <c r="I58" s="363"/>
      <c r="J58" s="346"/>
      <c r="K58" s="344"/>
      <c r="L58" s="366">
        <f>L55</f>
        <v>9744333.0700000003</v>
      </c>
      <c r="M58" s="367"/>
      <c r="N58" s="329"/>
      <c r="O58" s="323"/>
    </row>
    <row r="59" spans="1:15" ht="14.25" thickTop="1" thickBot="1">
      <c r="A59" s="368"/>
      <c r="B59" s="369"/>
      <c r="C59" s="370"/>
      <c r="D59" s="371"/>
      <c r="E59" s="372"/>
      <c r="F59" s="372"/>
      <c r="G59" s="370"/>
      <c r="H59" s="368"/>
      <c r="I59" s="370"/>
      <c r="J59" s="373"/>
      <c r="K59" s="372"/>
      <c r="L59" s="372"/>
      <c r="M59" s="372"/>
      <c r="N59" s="374"/>
      <c r="O59" s="323"/>
    </row>
  </sheetData>
  <mergeCells count="2">
    <mergeCell ref="A1:N1"/>
    <mergeCell ref="A2:N2"/>
  </mergeCells>
  <phoneticPr fontId="18" type="noConversion"/>
  <pageMargins left="0.17" right="0.17" top="0.98425196850393704" bottom="0.98425196850393704" header="0.51181102362204722" footer="0.51181102362204722"/>
  <pageSetup paperSize="9" scale="4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workbookViewId="0">
      <selection activeCell="C16" sqref="C16"/>
    </sheetView>
  </sheetViews>
  <sheetFormatPr defaultColWidth="8.88671875" defaultRowHeight="12"/>
  <cols>
    <col min="1" max="1" width="2.21875" style="92" customWidth="1"/>
    <col min="2" max="2" width="6.77734375" style="78" bestFit="1" customWidth="1"/>
    <col min="3" max="3" width="29.88671875" style="78" customWidth="1"/>
    <col min="4" max="5" width="11.44140625" style="78" bestFit="1" customWidth="1"/>
    <col min="6" max="6" width="10.6640625" style="78" bestFit="1" customWidth="1"/>
    <col min="7" max="7" width="9.21875" style="78" bestFit="1" customWidth="1"/>
    <col min="8" max="8" width="13.44140625" style="78" customWidth="1"/>
    <col min="9" max="9" width="9.109375" style="78" customWidth="1"/>
    <col min="10" max="10" width="11.44140625" style="78" bestFit="1" customWidth="1"/>
    <col min="11" max="11" width="9.109375" style="78" bestFit="1" customWidth="1"/>
    <col min="12" max="16384" width="8.88671875" style="78"/>
  </cols>
  <sheetData>
    <row r="1" spans="1:17" ht="12.75">
      <c r="B1" s="79"/>
      <c r="C1" s="79"/>
      <c r="D1" s="79"/>
      <c r="E1" s="79"/>
      <c r="F1" s="79"/>
      <c r="G1" s="79"/>
      <c r="H1" s="79"/>
      <c r="I1" s="79"/>
      <c r="J1" s="79"/>
    </row>
    <row r="2" spans="1:17" s="76" customFormat="1" ht="12.75">
      <c r="A2" s="92"/>
      <c r="B2" s="80" t="s">
        <v>164</v>
      </c>
      <c r="C2" s="80"/>
      <c r="D2" s="80"/>
      <c r="E2" s="80"/>
      <c r="F2" s="80"/>
      <c r="G2" s="80"/>
      <c r="H2" s="80"/>
      <c r="I2" s="80"/>
      <c r="J2" s="80"/>
    </row>
    <row r="3" spans="1:17" s="76" customFormat="1" ht="13.5" thickBot="1">
      <c r="A3" s="92"/>
      <c r="B3" s="91" t="s">
        <v>279</v>
      </c>
      <c r="C3" s="80"/>
      <c r="D3" s="80"/>
      <c r="E3" s="80"/>
      <c r="F3" s="80"/>
      <c r="G3" s="80"/>
      <c r="H3" s="80"/>
      <c r="I3" s="80"/>
      <c r="J3" s="80"/>
      <c r="L3" s="91" t="s">
        <v>270</v>
      </c>
      <c r="M3" s="91"/>
      <c r="N3" s="91"/>
      <c r="O3" s="91"/>
      <c r="P3" s="91"/>
      <c r="Q3" s="91"/>
    </row>
    <row r="4" spans="1:17" s="77" customFormat="1" ht="51.75" thickBot="1">
      <c r="A4" s="93"/>
      <c r="B4" s="81" t="s">
        <v>165</v>
      </c>
      <c r="C4" s="82" t="s">
        <v>166</v>
      </c>
      <c r="D4" s="94" t="s">
        <v>280</v>
      </c>
      <c r="E4" s="83" t="s">
        <v>167</v>
      </c>
      <c r="F4" s="83" t="s">
        <v>168</v>
      </c>
      <c r="G4" s="94" t="s">
        <v>169</v>
      </c>
      <c r="H4" s="84" t="s">
        <v>170</v>
      </c>
      <c r="I4" s="84" t="s">
        <v>248</v>
      </c>
      <c r="J4" s="95" t="s">
        <v>281</v>
      </c>
      <c r="L4" s="151" t="s">
        <v>167</v>
      </c>
      <c r="M4" s="150" t="s">
        <v>168</v>
      </c>
      <c r="N4" s="149" t="s">
        <v>169</v>
      </c>
      <c r="O4" s="149" t="s">
        <v>170</v>
      </c>
      <c r="P4" s="149" t="s">
        <v>248</v>
      </c>
      <c r="Q4" s="149" t="s">
        <v>281</v>
      </c>
    </row>
    <row r="5" spans="1:17" s="76" customFormat="1" ht="12.75">
      <c r="A5" s="92"/>
      <c r="B5" s="85">
        <v>60</v>
      </c>
      <c r="C5" s="86" t="s">
        <v>171</v>
      </c>
      <c r="D5" s="96">
        <v>3111158.05</v>
      </c>
      <c r="E5" s="96">
        <v>1737759.0030000003</v>
      </c>
      <c r="F5" s="96">
        <v>1373399.0470000003</v>
      </c>
      <c r="G5" s="96">
        <f t="shared" ref="G5:G14" si="0">D5*N5</f>
        <v>0</v>
      </c>
      <c r="H5" s="97">
        <f>D5*O5</f>
        <v>0</v>
      </c>
      <c r="I5" s="97">
        <v>0</v>
      </c>
      <c r="J5" s="98">
        <f>SUM(E5:I5)</f>
        <v>3111158.0500000007</v>
      </c>
      <c r="K5" s="386">
        <f>D5-J5</f>
        <v>0</v>
      </c>
      <c r="L5" s="148">
        <v>1</v>
      </c>
      <c r="M5" s="147">
        <v>0</v>
      </c>
      <c r="N5" s="147">
        <v>0</v>
      </c>
      <c r="O5" s="147">
        <v>0</v>
      </c>
      <c r="P5" s="147">
        <v>0</v>
      </c>
      <c r="Q5" s="146">
        <v>1</v>
      </c>
    </row>
    <row r="6" spans="1:17" s="76" customFormat="1" ht="12.75">
      <c r="A6" s="92"/>
      <c r="B6" s="87">
        <v>61</v>
      </c>
      <c r="C6" s="88" t="s">
        <v>172</v>
      </c>
      <c r="D6" s="99">
        <v>434773.41</v>
      </c>
      <c r="E6" s="100">
        <v>136495.3155</v>
      </c>
      <c r="F6" s="100">
        <v>298278.09450000001</v>
      </c>
      <c r="G6" s="100">
        <f t="shared" si="0"/>
        <v>0</v>
      </c>
      <c r="H6" s="97">
        <f t="shared" ref="H6:H14" si="1">D6*O6</f>
        <v>0</v>
      </c>
      <c r="I6" s="101">
        <v>0</v>
      </c>
      <c r="J6" s="98">
        <f t="shared" ref="J6:J14" si="2">SUM(E6:I6)</f>
        <v>434773.41000000003</v>
      </c>
      <c r="K6" s="386">
        <f t="shared" ref="K6:K14" si="3">D6-J6</f>
        <v>0</v>
      </c>
      <c r="L6" s="145">
        <v>0.73205754161805037</v>
      </c>
      <c r="M6" s="144">
        <v>0.26794245838194969</v>
      </c>
      <c r="N6" s="144">
        <v>0</v>
      </c>
      <c r="O6" s="144">
        <v>0</v>
      </c>
      <c r="P6" s="144">
        <v>0</v>
      </c>
      <c r="Q6" s="143">
        <v>1.0000000000000002</v>
      </c>
    </row>
    <row r="7" spans="1:17" s="76" customFormat="1" ht="12.75">
      <c r="A7" s="92"/>
      <c r="B7" s="87">
        <v>62</v>
      </c>
      <c r="C7" s="88" t="s">
        <v>173</v>
      </c>
      <c r="D7" s="99">
        <v>2236147.0699999998</v>
      </c>
      <c r="E7" s="100">
        <v>1936136.78</v>
      </c>
      <c r="F7" s="100">
        <v>300010.28999999998</v>
      </c>
      <c r="G7" s="100">
        <f t="shared" si="0"/>
        <v>0</v>
      </c>
      <c r="H7" s="97">
        <f t="shared" si="1"/>
        <v>0</v>
      </c>
      <c r="I7" s="101">
        <v>0</v>
      </c>
      <c r="J7" s="98">
        <f t="shared" si="2"/>
        <v>2236147.0699999998</v>
      </c>
      <c r="K7" s="386">
        <f t="shared" si="3"/>
        <v>0</v>
      </c>
      <c r="L7" s="145">
        <v>0.99999999999999978</v>
      </c>
      <c r="M7" s="144">
        <v>0</v>
      </c>
      <c r="N7" s="144">
        <v>0</v>
      </c>
      <c r="O7" s="144">
        <v>0</v>
      </c>
      <c r="P7" s="144">
        <v>0</v>
      </c>
      <c r="Q7" s="143">
        <v>0.99999999999999978</v>
      </c>
    </row>
    <row r="8" spans="1:17" s="76" customFormat="1" ht="12.75">
      <c r="A8" s="92"/>
      <c r="B8" s="87">
        <v>63</v>
      </c>
      <c r="C8" s="88" t="s">
        <v>174</v>
      </c>
      <c r="D8" s="99">
        <v>244866.14</v>
      </c>
      <c r="E8" s="100">
        <v>197672.88200000001</v>
      </c>
      <c r="F8" s="100">
        <v>47193.258000000002</v>
      </c>
      <c r="G8" s="100">
        <f t="shared" si="0"/>
        <v>0</v>
      </c>
      <c r="H8" s="97">
        <f t="shared" si="1"/>
        <v>0</v>
      </c>
      <c r="I8" s="101">
        <v>0</v>
      </c>
      <c r="J8" s="98">
        <f t="shared" si="2"/>
        <v>244866.14</v>
      </c>
      <c r="K8" s="386">
        <f t="shared" si="3"/>
        <v>0</v>
      </c>
      <c r="L8" s="145">
        <v>1</v>
      </c>
      <c r="M8" s="144">
        <v>0</v>
      </c>
      <c r="N8" s="144">
        <v>0</v>
      </c>
      <c r="O8" s="144">
        <v>0</v>
      </c>
      <c r="P8" s="144">
        <v>0</v>
      </c>
      <c r="Q8" s="143">
        <v>1</v>
      </c>
    </row>
    <row r="9" spans="1:17" s="76" customFormat="1" ht="12.75">
      <c r="A9" s="92"/>
      <c r="B9" s="87">
        <v>64</v>
      </c>
      <c r="C9" s="88" t="s">
        <v>175</v>
      </c>
      <c r="D9" s="99">
        <v>1406053.92</v>
      </c>
      <c r="E9" s="100">
        <v>710940.71600000001</v>
      </c>
      <c r="F9" s="100">
        <v>681084.40500000003</v>
      </c>
      <c r="G9" s="100">
        <v>14028.798999999999</v>
      </c>
      <c r="H9" s="97">
        <f t="shared" si="1"/>
        <v>0</v>
      </c>
      <c r="I9" s="101">
        <v>0</v>
      </c>
      <c r="J9" s="98">
        <f t="shared" si="2"/>
        <v>1406053.92</v>
      </c>
      <c r="K9" s="386">
        <f t="shared" si="3"/>
        <v>0</v>
      </c>
      <c r="L9" s="145">
        <v>0.96441681251751232</v>
      </c>
      <c r="M9" s="144">
        <v>0</v>
      </c>
      <c r="N9" s="144">
        <v>3.5583187482487739E-2</v>
      </c>
      <c r="O9" s="144">
        <v>0</v>
      </c>
      <c r="P9" s="144">
        <v>0</v>
      </c>
      <c r="Q9" s="143">
        <v>1.0000000000000002</v>
      </c>
    </row>
    <row r="10" spans="1:17" s="76" customFormat="1" ht="12.75">
      <c r="A10" s="92"/>
      <c r="B10" s="87">
        <v>65</v>
      </c>
      <c r="C10" s="89" t="str">
        <f>'Γενική Εκμετάλλευση'!C46</f>
        <v>Χρεωστικοί τόκοι και συναφή έξοδα</v>
      </c>
      <c r="D10" s="99">
        <v>221847.93</v>
      </c>
      <c r="E10" s="100">
        <v>0</v>
      </c>
      <c r="F10" s="100">
        <f t="shared" ref="F10:F14" si="4">D10*M10</f>
        <v>0</v>
      </c>
      <c r="G10" s="100">
        <f t="shared" si="0"/>
        <v>0</v>
      </c>
      <c r="H10" s="97">
        <v>221847.93</v>
      </c>
      <c r="I10" s="101">
        <v>0</v>
      </c>
      <c r="J10" s="98">
        <f t="shared" si="2"/>
        <v>221847.93</v>
      </c>
      <c r="K10" s="386">
        <f t="shared" si="3"/>
        <v>0</v>
      </c>
      <c r="L10" s="145">
        <v>0</v>
      </c>
      <c r="M10" s="144">
        <v>0</v>
      </c>
      <c r="N10" s="144">
        <v>0</v>
      </c>
      <c r="O10" s="144">
        <v>1</v>
      </c>
      <c r="P10" s="144">
        <v>0</v>
      </c>
      <c r="Q10" s="143">
        <v>1</v>
      </c>
    </row>
    <row r="11" spans="1:17" s="76" customFormat="1" ht="12.75">
      <c r="A11" s="92"/>
      <c r="B11" s="90">
        <f>'Γενική Εκμετάλλευση'!A47</f>
        <v>66</v>
      </c>
      <c r="C11" s="89" t="str">
        <f>'Γενική Εκμετάλλευση'!C47</f>
        <v>Αποσβέσεις Παγίων στοιχείων</v>
      </c>
      <c r="D11" s="99">
        <v>2802864.32</v>
      </c>
      <c r="E11" s="100">
        <v>2190181.4310000008</v>
      </c>
      <c r="F11" s="100">
        <v>612682.88900000008</v>
      </c>
      <c r="G11" s="100">
        <f t="shared" si="0"/>
        <v>0</v>
      </c>
      <c r="H11" s="97">
        <f t="shared" si="1"/>
        <v>0</v>
      </c>
      <c r="I11" s="101">
        <v>0</v>
      </c>
      <c r="J11" s="98">
        <f t="shared" si="2"/>
        <v>2802864.3200000008</v>
      </c>
      <c r="K11" s="386">
        <f t="shared" si="3"/>
        <v>0</v>
      </c>
      <c r="L11" s="145">
        <v>1</v>
      </c>
      <c r="M11" s="144">
        <v>0</v>
      </c>
      <c r="N11" s="144">
        <v>0</v>
      </c>
      <c r="O11" s="144">
        <v>0</v>
      </c>
      <c r="P11" s="144">
        <v>0</v>
      </c>
      <c r="Q11" s="143">
        <v>1</v>
      </c>
    </row>
    <row r="12" spans="1:17" s="76" customFormat="1" ht="12.75">
      <c r="A12" s="92"/>
      <c r="B12" s="87">
        <v>67</v>
      </c>
      <c r="C12" s="89" t="str">
        <f>'Γενική Εκμετάλλευση'!C49</f>
        <v>Παροχές - Χορηγίες - Επιχορηγήσεις Επιδοτήσεις</v>
      </c>
      <c r="D12" s="99">
        <v>951283.76</v>
      </c>
      <c r="E12" s="100">
        <v>951283.76</v>
      </c>
      <c r="F12" s="100">
        <f t="shared" si="4"/>
        <v>0</v>
      </c>
      <c r="G12" s="100">
        <f t="shared" si="0"/>
        <v>0</v>
      </c>
      <c r="H12" s="97">
        <f t="shared" si="1"/>
        <v>0</v>
      </c>
      <c r="I12" s="101">
        <v>0</v>
      </c>
      <c r="J12" s="98">
        <f t="shared" si="2"/>
        <v>951283.76</v>
      </c>
      <c r="K12" s="386">
        <f t="shared" si="3"/>
        <v>0</v>
      </c>
      <c r="L12" s="145">
        <v>1</v>
      </c>
      <c r="M12" s="144">
        <v>0</v>
      </c>
      <c r="N12" s="144">
        <v>0</v>
      </c>
      <c r="O12" s="144">
        <v>0</v>
      </c>
      <c r="P12" s="144">
        <v>0</v>
      </c>
      <c r="Q12" s="143">
        <v>1</v>
      </c>
    </row>
    <row r="13" spans="1:17" s="76" customFormat="1" ht="12.75">
      <c r="A13" s="92"/>
      <c r="B13" s="87">
        <v>68</v>
      </c>
      <c r="C13" s="89" t="str">
        <f>'Γενική Εκμετάλλευση'!C48</f>
        <v>Προβλέψεις εκμεταλλεύσεως</v>
      </c>
      <c r="D13" s="99">
        <v>0</v>
      </c>
      <c r="E13" s="100">
        <v>0</v>
      </c>
      <c r="F13" s="100">
        <f t="shared" si="4"/>
        <v>0</v>
      </c>
      <c r="G13" s="100">
        <f t="shared" si="0"/>
        <v>0</v>
      </c>
      <c r="H13" s="97">
        <f t="shared" si="1"/>
        <v>0</v>
      </c>
      <c r="I13" s="101">
        <v>0</v>
      </c>
      <c r="J13" s="98">
        <f t="shared" si="2"/>
        <v>0</v>
      </c>
      <c r="K13" s="386">
        <f t="shared" si="3"/>
        <v>0</v>
      </c>
      <c r="L13" s="145">
        <v>0</v>
      </c>
      <c r="M13" s="144">
        <v>1</v>
      </c>
      <c r="N13" s="144">
        <v>0</v>
      </c>
      <c r="O13" s="144">
        <v>0</v>
      </c>
      <c r="P13" s="144">
        <v>0</v>
      </c>
      <c r="Q13" s="143">
        <v>0</v>
      </c>
    </row>
    <row r="14" spans="1:17" s="76" customFormat="1" ht="13.5" thickBot="1">
      <c r="A14" s="92"/>
      <c r="B14" s="87" t="s">
        <v>247</v>
      </c>
      <c r="C14" s="88" t="s">
        <v>176</v>
      </c>
      <c r="D14" s="102">
        <v>754540.41</v>
      </c>
      <c r="E14" s="100">
        <v>754540.41</v>
      </c>
      <c r="F14" s="100">
        <f t="shared" si="4"/>
        <v>0</v>
      </c>
      <c r="G14" s="100">
        <f t="shared" si="0"/>
        <v>0</v>
      </c>
      <c r="H14" s="97">
        <f t="shared" si="1"/>
        <v>0</v>
      </c>
      <c r="I14" s="101">
        <v>0</v>
      </c>
      <c r="J14" s="98">
        <f t="shared" si="2"/>
        <v>754540.41</v>
      </c>
      <c r="K14" s="386">
        <f t="shared" si="3"/>
        <v>0</v>
      </c>
      <c r="L14" s="145">
        <v>1</v>
      </c>
      <c r="M14" s="144">
        <v>0</v>
      </c>
      <c r="N14" s="144">
        <v>0</v>
      </c>
      <c r="O14" s="144">
        <v>0</v>
      </c>
      <c r="P14" s="144">
        <v>0</v>
      </c>
      <c r="Q14" s="143">
        <v>1</v>
      </c>
    </row>
    <row r="15" spans="1:17" s="76" customFormat="1" ht="13.5" thickBot="1">
      <c r="A15" s="92"/>
      <c r="B15" s="420" t="s">
        <v>177</v>
      </c>
      <c r="C15" s="421"/>
      <c r="D15" s="103">
        <f>SUM(D5:D14)</f>
        <v>12163535.009999998</v>
      </c>
      <c r="E15" s="103">
        <f t="shared" ref="E15:J15" si="5">SUM(E5:E14)</f>
        <v>8615010.2975000013</v>
      </c>
      <c r="F15" s="103">
        <f t="shared" si="5"/>
        <v>3312647.9835000006</v>
      </c>
      <c r="G15" s="103">
        <f t="shared" si="5"/>
        <v>14028.798999999999</v>
      </c>
      <c r="H15" s="103">
        <f t="shared" si="5"/>
        <v>221847.93</v>
      </c>
      <c r="I15" s="103">
        <f t="shared" si="5"/>
        <v>0</v>
      </c>
      <c r="J15" s="104">
        <f t="shared" si="5"/>
        <v>12163535.010000002</v>
      </c>
      <c r="L15" s="142">
        <v>0.97890609033665987</v>
      </c>
      <c r="M15" s="141">
        <v>9.914907183189053E-3</v>
      </c>
      <c r="N15" s="141">
        <v>2.5890247820890473E-3</v>
      </c>
      <c r="O15" s="141">
        <v>8.5899776980621033E-3</v>
      </c>
      <c r="P15" s="141">
        <v>0</v>
      </c>
      <c r="Q15" s="140">
        <v>1</v>
      </c>
    </row>
    <row r="18" spans="2:17" ht="12.75">
      <c r="B18" s="139" t="s">
        <v>164</v>
      </c>
      <c r="C18" s="139"/>
      <c r="D18" s="139"/>
      <c r="E18" s="139"/>
      <c r="F18" s="139"/>
      <c r="G18" s="139"/>
      <c r="H18" s="139"/>
      <c r="I18" s="139"/>
      <c r="J18" s="139"/>
      <c r="K18" s="106"/>
      <c r="L18" s="139"/>
      <c r="M18" s="139"/>
      <c r="N18" s="139"/>
      <c r="O18" s="139"/>
      <c r="P18" s="139"/>
      <c r="Q18" s="139"/>
    </row>
    <row r="19" spans="2:17" ht="13.5" thickBot="1">
      <c r="B19" s="139" t="s">
        <v>260</v>
      </c>
      <c r="C19" s="139"/>
      <c r="D19" s="139"/>
      <c r="E19" s="139"/>
      <c r="F19" s="139"/>
      <c r="G19" s="139"/>
      <c r="H19" s="139"/>
      <c r="I19" s="139"/>
      <c r="J19" s="139"/>
      <c r="K19" s="106"/>
      <c r="L19" s="139" t="s">
        <v>270</v>
      </c>
      <c r="M19" s="139"/>
      <c r="N19" s="139"/>
      <c r="O19" s="139"/>
      <c r="P19" s="139"/>
      <c r="Q19" s="139"/>
    </row>
    <row r="20" spans="2:17" ht="51.75" thickBot="1">
      <c r="B20" s="138" t="s">
        <v>165</v>
      </c>
      <c r="C20" s="137" t="s">
        <v>166</v>
      </c>
      <c r="D20" s="136" t="s">
        <v>261</v>
      </c>
      <c r="E20" s="136" t="s">
        <v>167</v>
      </c>
      <c r="F20" s="136" t="s">
        <v>168</v>
      </c>
      <c r="G20" s="136" t="s">
        <v>169</v>
      </c>
      <c r="H20" s="135" t="s">
        <v>170</v>
      </c>
      <c r="I20" s="135" t="s">
        <v>248</v>
      </c>
      <c r="J20" s="134" t="s">
        <v>262</v>
      </c>
      <c r="K20" s="106"/>
      <c r="L20" s="138" t="s">
        <v>167</v>
      </c>
      <c r="M20" s="133" t="s">
        <v>168</v>
      </c>
      <c r="N20" s="133" t="s">
        <v>169</v>
      </c>
      <c r="O20" s="132" t="s">
        <v>170</v>
      </c>
      <c r="P20" s="132" t="s">
        <v>248</v>
      </c>
      <c r="Q20" s="131" t="s">
        <v>262</v>
      </c>
    </row>
    <row r="21" spans="2:17" ht="12.75">
      <c r="B21" s="130">
        <v>60</v>
      </c>
      <c r="C21" s="129" t="s">
        <v>171</v>
      </c>
      <c r="D21" s="128">
        <v>0</v>
      </c>
      <c r="E21" s="128">
        <v>0</v>
      </c>
      <c r="F21" s="128">
        <v>0</v>
      </c>
      <c r="G21" s="128">
        <v>0</v>
      </c>
      <c r="H21" s="127">
        <v>0</v>
      </c>
      <c r="I21" s="127">
        <v>0</v>
      </c>
      <c r="J21" s="112">
        <f t="shared" ref="J21:J30" si="6">SUM(E21:I21)</f>
        <v>0</v>
      </c>
      <c r="K21" s="106"/>
      <c r="L21" s="126" t="e">
        <f t="shared" ref="L21:L31" si="7">E21/D21</f>
        <v>#DIV/0!</v>
      </c>
      <c r="M21" s="125" t="e">
        <f t="shared" ref="M21:M31" si="8">F21/$D21</f>
        <v>#DIV/0!</v>
      </c>
      <c r="N21" s="125" t="e">
        <f t="shared" ref="N21:N31" si="9">G21/$D21</f>
        <v>#DIV/0!</v>
      </c>
      <c r="O21" s="125" t="e">
        <f t="shared" ref="O21:O31" si="10">H21/$D21</f>
        <v>#DIV/0!</v>
      </c>
      <c r="P21" s="125" t="e">
        <f t="shared" ref="P21:P31" si="11">I21/$D21</f>
        <v>#DIV/0!</v>
      </c>
      <c r="Q21" s="124" t="e">
        <f t="shared" ref="Q21:Q31" si="12">J21/$D21</f>
        <v>#DIV/0!</v>
      </c>
    </row>
    <row r="22" spans="2:17" ht="12.75">
      <c r="B22" s="117">
        <v>61</v>
      </c>
      <c r="C22" s="116" t="s">
        <v>172</v>
      </c>
      <c r="D22" s="121">
        <v>0</v>
      </c>
      <c r="E22" s="121">
        <v>0</v>
      </c>
      <c r="F22" s="114">
        <v>0</v>
      </c>
      <c r="G22" s="114">
        <v>0</v>
      </c>
      <c r="H22" s="113">
        <v>0</v>
      </c>
      <c r="I22" s="113">
        <v>0</v>
      </c>
      <c r="J22" s="112">
        <f t="shared" si="6"/>
        <v>0</v>
      </c>
      <c r="K22" s="106"/>
      <c r="L22" s="120" t="e">
        <f t="shared" si="7"/>
        <v>#DIV/0!</v>
      </c>
      <c r="M22" s="119" t="e">
        <f t="shared" si="8"/>
        <v>#DIV/0!</v>
      </c>
      <c r="N22" s="119" t="e">
        <f t="shared" si="9"/>
        <v>#DIV/0!</v>
      </c>
      <c r="O22" s="119" t="e">
        <f t="shared" si="10"/>
        <v>#DIV/0!</v>
      </c>
      <c r="P22" s="119" t="e">
        <f t="shared" si="11"/>
        <v>#DIV/0!</v>
      </c>
      <c r="Q22" s="118" t="e">
        <f t="shared" si="12"/>
        <v>#DIV/0!</v>
      </c>
    </row>
    <row r="23" spans="2:17" ht="12.75">
      <c r="B23" s="117">
        <v>62</v>
      </c>
      <c r="C23" s="116" t="s">
        <v>173</v>
      </c>
      <c r="D23" s="121">
        <v>0</v>
      </c>
      <c r="E23" s="121">
        <v>0</v>
      </c>
      <c r="F23" s="114">
        <v>0</v>
      </c>
      <c r="G23" s="114">
        <v>0</v>
      </c>
      <c r="H23" s="113">
        <v>0</v>
      </c>
      <c r="I23" s="113">
        <v>0</v>
      </c>
      <c r="J23" s="112">
        <f t="shared" si="6"/>
        <v>0</v>
      </c>
      <c r="K23" s="106"/>
      <c r="L23" s="120" t="e">
        <f t="shared" si="7"/>
        <v>#DIV/0!</v>
      </c>
      <c r="M23" s="119" t="e">
        <f t="shared" si="8"/>
        <v>#DIV/0!</v>
      </c>
      <c r="N23" s="119" t="e">
        <f t="shared" si="9"/>
        <v>#DIV/0!</v>
      </c>
      <c r="O23" s="119" t="e">
        <f t="shared" si="10"/>
        <v>#DIV/0!</v>
      </c>
      <c r="P23" s="119" t="e">
        <f t="shared" si="11"/>
        <v>#DIV/0!</v>
      </c>
      <c r="Q23" s="118" t="e">
        <f t="shared" si="12"/>
        <v>#DIV/0!</v>
      </c>
    </row>
    <row r="24" spans="2:17" ht="12.75">
      <c r="B24" s="117">
        <v>63</v>
      </c>
      <c r="C24" s="116" t="s">
        <v>174</v>
      </c>
      <c r="D24" s="121">
        <v>0</v>
      </c>
      <c r="E24" s="121">
        <v>0</v>
      </c>
      <c r="F24" s="114">
        <v>0</v>
      </c>
      <c r="G24" s="114">
        <v>0</v>
      </c>
      <c r="H24" s="113">
        <v>0</v>
      </c>
      <c r="I24" s="113">
        <v>0</v>
      </c>
      <c r="J24" s="112">
        <f t="shared" si="6"/>
        <v>0</v>
      </c>
      <c r="K24" s="106"/>
      <c r="L24" s="120" t="e">
        <f t="shared" si="7"/>
        <v>#DIV/0!</v>
      </c>
      <c r="M24" s="119" t="e">
        <f t="shared" si="8"/>
        <v>#DIV/0!</v>
      </c>
      <c r="N24" s="119" t="e">
        <f t="shared" si="9"/>
        <v>#DIV/0!</v>
      </c>
      <c r="O24" s="119" t="e">
        <f t="shared" si="10"/>
        <v>#DIV/0!</v>
      </c>
      <c r="P24" s="119" t="e">
        <f t="shared" si="11"/>
        <v>#DIV/0!</v>
      </c>
      <c r="Q24" s="118" t="e">
        <f t="shared" si="12"/>
        <v>#DIV/0!</v>
      </c>
    </row>
    <row r="25" spans="2:17" ht="12.75">
      <c r="B25" s="117">
        <v>64</v>
      </c>
      <c r="C25" s="116" t="s">
        <v>175</v>
      </c>
      <c r="D25" s="121">
        <v>0</v>
      </c>
      <c r="E25" s="121">
        <v>0</v>
      </c>
      <c r="F25" s="114">
        <v>0</v>
      </c>
      <c r="G25" s="114">
        <v>0</v>
      </c>
      <c r="H25" s="113">
        <v>0</v>
      </c>
      <c r="I25" s="113">
        <v>0</v>
      </c>
      <c r="J25" s="112">
        <f t="shared" si="6"/>
        <v>0</v>
      </c>
      <c r="K25" s="106"/>
      <c r="L25" s="120" t="e">
        <f t="shared" si="7"/>
        <v>#DIV/0!</v>
      </c>
      <c r="M25" s="119" t="e">
        <f t="shared" si="8"/>
        <v>#DIV/0!</v>
      </c>
      <c r="N25" s="119" t="e">
        <f t="shared" si="9"/>
        <v>#DIV/0!</v>
      </c>
      <c r="O25" s="119" t="e">
        <f t="shared" si="10"/>
        <v>#DIV/0!</v>
      </c>
      <c r="P25" s="119" t="e">
        <f t="shared" si="11"/>
        <v>#DIV/0!</v>
      </c>
      <c r="Q25" s="118" t="e">
        <f t="shared" si="12"/>
        <v>#DIV/0!</v>
      </c>
    </row>
    <row r="26" spans="2:17" ht="12.75">
      <c r="B26" s="117">
        <v>65</v>
      </c>
      <c r="C26" s="122" t="s">
        <v>151</v>
      </c>
      <c r="D26" s="121">
        <v>0</v>
      </c>
      <c r="E26" s="121">
        <v>0</v>
      </c>
      <c r="F26" s="114">
        <v>0</v>
      </c>
      <c r="G26" s="114">
        <v>0</v>
      </c>
      <c r="H26" s="113">
        <v>0</v>
      </c>
      <c r="I26" s="113">
        <v>0</v>
      </c>
      <c r="J26" s="112">
        <f t="shared" si="6"/>
        <v>0</v>
      </c>
      <c r="K26" s="106"/>
      <c r="L26" s="120" t="e">
        <f t="shared" si="7"/>
        <v>#DIV/0!</v>
      </c>
      <c r="M26" s="119" t="e">
        <f t="shared" si="8"/>
        <v>#DIV/0!</v>
      </c>
      <c r="N26" s="119" t="e">
        <f t="shared" si="9"/>
        <v>#DIV/0!</v>
      </c>
      <c r="O26" s="119" t="e">
        <f t="shared" si="10"/>
        <v>#DIV/0!</v>
      </c>
      <c r="P26" s="119" t="e">
        <f t="shared" si="11"/>
        <v>#DIV/0!</v>
      </c>
      <c r="Q26" s="118" t="e">
        <f t="shared" si="12"/>
        <v>#DIV/0!</v>
      </c>
    </row>
    <row r="27" spans="2:17" ht="12.75">
      <c r="B27" s="123">
        <v>66</v>
      </c>
      <c r="C27" s="122" t="s">
        <v>152</v>
      </c>
      <c r="D27" s="121">
        <v>0</v>
      </c>
      <c r="E27" s="121">
        <v>0</v>
      </c>
      <c r="F27" s="114">
        <v>0</v>
      </c>
      <c r="G27" s="114">
        <v>0</v>
      </c>
      <c r="H27" s="113">
        <v>0</v>
      </c>
      <c r="I27" s="113">
        <v>0</v>
      </c>
      <c r="J27" s="112">
        <f t="shared" si="6"/>
        <v>0</v>
      </c>
      <c r="K27" s="106"/>
      <c r="L27" s="120" t="e">
        <f t="shared" si="7"/>
        <v>#DIV/0!</v>
      </c>
      <c r="M27" s="119" t="e">
        <f t="shared" si="8"/>
        <v>#DIV/0!</v>
      </c>
      <c r="N27" s="119" t="e">
        <f t="shared" si="9"/>
        <v>#DIV/0!</v>
      </c>
      <c r="O27" s="119" t="e">
        <f t="shared" si="10"/>
        <v>#DIV/0!</v>
      </c>
      <c r="P27" s="119" t="e">
        <f t="shared" si="11"/>
        <v>#DIV/0!</v>
      </c>
      <c r="Q27" s="118" t="e">
        <f t="shared" si="12"/>
        <v>#DIV/0!</v>
      </c>
    </row>
    <row r="28" spans="2:17" ht="12.75">
      <c r="B28" s="117">
        <v>67</v>
      </c>
      <c r="C28" s="122" t="s">
        <v>154</v>
      </c>
      <c r="D28" s="121">
        <v>0</v>
      </c>
      <c r="E28" s="121">
        <v>0</v>
      </c>
      <c r="F28" s="114">
        <v>0</v>
      </c>
      <c r="G28" s="114">
        <v>0</v>
      </c>
      <c r="H28" s="113">
        <v>0</v>
      </c>
      <c r="I28" s="113">
        <v>0</v>
      </c>
      <c r="J28" s="112">
        <f t="shared" si="6"/>
        <v>0</v>
      </c>
      <c r="K28" s="106"/>
      <c r="L28" s="120" t="e">
        <f t="shared" si="7"/>
        <v>#DIV/0!</v>
      </c>
      <c r="M28" s="119" t="e">
        <f t="shared" si="8"/>
        <v>#DIV/0!</v>
      </c>
      <c r="N28" s="119" t="e">
        <f t="shared" si="9"/>
        <v>#DIV/0!</v>
      </c>
      <c r="O28" s="119" t="e">
        <f t="shared" si="10"/>
        <v>#DIV/0!</v>
      </c>
      <c r="P28" s="119" t="e">
        <f t="shared" si="11"/>
        <v>#DIV/0!</v>
      </c>
      <c r="Q28" s="118" t="e">
        <f t="shared" si="12"/>
        <v>#DIV/0!</v>
      </c>
    </row>
    <row r="29" spans="2:17" ht="12.75">
      <c r="B29" s="117">
        <v>68</v>
      </c>
      <c r="C29" s="122" t="s">
        <v>153</v>
      </c>
      <c r="D29" s="121">
        <v>0</v>
      </c>
      <c r="E29" s="121">
        <v>0</v>
      </c>
      <c r="F29" s="114">
        <v>0</v>
      </c>
      <c r="G29" s="114">
        <v>0</v>
      </c>
      <c r="H29" s="113">
        <v>0</v>
      </c>
      <c r="I29" s="113">
        <v>0</v>
      </c>
      <c r="J29" s="112">
        <f t="shared" si="6"/>
        <v>0</v>
      </c>
      <c r="K29" s="106"/>
      <c r="L29" s="120" t="e">
        <f t="shared" si="7"/>
        <v>#DIV/0!</v>
      </c>
      <c r="M29" s="119" t="e">
        <f t="shared" si="8"/>
        <v>#DIV/0!</v>
      </c>
      <c r="N29" s="119" t="e">
        <f t="shared" si="9"/>
        <v>#DIV/0!</v>
      </c>
      <c r="O29" s="119" t="e">
        <f t="shared" si="10"/>
        <v>#DIV/0!</v>
      </c>
      <c r="P29" s="119" t="e">
        <f t="shared" si="11"/>
        <v>#DIV/0!</v>
      </c>
      <c r="Q29" s="118" t="e">
        <f t="shared" si="12"/>
        <v>#DIV/0!</v>
      </c>
    </row>
    <row r="30" spans="2:17" ht="13.5" thickBot="1">
      <c r="B30" s="117" t="s">
        <v>247</v>
      </c>
      <c r="C30" s="116" t="s">
        <v>176</v>
      </c>
      <c r="D30" s="115">
        <v>0</v>
      </c>
      <c r="E30" s="115">
        <v>0</v>
      </c>
      <c r="F30" s="114">
        <v>0</v>
      </c>
      <c r="G30" s="114">
        <v>0</v>
      </c>
      <c r="H30" s="113">
        <v>0</v>
      </c>
      <c r="I30" s="113">
        <v>0</v>
      </c>
      <c r="J30" s="112">
        <f t="shared" si="6"/>
        <v>0</v>
      </c>
      <c r="K30" s="106"/>
      <c r="L30" s="111" t="e">
        <f t="shared" si="7"/>
        <v>#DIV/0!</v>
      </c>
      <c r="M30" s="110" t="e">
        <f t="shared" si="8"/>
        <v>#DIV/0!</v>
      </c>
      <c r="N30" s="110" t="e">
        <f t="shared" si="9"/>
        <v>#DIV/0!</v>
      </c>
      <c r="O30" s="110" t="e">
        <f t="shared" si="10"/>
        <v>#DIV/0!</v>
      </c>
      <c r="P30" s="110" t="e">
        <f t="shared" si="11"/>
        <v>#DIV/0!</v>
      </c>
      <c r="Q30" s="109" t="e">
        <f t="shared" si="12"/>
        <v>#DIV/0!</v>
      </c>
    </row>
    <row r="31" spans="2:17" ht="13.5" thickBot="1">
      <c r="B31" s="422" t="s">
        <v>177</v>
      </c>
      <c r="C31" s="423"/>
      <c r="D31" s="108">
        <f t="shared" ref="D31:J31" si="13">SUM(D21:D30)</f>
        <v>0</v>
      </c>
      <c r="E31" s="108">
        <f t="shared" si="13"/>
        <v>0</v>
      </c>
      <c r="F31" s="108">
        <f t="shared" si="13"/>
        <v>0</v>
      </c>
      <c r="G31" s="108">
        <f t="shared" si="13"/>
        <v>0</v>
      </c>
      <c r="H31" s="108">
        <f t="shared" si="13"/>
        <v>0</v>
      </c>
      <c r="I31" s="108">
        <f t="shared" si="13"/>
        <v>0</v>
      </c>
      <c r="J31" s="107">
        <f t="shared" si="13"/>
        <v>0</v>
      </c>
      <c r="K31" s="106"/>
      <c r="L31" s="105" t="e">
        <f t="shared" si="7"/>
        <v>#DIV/0!</v>
      </c>
      <c r="M31" s="105" t="e">
        <f t="shared" si="8"/>
        <v>#DIV/0!</v>
      </c>
      <c r="N31" s="105" t="e">
        <f t="shared" si="9"/>
        <v>#DIV/0!</v>
      </c>
      <c r="O31" s="105" t="e">
        <f t="shared" si="10"/>
        <v>#DIV/0!</v>
      </c>
      <c r="P31" s="105" t="e">
        <f t="shared" si="11"/>
        <v>#DIV/0!</v>
      </c>
      <c r="Q31" s="105" t="e">
        <f t="shared" si="12"/>
        <v>#DIV/0!</v>
      </c>
    </row>
  </sheetData>
  <mergeCells count="2">
    <mergeCell ref="B15:C15"/>
    <mergeCell ref="B31:C31"/>
  </mergeCells>
  <phoneticPr fontId="18" type="noConversion"/>
  <pageMargins left="0.2" right="0.22" top="1" bottom="1" header="0.5" footer="0.5"/>
  <pageSetup paperSize="9" orientation="landscape" r:id="rId1"/>
  <headerFooter alignWithMargins="0"/>
  <ignoredErrors>
    <ignoredError sqref="J5:J14 J21:J22 J23:J3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4</vt:i4>
      </vt:variant>
      <vt:variant>
        <vt:lpstr>Περιοχές με ονόματα</vt:lpstr>
      </vt:variant>
      <vt:variant>
        <vt:i4>2</vt:i4>
      </vt:variant>
    </vt:vector>
  </HeadingPairs>
  <TitlesOfParts>
    <vt:vector size="6" baseType="lpstr">
      <vt:lpstr>Ισολογισμός 01.01.2011 </vt:lpstr>
      <vt:lpstr>Ισολογισμός </vt:lpstr>
      <vt:lpstr>Γενική Εκμετάλλευση</vt:lpstr>
      <vt:lpstr>Φυλλο Μερισμου</vt:lpstr>
      <vt:lpstr>'Ισολογισμός '!Print_Area</vt:lpstr>
      <vt:lpstr>'Ισολογισμός 01.01.2011 '!Print_Area</vt:lpstr>
    </vt:vector>
  </TitlesOfParts>
  <Company>Unknown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Prime Audit LTD</dc:creator>
  <cp:lastModifiedBy>Σταμάτης</cp:lastModifiedBy>
  <cp:lastPrinted>2017-01-13T07:10:14Z</cp:lastPrinted>
  <dcterms:created xsi:type="dcterms:W3CDTF">1998-03-04T21:57:49Z</dcterms:created>
  <dcterms:modified xsi:type="dcterms:W3CDTF">2017-01-23T06:39:27Z</dcterms:modified>
</cp:coreProperties>
</file>