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0" windowWidth="12885" windowHeight="9360" tabRatio="970" firstSheet="13" activeTab="28"/>
  </bookViews>
  <sheets>
    <sheet name="ΕΞΩΦΥΛΛΟ" sheetId="1" r:id="rId1"/>
    <sheet name="ΠΕΡΙΕΧΟΜΕΝΑ" sheetId="2" r:id="rId2"/>
    <sheet name="ΕΙΣΑΓΩΓΗ" sheetId="3" r:id="rId3"/>
    <sheet name="ΦΥΤ. ΠΑΡΑΓΩΓΗ" sheetId="4" r:id="rId4"/>
    <sheet name="ΠΙΝ. 1.16" sheetId="5" r:id="rId5"/>
    <sheet name="ΖΩΙΚΗ ΠΑΡ." sheetId="6" r:id="rId6"/>
    <sheet name="ΒΙΟΛ. ΚΤΗΝΟΤΡ." sheetId="7" r:id="rId7"/>
    <sheet name="ΠΙΝ.2.1" sheetId="8" r:id="rId8"/>
    <sheet name="ΠΙΝ. 2.2" sheetId="9" r:id="rId9"/>
    <sheet name="ΠΙΝ. 2.3" sheetId="10" r:id="rId10"/>
    <sheet name="ΠΙΝ.2.4" sheetId="11" r:id="rId11"/>
    <sheet name="ΠΙΝ.2.5α&amp;β" sheetId="12" r:id="rId12"/>
    <sheet name="ΠΙΝ.2.6" sheetId="13" r:id="rId13"/>
    <sheet name="ΠΙΝ.2.7" sheetId="30" r:id="rId14"/>
    <sheet name="ΠΙΝ. 2.8" sheetId="28" r:id="rId15"/>
    <sheet name="ΠΙΝ. 2.9" sheetId="31" r:id="rId16"/>
    <sheet name="ΠΙΝ. 3 &amp; 3.1" sheetId="14" r:id="rId17"/>
    <sheet name="ΠΙΝ 3.2" sheetId="15" r:id="rId18"/>
    <sheet name="ΠΙΝ.3.3  &amp; 3.4" sheetId="16" r:id="rId19"/>
    <sheet name="ΠΙΝ.3.5" sheetId="17" r:id="rId20"/>
    <sheet name="ΠΙΝ.3.6" sheetId="18" r:id="rId21"/>
    <sheet name="ΠΙΝ.3.7 &amp;3.8" sheetId="19" r:id="rId22"/>
    <sheet name="ΠΙΝ.3.9" sheetId="20" r:id="rId23"/>
    <sheet name="ΠΙΝ. 3.10" sheetId="21" r:id="rId24"/>
    <sheet name="ΠΙΝ. 3.11" sheetId="22" r:id="rId25"/>
    <sheet name="ΠΙΝ.3.12" sheetId="23" r:id="rId26"/>
    <sheet name="ΠΙΝ. 3.13" sheetId="24" r:id="rId27"/>
    <sheet name="ΠΙΝ. 3.14" sheetId="25" r:id="rId28"/>
    <sheet name="ΠΙΝ. 3.15" sheetId="26" r:id="rId29"/>
  </sheets>
  <definedNames>
    <definedName name="_xlnm.Print_Area" localSheetId="6">'ΒΙΟΛ. ΚΤΗΝΟΤΡ.'!$A$1:$L$28</definedName>
    <definedName name="_xlnm.Print_Area" localSheetId="0">ΕΞΩΦΥΛΛΟ!$A$1:$H$46</definedName>
    <definedName name="_xlnm.Print_Area" localSheetId="5">'ΖΩΙΚΗ ΠΑΡ.'!$A$1:$K$102</definedName>
    <definedName name="_xlnm.Print_Area" localSheetId="1">ΠΕΡΙΕΧΟΜΕΝΑ!$A$1:$B$57</definedName>
    <definedName name="_xlnm.Print_Area" localSheetId="17">'ΠΙΝ 3.2'!$A$1:$F$30</definedName>
    <definedName name="_xlnm.Print_Area" localSheetId="4">'ΠΙΝ. 1.16'!$A$1:$Q$25</definedName>
    <definedName name="_xlnm.Print_Area" localSheetId="8">'ΠΙΝ. 2.2'!$A$1:$R$31</definedName>
    <definedName name="_xlnm.Print_Area" localSheetId="9">'ΠΙΝ. 2.3'!$A$1:$N$31</definedName>
    <definedName name="_xlnm.Print_Area" localSheetId="14">'ΠΙΝ. 2.8'!$A$1:$E$32</definedName>
    <definedName name="_xlnm.Print_Area" localSheetId="15">'ΠΙΝ. 2.9'!$A$1:$H$34</definedName>
    <definedName name="_xlnm.Print_Area" localSheetId="23">'ΠΙΝ. 3.10'!$A$1:$H$42</definedName>
    <definedName name="_xlnm.Print_Area" localSheetId="24">'ΠΙΝ. 3.11'!$A$1:$J$18</definedName>
    <definedName name="_xlnm.Print_Area" localSheetId="26">'ΠΙΝ. 3.13'!$A$1:$J$23</definedName>
    <definedName name="_xlnm.Print_Area" localSheetId="27">'ΠΙΝ. 3.14'!$A$1:$H$89</definedName>
    <definedName name="_xlnm.Print_Area" localSheetId="28">'ΠΙΝ. 3.15'!$A$1:$I$23</definedName>
    <definedName name="_xlnm.Print_Area" localSheetId="7">ΠΙΝ.2.1!$A$1:$I$22</definedName>
    <definedName name="_xlnm.Print_Area" localSheetId="10">ΠΙΝ.2.4!$A$1:$AD$31</definedName>
    <definedName name="_xlnm.Print_Area" localSheetId="11">'ΠΙΝ.2.5α&amp;β'!$A$1:$D$85</definedName>
    <definedName name="_xlnm.Print_Area" localSheetId="12">ΠΙΝ.2.6!$A$1:$F$30</definedName>
    <definedName name="_xlnm.Print_Area" localSheetId="13">ΠΙΝ.2.7!$A$1:$B$30</definedName>
    <definedName name="_xlnm.Print_Area" localSheetId="25">ΠΙΝ.3.12!$A$1:$G$22</definedName>
    <definedName name="_xlnm.Print_Area" localSheetId="18">'ΠΙΝ.3.3  &amp; 3.4'!$A$1:$F$80</definedName>
    <definedName name="_xlnm.Print_Area" localSheetId="19">ΠΙΝ.3.5!$A$1:$I$25</definedName>
    <definedName name="_xlnm.Print_Area" localSheetId="20">ΠΙΝ.3.6!$A$1:$F$32</definedName>
    <definedName name="_xlnm.Print_Area" localSheetId="21">'ΠΙΝ.3.7 &amp;3.8'!$A$1:$I$45</definedName>
    <definedName name="_xlnm.Print_Area" localSheetId="22">ΠΙΝ.3.9!$A$1:$I$44</definedName>
    <definedName name="_xlnm.Print_Area" localSheetId="3">'ΦΥΤ. ΠΑΡΑΓΩΓΗ'!$A$1:$M$868</definedName>
  </definedNames>
  <calcPr calcId="114210" fullPrecision="0"/>
</workbook>
</file>

<file path=xl/calcChain.xml><?xml version="1.0" encoding="utf-8"?>
<calcChain xmlns="http://schemas.openxmlformats.org/spreadsheetml/2006/main">
  <c r="G836" i="4"/>
  <c r="M18" i="5"/>
  <c r="E18" i="4"/>
  <c r="G18"/>
  <c r="C18"/>
  <c r="E836"/>
  <c r="C836"/>
  <c r="F16" i="15"/>
  <c r="F15"/>
  <c r="F7"/>
  <c r="F5"/>
  <c r="F4"/>
  <c r="C13"/>
  <c r="C12"/>
  <c r="C11"/>
  <c r="C10"/>
  <c r="C9"/>
  <c r="C8"/>
  <c r="C7"/>
  <c r="C6"/>
  <c r="C5"/>
  <c r="C4"/>
  <c r="C3"/>
  <c r="C2"/>
  <c r="E18" i="5"/>
  <c r="P18"/>
  <c r="E5" i="13"/>
  <c r="E8"/>
  <c r="E9"/>
  <c r="B8"/>
  <c r="B9"/>
  <c r="B10"/>
  <c r="B6"/>
  <c r="B5"/>
  <c r="K628" i="4"/>
  <c r="I206"/>
  <c r="G206"/>
  <c r="E206"/>
  <c r="C206"/>
  <c r="K167"/>
  <c r="C54"/>
  <c r="K456"/>
  <c r="E410"/>
  <c r="G410"/>
  <c r="I628"/>
  <c r="G628"/>
  <c r="E628"/>
  <c r="C628"/>
  <c r="I18"/>
  <c r="C583"/>
  <c r="E541"/>
  <c r="G541"/>
  <c r="I541"/>
  <c r="C541"/>
  <c r="E499"/>
  <c r="G499"/>
  <c r="I499"/>
  <c r="K499"/>
  <c r="C499"/>
  <c r="C410"/>
  <c r="I456"/>
  <c r="E456"/>
  <c r="G456"/>
  <c r="C456"/>
  <c r="I366"/>
  <c r="G366"/>
  <c r="E366"/>
  <c r="C366"/>
  <c r="I322"/>
  <c r="G322"/>
  <c r="C322"/>
  <c r="K283"/>
  <c r="G283"/>
  <c r="E283"/>
  <c r="C283"/>
  <c r="I242"/>
  <c r="K242"/>
  <c r="G242"/>
  <c r="E242"/>
  <c r="G167"/>
  <c r="I167"/>
  <c r="E167"/>
  <c r="C167"/>
  <c r="E54"/>
  <c r="I54"/>
  <c r="E91"/>
  <c r="G91"/>
  <c r="C91"/>
  <c r="E130"/>
  <c r="G130"/>
  <c r="C130"/>
  <c r="I712"/>
  <c r="G712"/>
  <c r="C712"/>
  <c r="I672"/>
  <c r="G672"/>
  <c r="E672"/>
  <c r="I283"/>
  <c r="K322"/>
  <c r="C672"/>
  <c r="E322"/>
  <c r="F7"/>
  <c r="I7"/>
  <c r="H7"/>
  <c r="I3"/>
  <c r="I4"/>
  <c r="I5"/>
  <c r="I6"/>
</calcChain>
</file>

<file path=xl/sharedStrings.xml><?xml version="1.0" encoding="utf-8"?>
<sst xmlns="http://schemas.openxmlformats.org/spreadsheetml/2006/main" count="2217" uniqueCount="1252">
  <si>
    <t xml:space="preserve">  Σε κάθε περίπτωση το Θερμοκήπιο θα κατασκευάζεται σύμφωνα με τις προδιαγραφές του Υπουργείο Αγροτικής Ανάπτυξης και Τροφίμων και δεν ενισχύονται αυτά που κατασκευάζονται εντός ορίων οποιασδήποτε κατηγορίας οικισμού (υπ. αρ. 30095/9-11-2004 Απόφαση Υπ. ΠΕ.ΧΩ.ΔΕ.).</t>
  </si>
  <si>
    <t>1.        Στις διάφορες δαπάνες προστίθεται το 10% επί της αξίας των καρπών που δίνονται στα ζώα όταν η εκμετάλλευση δεν διαθέτει σπαστήρα.</t>
  </si>
  <si>
    <t>Ελαιώνες ελαιοπαραγωγής</t>
  </si>
  <si>
    <t>Ελαιώνες για επιτραπέζια ελιά</t>
  </si>
  <si>
    <t>Κρόκος</t>
  </si>
  <si>
    <t xml:space="preserve">Αμπέλια </t>
  </si>
  <si>
    <t>Ακρόδρυα (καστανιές, φουντουκιές, καρυδιές)</t>
  </si>
  <si>
    <t>Σταύλοι χωρίς αυτοματισμούς με απλή κινητή αρμεκτική μηχανή</t>
  </si>
  <si>
    <t>Αγελάδες Βοσκής κρεατοπαραγωγής</t>
  </si>
  <si>
    <t xml:space="preserve"> Ν. Γεωργοί ή/και Διάδοχοι Πρόωρης Συνταξιοδότησης</t>
  </si>
  <si>
    <t>ΟΡΕΙΝΕΣ ΠΕΡΙΟΧΕΣ</t>
  </si>
  <si>
    <t>ΛΟΙΠΟΙ ΔΙΚΑΙΟΥΧΟΙ</t>
  </si>
  <si>
    <t>ΜΕΙΟΝΕΚΤΙΚΕΣ ΚΑΙ ΜΕ ΕΙΔΙΚΑ ΠΡΟΒΛΗΜΑΤΑ ΠΕΡΙΟΧΕΣ</t>
  </si>
  <si>
    <t>ΝΕΟΣ ΓΕΩΡΓΟΣ</t>
  </si>
  <si>
    <t>*  Νέος Γεωργός (Άρθρο 8 με πράσινο πιστοποιητικό και βιώσιμη εκμετάλλευση)</t>
  </si>
  <si>
    <t>6.600 *</t>
  </si>
  <si>
    <t>ΒΟΟΕΙΔΗ /ΒΟΥΒΑΛΟΙ / ΒΙΣΟΝΕΣ</t>
  </si>
  <si>
    <t>ΑΝΤΙΣΤΟΙΧΟΣ ΑΡΙΘΜΟΣ ΖΩΩΝ ΠΡΟΣ 1 ΜΖΚ</t>
  </si>
  <si>
    <t>ΑΡΣΕΝΙΚΑ ΜΟΣΧΑΡΙΑ ΗΛΙΚΙΑΣ ΑΝΩ ΤΩΝ 6 ΜΗΝΩΝ ΚΑΙ ΩΣ 24 ΜΗΝΩΝ</t>
  </si>
  <si>
    <t>ΜΟΣΧΙΔΕΣ ΗΛΙΚΙΑΣ ΑΝΩ ΤΩΝ 6 ΜΗΝΩΝ ΚΑΙ ΩΣ 24 ΜΗΝΩΝ</t>
  </si>
  <si>
    <t>ΕΙΔΟΣ ΖΩΩΝ</t>
  </si>
  <si>
    <t>Α. ΒΟΟΕΙΔΗ</t>
  </si>
  <si>
    <t>1. Αγελάδες γαλακτοπαραγωγής</t>
  </si>
  <si>
    <t>2. Αγελάδες κρεατοπαραγωγής (θηλάζουσες) επιλέξιμες</t>
  </si>
  <si>
    <t>2α. Αγελάδες κρεατοπαραγωγής (θηλάζουσες) μη επιλέξιμες</t>
  </si>
  <si>
    <t>3. Μοσχάρια ηλικίας άνω των 6 μηνών και ως 24 μηνών</t>
  </si>
  <si>
    <t>4. Μοσχίδες ηλικίας άνω των 6 μηνών και ως 24 μηνών</t>
  </si>
  <si>
    <t>Β. ΠΡΟΒΑΤΑ / ΑΙΓΕΣ</t>
  </si>
  <si>
    <t>1. Προβατίνες ή / και αίγες</t>
  </si>
  <si>
    <t xml:space="preserve">Κατσίκια εξωτ. σε γενεολογικά μητρώα </t>
  </si>
  <si>
    <t>Ενήλικα κατσίκια  άνω του έτους σε γενεολογικά μητρώα</t>
  </si>
  <si>
    <t>Αρνιά εσωτ. σε γενεολογικά μητρώα</t>
  </si>
  <si>
    <t>Αρνιά  εξωτ. σε γενεολογικά μητρώα</t>
  </si>
  <si>
    <t>Ενήλικα πρόβατα άνω του έτους σε μη γενεολογικά μητρώα</t>
  </si>
  <si>
    <t>Αρνιά σε μη γενεολογικά μητρώα</t>
  </si>
  <si>
    <t>Ενήλικα πρόβατα άνω του έτους σε γενεολογικά μητρώα</t>
  </si>
  <si>
    <t>Κατσίκια ή πρόβατα ποιμενικά σε μη γενεολογικά μητρώα</t>
  </si>
  <si>
    <t>Αρνιά φυλής Χίου (30 Kg)</t>
  </si>
  <si>
    <t>Χοίροι αναπαραγωγής 6 μηνών και άνω</t>
  </si>
  <si>
    <t xml:space="preserve">Χοιρίδια Ζ.Β. μέχρι και 20 Kg </t>
  </si>
  <si>
    <t>1. αξία νεοσσών : 1000 Χ 0,38 €/κεφ</t>
  </si>
  <si>
    <r>
      <t xml:space="preserve">Δαπάνες  ανανέωσης γηρασμένων ελαιόδενδρων </t>
    </r>
    <r>
      <rPr>
        <b/>
        <sz val="12"/>
        <rFont val="Tahoma"/>
        <family val="2"/>
      </rPr>
      <t xml:space="preserve">939 € /στρ. </t>
    </r>
    <r>
      <rPr>
        <sz val="12"/>
        <rFont val="Tahoma"/>
        <family val="2"/>
      </rPr>
      <t xml:space="preserve"> </t>
    </r>
  </si>
  <si>
    <r>
      <t>m</t>
    </r>
    <r>
      <rPr>
        <vertAlign val="superscript"/>
        <sz val="12"/>
        <rFont val="Tahoma"/>
        <family val="2"/>
      </rPr>
      <t>2</t>
    </r>
    <r>
      <rPr>
        <sz val="12"/>
        <rFont val="Tahoma"/>
        <family val="2"/>
      </rPr>
      <t xml:space="preserve"> για τον ενσταβλισμό των ζώων κατά κεφαλή  σύμφωνα με την Απόφαση 306419 / 12-10-2005 του Υπουργείου Αγροτικής Ανάπτυξης και Τροφίμων που αφορά την Επιλεξιμότητα επενδύσεων στους τομείς της Κτηνοτροφίας.</t>
    </r>
  </si>
  <si>
    <t>Οι απαιτήσεις σε ανθρώπινη εργασία της εκμ/σης υπολογίζονται αθροιστικά π.χ εκμ/ση που κατέχει 350 κυψέλες μονές :</t>
  </si>
  <si>
    <r>
      <t>       2.  Εμβαδό Μελισσοκομικού Εργαστηρίου έως 100 μ</t>
    </r>
    <r>
      <rPr>
        <vertAlign val="superscript"/>
        <sz val="11"/>
        <rFont val="Tahoma"/>
        <family val="2"/>
      </rPr>
      <t>2</t>
    </r>
    <r>
      <rPr>
        <sz val="11"/>
        <rFont val="Tahoma"/>
        <family val="2"/>
      </rPr>
      <t xml:space="preserve"> για παραγωγούς που κατέχουν μέχρι 200 μελισσοσμήνη και έως 150  μ2 για παραγωγούς που κατέχουν πάνω από 200 μελισσοσμήνη.</t>
    </r>
  </si>
  <si>
    <t>       1.  Η κατασκευή Μελισσοκομικού Εργαστηρίου επιφέρει αύξηση 10% στην τιμή του μελιού, αύξηση στη διάρκεια ζωής κυψελών-κηρηθρών κατά 50% και δυνατότητα παραγωγής και εμπορίας βασιλισσών.</t>
  </si>
  <si>
    <t>3.       Στην κατηγορία ζώων χωρίς γενεολογικά βιβλία περιλαμβάνονται τα αβελτίωτα και ημιβελτιωμένα ζώα.</t>
  </si>
  <si>
    <t>4.       Στην κατηγορία ζώων με γενεολογικά βιβλία περιλαμβάνονται τα βελτιωμένα ζώα.</t>
  </si>
  <si>
    <t>5.       Σε περίπτωση σφαγής ζώων αντικατάστασης η απόδοση σε κρέας είναι 50% στα βοοειδή και 55% στα αιγοπρόβατα.</t>
  </si>
  <si>
    <t>ΚΑΤΗΓΟΡΙΑ ΕΚΤΡΟΦΗΣ</t>
  </si>
  <si>
    <t>Ποιμενική</t>
  </si>
  <si>
    <t>2.1</t>
  </si>
  <si>
    <t>Ημιενσταυλισμένη - Σταυλισμένη</t>
  </si>
  <si>
    <t>2.2</t>
  </si>
  <si>
    <t>2.3</t>
  </si>
  <si>
    <t>2.4</t>
  </si>
  <si>
    <t>2.5</t>
  </si>
  <si>
    <t>2.6</t>
  </si>
  <si>
    <t>Αμελκτική μηχανή</t>
  </si>
  <si>
    <t>Τροφοδοσία καρπού</t>
  </si>
  <si>
    <t>Αποκομιδή κόπρου</t>
  </si>
  <si>
    <t>Μεταφορές</t>
  </si>
  <si>
    <t xml:space="preserve"> Η χρησιμοποίηση αμελκτικής μηχανής δικαιολογεί μείωση ανθρώπινης εργασίας 20% και 5% αύξηση στη παραγωγή γάλακτος.</t>
  </si>
  <si>
    <t>3. Η κατασκευή ποιμνιοστασίου ή βουστασίου δικαιολογεί μείωση ανθρώπινης εργασίας 5% κατά αιγοπρόβατο και βοοειδές.</t>
  </si>
  <si>
    <t>4. Για αρνιά και κατσίκια πάχυνσης απαιτούνται 4 ώρες ανθρώπων/κεφαλή/έτος.</t>
  </si>
  <si>
    <t>* Φορολογήσιμοι Ίπποι που υπολογίζονται από τη σχέση : κυβισμός κινητήρα σε κυβικά εκατοστά Χ 0,007</t>
  </si>
  <si>
    <t>ΨΕΚΑΣΤΙΚΟ, ΚΛΑΔΕΥΤΙΚΟ</t>
  </si>
  <si>
    <t>ΡΑΒΔΙΣΤΙΚΟ</t>
  </si>
  <si>
    <t xml:space="preserve">Έκθλιψη ελαιοκάρπου : κιλά λαδιού Χ 0,3€. </t>
  </si>
  <si>
    <t>ΜΕΤΑΒΛΗΤΕΣ ΔΑΠΑΝΕΣ ΥΛΙΚΩΝ</t>
  </si>
  <si>
    <t xml:space="preserve">   Η χρησιμοποίηση αμελκτικής μηχανής δικαιολογεί μείωση ανθρώπινης εργασίας 20%.</t>
  </si>
  <si>
    <t>Α. Ώρες λειτουργείας στη γεωργική Εκμετάλλευση   Χ   Αμοιβή εργασίας μηχανής/ωρα =        €</t>
  </si>
  <si>
    <r>
      <t xml:space="preserve">Β. Αξία ελκυστήρα / ΗΡ: </t>
    </r>
    <r>
      <rPr>
        <sz val="12"/>
        <rFont val="Tahoma"/>
        <family val="2"/>
      </rPr>
      <t>Σημερινή αξία Χ συντελεστή αναγωγής στο έτος απογραφής Χ 1,15 (παρελκόμενα) / ιπποδύναμη ελκυστήρα.</t>
    </r>
  </si>
  <si>
    <t>Γ. Σταθερές δαπάνες / ΗΡ</t>
  </si>
  <si>
    <t xml:space="preserve">1.      Απόσβεση    [Β - (Β Χ 10%)] / 12         </t>
  </si>
  <si>
    <t xml:space="preserve"> =     €</t>
  </si>
  <si>
    <t xml:space="preserve">2.      Συντήρηση    Β Χ 3%                          </t>
  </si>
  <si>
    <r>
      <t xml:space="preserve">3.      Τόκος κεφ. </t>
    </r>
    <r>
      <rPr>
        <sz val="10"/>
        <rFont val="Tahoma"/>
        <family val="2"/>
      </rPr>
      <t xml:space="preserve">(μόνο όταν πρόκειται να συναφθεί Δάνειο)   </t>
    </r>
    <r>
      <rPr>
        <sz val="9"/>
        <rFont val="Tahoma"/>
        <family val="2"/>
      </rPr>
      <t xml:space="preserve">    </t>
    </r>
    <r>
      <rPr>
        <sz val="12"/>
        <rFont val="Tahoma"/>
        <family val="2"/>
      </rPr>
      <t xml:space="preserve">        </t>
    </r>
  </si>
  <si>
    <t>(συνολικός τόκος / διάρκεια δανείου / Ιπποδύναμη ελκυστήρα)</t>
  </si>
  <si>
    <r>
      <t xml:space="preserve">4.      Ασφάλιση   </t>
    </r>
    <r>
      <rPr>
        <sz val="10"/>
        <rFont val="Tahoma"/>
        <family val="2"/>
      </rPr>
      <t xml:space="preserve">(μόνο όταν πρόκειται να συναφθεί Δάνειο)   </t>
    </r>
    <r>
      <rPr>
        <sz val="12"/>
        <rFont val="Tahoma"/>
        <family val="2"/>
      </rPr>
      <t xml:space="preserve">                       </t>
    </r>
  </si>
  <si>
    <t>(Δάνειο  Χ  120 %  Χ  1 %   / Ιπποδύναμη ελκυστήρα)</t>
  </si>
  <si>
    <t>ΣΥΝΟΛΟ Γ</t>
  </si>
  <si>
    <t xml:space="preserve">         €</t>
  </si>
  <si>
    <t>Δ. Μεταβλητές δαπάνες / ΗΡ</t>
  </si>
  <si>
    <t xml:space="preserve">1.    Καύσιμα : 0,11 Χ ώρες (Α) Χ τιμή/λίτρο       </t>
  </si>
  <si>
    <t xml:space="preserve">2.    Λιπαντικά : Καύσιμα Χ 10%                    </t>
  </si>
  <si>
    <r>
      <t xml:space="preserve">3.    Ασφάλιση αστικής ευθύνης </t>
    </r>
    <r>
      <rPr>
        <sz val="10"/>
        <rFont val="Tahoma"/>
        <family val="2"/>
      </rPr>
      <t>(βλέπε παρακάτω πίνακα)</t>
    </r>
  </si>
  <si>
    <t>ΣΥΝΟΛΟ Δ</t>
  </si>
  <si>
    <t xml:space="preserve">                                       </t>
  </si>
  <si>
    <t>Ε. ΣΥΝΟΛΟ = Γ+Δ</t>
  </si>
  <si>
    <t>ΣΤ. Ανώτατη επιδοτούμενη ιπποδύναμη στην εκμ/ση = Α / Ε   =          ΗΡ</t>
  </si>
  <si>
    <t>Σημείωση :</t>
  </si>
  <si>
    <t xml:space="preserve">   Όταν θα γίνεται χρήση του δικαιώματος εργασίας 30% των ωρών σε ξένες γεωρ. Εκμ/σεις το ποσό των ωρών που θα προκύπτει από τον πολ/σμο των ωρών στην εκμ/ση επί 42,85% θα προστίθεται στο (Α) και όλοι οι υπολογισμοί θα γίνονται στη συνέχεια με αυτό το δεδομένο.</t>
  </si>
  <si>
    <r>
      <t xml:space="preserve"> Στη γραμμή Ι.11 α του Πίνακα Ι. των πινάκων υπολογισμού των Σ.Β. τα </t>
    </r>
    <r>
      <rPr>
        <b/>
        <sz val="12"/>
        <rFont val="Tahoma"/>
        <family val="2"/>
      </rPr>
      <t xml:space="preserve">ασφάλιστρα παγίου κεφαλαίου </t>
    </r>
    <r>
      <rPr>
        <sz val="12"/>
        <rFont val="Tahoma"/>
        <family val="2"/>
      </rPr>
      <t>χρεώνονται μόνον όταν πληρώνονται από την εκμετάλλευση. Η περίπτωση αυτή υφίσταται μόνον όταν η εκμετάλλευση έχει λάβει ή προτίθεται να λάβει δάνεια για την κατασκευή ή αγορά κεφαλαιουχικών αγαθών. Στις περιπτώσεις αυτές ασφαλίζεται το ποσό 120% του δανείου με ποσοστό 1%.</t>
    </r>
  </si>
  <si>
    <t>8. Σιροί γενικά</t>
  </si>
  <si>
    <r>
      <t>Αναβαθμίδες (€ / m</t>
    </r>
    <r>
      <rPr>
        <vertAlign val="superscript"/>
        <sz val="11"/>
        <rFont val="Tahoma"/>
        <family val="2"/>
      </rPr>
      <t>2</t>
    </r>
    <r>
      <rPr>
        <sz val="11"/>
        <rFont val="Tahoma"/>
        <family val="2"/>
      </rPr>
      <t xml:space="preserve">) </t>
    </r>
  </si>
  <si>
    <t>Για τα εργατικά των αναβαθμίδων απαιτούνται 3,35 ώρες/m με αμοιβή εργάτη 4 €/ώρα δηλαδή κόστος εργατικών 13,4 €/m.</t>
  </si>
  <si>
    <t>Γ. ΧΟΙΡΟΙ</t>
  </si>
  <si>
    <t>1. Χοιρομητέρες (με τα παράγωγά τους)</t>
  </si>
  <si>
    <t>ΚΑΤΗΓΟΡΙΑ ΖΩΩΝ</t>
  </si>
  <si>
    <t>ΕΝΙΣΧΥΣΗ    € /ΜΖΚ</t>
  </si>
  <si>
    <t xml:space="preserve">  Επισημαίνεται ότι οι ετήσιες οικονομικές ενισχύσεις που καταβάλλονται σε κάθε δικαιούχο για το σύνολο των γεωργοπεριβαλλοντικών προγραμμάτων δεν πρέπει να υπερβαίνουν τα ποσά των 900 ευρώ / εκτάριο για τις ειδικευμένες πολυετείς καλλιέργειες, τα 600 ευρώ / εκτάριο για τις ετήσιες καλλιέργειες και τα 450 ευρώ / εκτάριο για άλλες χρήσεις γης, σύμφωνα με το παράρτημα του ΚΑΝ(ΕΚ) 1257/99.</t>
  </si>
  <si>
    <t>ΕΙΔΟΣ</t>
  </si>
  <si>
    <t>ΒΟΟΤΡΟΦΙΑ</t>
  </si>
  <si>
    <t>ΓΕΩΓΡΑΦΙΚΟ ΔΙΑΜΕΡΙΣΜΑ</t>
  </si>
  <si>
    <t>ΟΛΗ Η ΧΩΡΑ</t>
  </si>
  <si>
    <t>ΗΠΕΙΡΩΤΙΚΗ ΧΩΡΑ</t>
  </si>
  <si>
    <t>0,3 - 1,9</t>
  </si>
  <si>
    <t>0,1 - 1</t>
  </si>
  <si>
    <t>ΑΓΕΛΑΔΕΣ ΓΑΛΑΚΤΟΠΑΡΑΓΩΓΗΣ (ΑΝΩ ΤΩΝ 2 ΕΤΩΝ)</t>
  </si>
  <si>
    <t>ΑΓΕΛΑΔΕΣ ΚΡΕΑΤΟΠΑΡΑΓΩΓΗΣ (ΘΗΛΑΖΟΥΣΕΣ)                 (ΑΝΩ ΤΩΝ 2 ΕΤΩΝ)</t>
  </si>
  <si>
    <t>ΑΡΣΕΝΙΚΑ ΒΟΟΕΙΔΗ (ΑΝΩ ΤΩΝ 24 ΜΗΝΩΝ)</t>
  </si>
  <si>
    <t>80 €  ως πριμ σφαγής ενηλίκων βοοειδών (ταύροι, αγελάδες και δαμαλίδες ηλικίας άνω των 8 μηνών).</t>
  </si>
  <si>
    <t>109,83 € ανά Δαμαλίδα για Δείκτη Πυκνότητας (ΜΜΖ χ 10 / αριθμό στρ.) μικρότερο από 1 ΜΜΖ ανά 10 στρέμματα.</t>
  </si>
  <si>
    <t>324,15 € ανά Θηλάζουσα αγελάδα και μέχρι του Α.Α.Ο.Μ.Μ.Ζ./ εκμετάλλευση (Ανώτατο Ατομικό Όριο Μονάδων Μεγάλων Ζώων) εφόσον η εκμετάλλευση διαθέτει 7,1 στρεμ./Μ.Μ.Ζ. βοσκές ή καλλιεργούμενες κτηνοτροφές ( συμπεριλαμβάνονται και τα 100 € ως πριμ εκτατικοποίησης με Δ.Π.&lt; 1,4 Μ.Μ.Ζ / 10 στρ.).</t>
  </si>
  <si>
    <t>310 € ανά κεφαλή εφόσον η εκμετάλλευση διαθέτει τουλάχιστον 7,1 στρ./Ζ.Μ. βοσκών ή καλλιεργούμενων κτηνοτροφών ( συμπεριλαμβάνονται και τα 100 € ως πριμ εκτατικοποίησης με Δ.Π.&lt; 1,4 Μ.Μ.Ζ / 10 στρ.).</t>
  </si>
  <si>
    <t>48,3 € ανά Ταύρο ή Θηλάζουσα αγελάδα των μικρών νησιών του Αιγαίου Πελάγους, και μέχρι 40 αγελάδες ή 90 Ταύρους ανά εκμετάλλευση (συμπληρωματικά των προηγούμενων βασικών ενισχύσεων).</t>
  </si>
  <si>
    <t>ΕΠΙΔΟΤΗΣΗ ΣΦΑΓΗΣ</t>
  </si>
  <si>
    <t>0,3 - 1,4</t>
  </si>
  <si>
    <t>0,3 - 2</t>
  </si>
  <si>
    <t>13 / ΟΡΝΙΘΑ</t>
  </si>
  <si>
    <t>ΕΞΟΠΛΙΣΜΟΣ ΟΡΝΙΘΩΝ ΑΝΑΠΑΡΑΓΩΓΗΣ ΜΕ ΑΥΤΟΜΑΤΕΣ ΦΩΛΙΕΣ</t>
  </si>
  <si>
    <t>ΕΞΟΠΛΙΣΜΟΣ ΙΝΔΟΡΝΙΘΩΝ ΑΝΑΠΑΡΑΓΩΓΗΣ ΜΕ ΑΥΤΟΜΑΤΕΣ ΦΩΛΙΕΣ</t>
  </si>
  <si>
    <t>ΕΞΟΠΛΙΣΜΟΣ ΟΡΝΙΘΩΝ ΑΝΑΠΑΡΑΓΩΓΗΣ ΜΕ ΑΠΛΕΣ ΦΩΛΙΕΣ</t>
  </si>
  <si>
    <t>150 ΑΝΑ  ΚΟΝΙΚ/ΡΑ</t>
  </si>
  <si>
    <t>ΑΡΑΒΟΣΙΤΟΣ ΕΝΣΙΡΩΜΑ ΣΟΡΓΟΣ ΣΑΝΟΣ</t>
  </si>
  <si>
    <t>Ραβδιστικό (Συλλογή)</t>
  </si>
  <si>
    <t>Τρακτέρ όργωμα ή σκαπτικό</t>
  </si>
  <si>
    <t>Ξηρική</t>
  </si>
  <si>
    <t xml:space="preserve"> Ποτιστ.</t>
  </si>
  <si>
    <t>2. Στην περίπτωση που η εκμ/ση διαθέτει ή πρόκειται να προμηθευτεί μηχάνημα διανομής ενσιρώματος, οι παραπάνω ώρες ανθρώπων των μηρυκαστικών μειώνονται κατά 20% εφόσον το ενσίρωμα επαρκεί να καλύψει τις ανάγκες της εκμ/σης για 9 μήνες. Αν το ενσίρωμα επαρκεί για λιγότερο χρονικό διάστημα η μείωση θα είναι αναλογική : π.χ επάρκεια για 6 μήνες: 6 Χ 20% = 13,3%.</t>
  </si>
  <si>
    <t>Ταίστρες - ποτίστρες κτιστές (€ / m)</t>
  </si>
  <si>
    <t>Στάγδην κηπευτικών ή ανθέων υπαίθρου                 (€ / στρ.)</t>
  </si>
  <si>
    <t>Ν.Μ / ΚΙΛΟ</t>
  </si>
  <si>
    <t>23 - 24</t>
  </si>
  <si>
    <t>ΠΙΝΑΚΑΣ 1.16: ΩΡΕΣ ΑΠΑΣΧΟΛΗΣΗΣ ΚΑΙ ΔΑΠΑΝΗ ΔΙΑΞΟΝΙΚΟΥ ΚΑΙ ΜΟΝΟΑΞΟΝΙΚΟΥ ΕΛΚΥΣΤΗΡΑ ΚΑΤΑ ΦΑΣΗ ΕΡΓΑΣΙΑΣ ΣΕ ΣΙΤΗΡΑ, ΒΙΚΟ ΚΑΡΠΟ, ΒΡΩΣΙΜΑ ΟΣΠΡΙΑ ΓΛΥΚΑΝΙΣΟ, ΒΑΜΒΑΚΙ, ΗΛΙΑΝΘΟΣ, ΜΗΔΙΚΗ, ΑΡΑΒΟΣΙΤΟ, ΣΑΝΟΙ, ΑΜΠΕΛΙ</t>
  </si>
  <si>
    <t>ΜΕΤΑΦΟΡΑ</t>
  </si>
  <si>
    <t>ΚΟΠΗ</t>
  </si>
  <si>
    <t>ΚΑΤΗΓΟΡΙΑ ΕΔΑΦΩΝ</t>
  </si>
  <si>
    <t>Ορεινών</t>
  </si>
  <si>
    <t>Μειονεκτικών</t>
  </si>
  <si>
    <r>
      <t xml:space="preserve">   Ο υπολογισμός των </t>
    </r>
    <r>
      <rPr>
        <b/>
        <sz val="12"/>
        <rFont val="Tahoma"/>
        <family val="2"/>
      </rPr>
      <t>ασφαλίστρων αστικής ευθύνης</t>
    </r>
    <r>
      <rPr>
        <sz val="12"/>
        <rFont val="Tahoma"/>
        <family val="2"/>
      </rPr>
      <t xml:space="preserve"> Ι.11 β του Πιν.Ι. γίνεται με βάση τον παρακάτω πίνακα που αφορά τη βασική δαπάνη χωρίς να υπολογίζονται οι τυχόν εκπτώσεις που δίνονται στους κατόχους των μηχανημάτων, επειδή δεν προκαλούν ατυχήματα.</t>
    </r>
  </si>
  <si>
    <r>
      <t>1. ορνιθοτροφείο μέχρι 40 m</t>
    </r>
    <r>
      <rPr>
        <vertAlign val="superscript"/>
        <sz val="12"/>
        <rFont val="Tahoma"/>
        <family val="2"/>
      </rPr>
      <t>2</t>
    </r>
    <r>
      <rPr>
        <sz val="12"/>
        <rFont val="Tahoma"/>
        <family val="2"/>
      </rPr>
      <t xml:space="preserve"> / 1000 κεφ</t>
    </r>
  </si>
  <si>
    <r>
      <t>1. oρνιθοτροφείο μέχρι 60 m</t>
    </r>
    <r>
      <rPr>
        <vertAlign val="superscript"/>
        <sz val="12"/>
        <rFont val="Tahoma"/>
        <family val="2"/>
      </rPr>
      <t>2</t>
    </r>
  </si>
  <si>
    <r>
      <t>2. αποθηκευτικοί χώροι κλπ. μέχρι 50 m</t>
    </r>
    <r>
      <rPr>
        <vertAlign val="superscript"/>
        <sz val="12"/>
        <rFont val="Tahoma"/>
        <family val="2"/>
      </rPr>
      <t>3</t>
    </r>
    <r>
      <rPr>
        <sz val="12"/>
        <rFont val="Tahoma"/>
        <family val="2"/>
      </rPr>
      <t xml:space="preserve"> / 1000 κεφ</t>
    </r>
  </si>
  <si>
    <r>
      <t>2.αποθηκευτικοί χώροι κλπ μέχρι 25 m</t>
    </r>
    <r>
      <rPr>
        <vertAlign val="superscript"/>
        <sz val="12"/>
        <rFont val="Tahoma"/>
        <family val="2"/>
      </rPr>
      <t>3</t>
    </r>
  </si>
  <si>
    <r>
      <t>ΣΗΜΕΙΩΣΗ :</t>
    </r>
    <r>
      <rPr>
        <sz val="12"/>
        <rFont val="Tahoma"/>
        <family val="2"/>
      </rPr>
      <t xml:space="preserve"> Στην υφιστάμενη κατάσταση οι χώροι και ο μηχανικός εξοπλισμός </t>
    </r>
  </si>
  <si>
    <r>
      <t xml:space="preserve"> Ο χώρος σε m</t>
    </r>
    <r>
      <rPr>
        <vertAlign val="superscript"/>
        <sz val="12"/>
        <rFont val="Tahoma"/>
        <family val="2"/>
      </rPr>
      <t>2</t>
    </r>
    <r>
      <rPr>
        <sz val="12"/>
        <rFont val="Tahoma"/>
        <family val="2"/>
      </rPr>
      <t xml:space="preserve"> που απαιτείται για την αποθήκευση ενός (1) τόνου προϊόντος και για ύψος 3-4 μέτρα, ανάλογα με τα προϊόντα που θα αποθηκευτούν, είναι:</t>
    </r>
  </si>
  <si>
    <r>
      <t>ΣΗΜΕΙΩΣΗ</t>
    </r>
    <r>
      <rPr>
        <sz val="11"/>
        <rFont val="Tahoma"/>
        <family val="2"/>
      </rPr>
      <t>: Για τα προϊόντα που δεν αναγράφονται προηγούμενα θα υπολογίζονται οι διαστάσεις των σιτηρών</t>
    </r>
  </si>
  <si>
    <t>ΚΑΛΑΜΠΟΚΙ ΠΟΤIΣΤΙΚΟ ΓΙΑ ΚΑΡΠΟ</t>
  </si>
  <si>
    <t>22,74 *</t>
  </si>
  <si>
    <t>* Δικαιούται ενίσχυσης μόνο σε περίπτωση που είναι κύρια καλλιέργεια και όχι επίσπορη</t>
  </si>
  <si>
    <t>ΚΕΡΑΣΙΑ   ΠΟΤΙΣΤΙΚΗ</t>
  </si>
  <si>
    <t>ΦΑΣΟΛΙΑ ΠΟΤΙΣΤΙΚΑ ΜΕΣΟΣΠΕΡΜΑ</t>
  </si>
  <si>
    <t>ΒΙΚΟΣ ΚΑΡΠΟΣ ΞΗΡΙΚΟΣ</t>
  </si>
  <si>
    <t>ΓΛΥΚΑΝΙΣΟ   ΞΗΡΙΚΟ</t>
  </si>
  <si>
    <t>ΔΕΣΙΜΟ ΑΧΥΡΟΥ ΚΑΙ ΣΑΝΟΥ</t>
  </si>
  <si>
    <t>ΒΑΜΒΑΚΙ</t>
  </si>
  <si>
    <t>ΗΛΙΑΝΘΟΣ</t>
  </si>
  <si>
    <r>
      <t xml:space="preserve">1,4 </t>
    </r>
    <r>
      <rPr>
        <sz val="9"/>
        <rFont val="Tahoma"/>
        <family val="2"/>
      </rPr>
      <t>(μόνο μεταφορά)</t>
    </r>
  </si>
  <si>
    <r>
      <t xml:space="preserve">0,3 </t>
    </r>
    <r>
      <rPr>
        <sz val="9"/>
        <rFont val="Tahoma"/>
        <family val="2"/>
      </rPr>
      <t>(μόνο μεταφορά)</t>
    </r>
  </si>
  <si>
    <t>ΕΛΙΕΣ ΒΡΩΣΙΜΕΣ ΣΕ ΒΑΖΑ</t>
  </si>
  <si>
    <t>2,44 € / ΦΙΑΛΗ 640 gr</t>
  </si>
  <si>
    <t>1,64  € / ΦΙΑΛΗ 640 gr</t>
  </si>
  <si>
    <t>ΩΡΕΣ / ΣΤΡΕΜΜΑ</t>
  </si>
  <si>
    <t>1. Κομπιούτερ, αντλία, φίλτρο, δεξαμενές κ.λ.π.</t>
  </si>
  <si>
    <t>2. Ανεμιστήρες για ομοιόμορφη κατανομή φαρμάκου, θερμοκρασίας κ.λ.π.</t>
  </si>
  <si>
    <t>4. Θερμοκουρτίνα οροφής πυραμιδική</t>
  </si>
  <si>
    <r>
      <t>Δεξαμενές νερού από μπετόν αρμέ  πάχους      15-25 εκατ.υπέργειες (€ / m</t>
    </r>
    <r>
      <rPr>
        <vertAlign val="superscript"/>
        <sz val="11"/>
        <rFont val="Tahoma"/>
        <family val="2"/>
      </rPr>
      <t>3</t>
    </r>
    <r>
      <rPr>
        <sz val="11"/>
        <rFont val="Tahoma"/>
        <family val="2"/>
      </rPr>
      <t>)</t>
    </r>
  </si>
  <si>
    <r>
      <t xml:space="preserve">6. Θερμοκήπιο </t>
    </r>
    <r>
      <rPr>
        <b/>
        <sz val="10"/>
        <rFont val="Tahoma"/>
        <family val="2"/>
      </rPr>
      <t xml:space="preserve">τροποποιημένο πολλαπλό πάνω από δύο κόλπους </t>
    </r>
    <r>
      <rPr>
        <sz val="10"/>
        <rFont val="Tahoma"/>
        <family val="2"/>
      </rPr>
      <t xml:space="preserve">με παράθυρο οροφής,    </t>
    </r>
    <r>
      <rPr>
        <b/>
        <sz val="10"/>
        <rFont val="Tahoma"/>
        <family val="2"/>
      </rPr>
      <t>κάλυψη σε προσόψεις – ποδιές με πολυεστέρα</t>
    </r>
    <r>
      <rPr>
        <sz val="10"/>
        <rFont val="Tahoma"/>
        <family val="2"/>
      </rPr>
      <t xml:space="preserve">,     </t>
    </r>
    <r>
      <rPr>
        <b/>
        <sz val="10"/>
        <rFont val="Tahoma"/>
        <family val="2"/>
      </rPr>
      <t>οροφής με πλαστικό</t>
    </r>
  </si>
  <si>
    <r>
      <t xml:space="preserve">7. Για </t>
    </r>
    <r>
      <rPr>
        <b/>
        <sz val="10"/>
        <rFont val="Tahoma"/>
        <family val="2"/>
      </rPr>
      <t xml:space="preserve">διπλό παράθυρο οροφής </t>
    </r>
    <r>
      <rPr>
        <sz val="10"/>
        <rFont val="Tahoma"/>
        <family val="2"/>
      </rPr>
      <t>υπολογίζουμε επιπλέον στο στρέμμα</t>
    </r>
  </si>
  <si>
    <r>
      <t xml:space="preserve">8. Για </t>
    </r>
    <r>
      <rPr>
        <b/>
        <sz val="10"/>
        <rFont val="Tahoma"/>
        <family val="2"/>
      </rPr>
      <t xml:space="preserve">ζωνάρι </t>
    </r>
    <r>
      <rPr>
        <sz val="10"/>
        <rFont val="Tahoma"/>
        <family val="2"/>
      </rPr>
      <t>υπολογίζουμε επί πλέον στο στρέμμα</t>
    </r>
  </si>
  <si>
    <r>
      <t xml:space="preserve">9. Για </t>
    </r>
    <r>
      <rPr>
        <b/>
        <sz val="10"/>
        <rFont val="Tahoma"/>
        <family val="2"/>
      </rPr>
      <t xml:space="preserve">πλαϊνά , αυτόματα παράθυρα με πολυεστέρα </t>
    </r>
    <r>
      <rPr>
        <sz val="10"/>
        <rFont val="Tahoma"/>
        <family val="2"/>
      </rPr>
      <t>υπολογίζουμε στο τρέχον μέτρο</t>
    </r>
  </si>
  <si>
    <t>ΜΙΓΜΑΤΑ ΖΩΟΤΡΟΦΩΝ</t>
  </si>
  <si>
    <t>ΛΟΙΠΑ ΑΥΤΟΚΙΝΟΥΜΕΝΑ ΑΓΡΟΤΙΚΑ ΜΗΧΑΝΗΜΑΤΑ ΘΕΡΙΖΟΑΛΩΝΙΣΤΙΚΕΣ</t>
  </si>
  <si>
    <t>Σταύλοι με συγκρότημα τροφοδοσίας καρπών και αρμέγματος</t>
  </si>
  <si>
    <t>ΠΑΤΑΤΑ (ΑΝΟΙΞΙΑΤΙΚΗ ή ΦΘΙΝΟΠΩΡΙΝΗ)</t>
  </si>
  <si>
    <t>9. Αποθήκευση πατάτας</t>
  </si>
  <si>
    <t>10. Αποθήκευση μελισσοκομικών εξαρτημάτων</t>
  </si>
  <si>
    <r>
      <t>0,6 m</t>
    </r>
    <r>
      <rPr>
        <vertAlign val="superscript"/>
        <sz val="12"/>
        <rFont val="Tahoma"/>
        <family val="2"/>
      </rPr>
      <t>2</t>
    </r>
    <r>
      <rPr>
        <sz val="12"/>
        <rFont val="Tahoma"/>
        <family val="2"/>
      </rPr>
      <t>/κυψέλη</t>
    </r>
  </si>
  <si>
    <t>Αριθμός ζώων που γεννιούνται στο 12/μηνο σε στάβλους που Πληρoύv τoυς όρoυς υγιειvoύ εvσταυλισμού</t>
  </si>
  <si>
    <t>αγελάδες γαλ/γης Z.B 500kg</t>
  </si>
  <si>
    <t>αγελάδες γαλ/γης Z.B 400kg</t>
  </si>
  <si>
    <t>αγελάδες βοσκής Ζ.Β 350kg</t>
  </si>
  <si>
    <t>μoσχάpια μέχρι Z.B·550kg</t>
  </si>
  <si>
    <t>μoσχάρια μέχρι Z.B 500kg</t>
  </si>
  <si>
    <t>μoσχάρια μέχρι Ζ.Β 400 kg</t>
  </si>
  <si>
    <t>κατσίκια oικ. σε γενεαλογικά μητρώα Z.B, 60kg</t>
  </si>
  <si>
    <t>πρόβατα oικ. σε γενεαλογικά μητρώα Z.B.60kg</t>
  </si>
  <si>
    <t>Πρόβατα Φυλής Χίου</t>
  </si>
  <si>
    <t xml:space="preserve">αρνιά γάλ. oικ. σε γενεαλογικά μητρώα </t>
  </si>
  <si>
    <t>αρνιά ή κατσίκια πoιμ. ζώωv πoικ/ας άvω των 3 μηvώv</t>
  </si>
  <si>
    <t>κατσίκια γάλ. οικόσιτα σε γενεαλογικά μητρώα</t>
  </si>
  <si>
    <t>χoίροι αvαπαραγωγής</t>
  </si>
  <si>
    <t>χoιρίδια παχυvόμεvα</t>
  </si>
  <si>
    <t>αρvιά ή κατσίκια σε γενεαλογικά μητρώα πωλoύμεvα για αvαπαραγωγή</t>
  </si>
  <si>
    <t>κατσίκια γάλ. πoιμ. σε μη γενεολογικά μητρώα</t>
  </si>
  <si>
    <t>κατσίκια πoιμ. σε μη γενεολογικά μητρώα Z.B.40kg</t>
  </si>
  <si>
    <t>αρνιά γάλ. πoιμ. σε μη γενεολογικά μητρώα</t>
  </si>
  <si>
    <t>Κατσίκια εσωτ. σε γενεολογικά μητρώα</t>
  </si>
  <si>
    <t>1. Κεφαλή (απαραίτητα αμμοσυλλέκτης, φίλτρο, λιπασματοδιανομέας κλπ)</t>
  </si>
  <si>
    <t xml:space="preserve">4. Δεξαμενή πετρελαίου 1000 λίτρων </t>
  </si>
  <si>
    <t>€/ΤΕΜ.</t>
  </si>
  <si>
    <t>3. Θερμοκουρτίνα οροφής επίπεδη</t>
  </si>
  <si>
    <t>* με χρήση πυρήνα επιπλέον 2.260 € / ΣΤΡ.</t>
  </si>
  <si>
    <t>ΚΡΕΑΣ ΧΟΙΡΙΔΙΩΝ</t>
  </si>
  <si>
    <t>ΚΡΕΑΣ ΕΝΗΛΙΚΩΝ ΧΟΙΡΙΔΙΩΝ</t>
  </si>
  <si>
    <t>ΑΓΕΛΑΔΩΝ</t>
  </si>
  <si>
    <t>ΠΡΟΒΑΤΩΝ</t>
  </si>
  <si>
    <t>ΑΙΓΩΝ</t>
  </si>
  <si>
    <t>ΜΑΛΛΙ ΠΡΟΒΑΤΩΝ</t>
  </si>
  <si>
    <t>ΚΡΑΣΙ ΚΟΙΝΟ</t>
  </si>
  <si>
    <t>ΚΡΑΣΙ ΟΙΝΩΝ ΠΟΙΟΤΗΤΑΣ</t>
  </si>
  <si>
    <t>ΤΥΡΙ ΦΕΤΑ</t>
  </si>
  <si>
    <t>2. ΖΩΙΚΗ ΠΑΡΑΓΩΓΗ</t>
  </si>
  <si>
    <t>ΕΛΙΑ</t>
  </si>
  <si>
    <t>Ζ</t>
  </si>
  <si>
    <t xml:space="preserve">1. Δεξαμενή αποπίκρανσης ελιών </t>
  </si>
  <si>
    <t>2. Αποθήκη ή υπόστεγο αποθήκευσης σανού ή άχυρου</t>
  </si>
  <si>
    <t>3. Αποθήκη ή υπόστεγο σιτηρών γενικά</t>
  </si>
  <si>
    <t>ΠΑΤΑΤΑ</t>
  </si>
  <si>
    <t>ΑΓΓΙΝΑΡΕΣ</t>
  </si>
  <si>
    <t>ΚΟΥΚΙΑ ΧΛΩΡΑ</t>
  </si>
  <si>
    <t>ΔΑΜΑΣΚΗΝΑ</t>
  </si>
  <si>
    <t>ΡΟΔΑΚΙΝΑ</t>
  </si>
  <si>
    <t>ΜΗΛΑ</t>
  </si>
  <si>
    <t>ΣΥΚΑ ΞΕΡΑ</t>
  </si>
  <si>
    <t>ΛΕΜΟΝΙΑ</t>
  </si>
  <si>
    <t>ΕΠΙΤΡΑΠΕΖΙΟ</t>
  </si>
  <si>
    <t>ΟΙΝΟΠΟΙΗΣΙΜΟ</t>
  </si>
  <si>
    <t>ΑΣΠΡΟ ΜΟΣΧΑΤΟ ΣΑΜΟΥ</t>
  </si>
  <si>
    <t>ΜΑΣΤΙΧΗ</t>
  </si>
  <si>
    <t>ΤΡΙΑΝΤΑΦΥΛΛΑ</t>
  </si>
  <si>
    <t xml:space="preserve"> ΤΥΠΟΙ ΥΠΟΛΟΓΙΣΜΟΥ ΔΑΠΑΝΗΣ ΛΕΙΤΟΥΡΓΙΑΣ ΓΕΩΡΓΙΚΩΝ ΜΗΧΑΝΗΜΑΤΩΝ</t>
  </si>
  <si>
    <t>0,11 Χ ΗΡ Χ ΩΡΕΣ ΛΕΙΤΟΥΡΓΙΑΣ Χ ΤΙΜΗ ΠΕΤΡΕΛΑΙΟΥ / ΛΙΤΡΟ</t>
  </si>
  <si>
    <t xml:space="preserve">2. ΗΛΕΚΤΡΟΚΙΝΗΤΗΡΑΣ: </t>
  </si>
  <si>
    <t>0,73 Χ ΗΡ Χ ΩΡΕΣ ΛΕΙΤΟΥΡΓΙΑΣ Χ ΤΙΜΗ ΗΛ. ΡΕΥΜΑΤΟΣ / KW</t>
  </si>
  <si>
    <t>0,20 Χ ΗΡ Χ ΩΡΕΣ ΛΕΙΤΟΥΡΓΙΑΣ Χ ΤΙΜΗ ΠΕΤΡΕΛΑΙΟΥ / ΛΙΤΡΟ</t>
  </si>
  <si>
    <t xml:space="preserve">3. ΠΕΤΡΕΛΑΙΟΚΙΝΗΤΗΡΑΣ: </t>
  </si>
  <si>
    <t>0,85 Χ ΗΡ Χ ΩΡΕΣ ΛΕΙΤΟΥΡΓΙΑΣ Χ ΤΙΜΗ ΒΕΝΖΙΝΗΣ / ΛΙΤΡΟ</t>
  </si>
  <si>
    <r>
      <t xml:space="preserve">224,15 € ανά Θηλάζουσα αγελάδα και μέχρι του Α.Α.Ο.Μ.Μ.Ζ./ εκμετάλλευση (Ανώτατο Ατομικό Όριο Μονάδων Μεγάλων Ζώων) </t>
    </r>
    <r>
      <rPr>
        <sz val="11"/>
        <rFont val="Tahoma"/>
        <family val="2"/>
      </rPr>
      <t>(συμπεριλαμβάνεται η συμπληρωματική πριμοδότηση των 24,15 € )</t>
    </r>
    <r>
      <rPr>
        <sz val="12"/>
        <rFont val="Tahoma"/>
        <family val="2"/>
      </rPr>
      <t>.</t>
    </r>
  </si>
  <si>
    <t>€ / Τ.Μ.</t>
  </si>
  <si>
    <t xml:space="preserve"> (€ / ΚΥΨΕΛΗ )</t>
  </si>
  <si>
    <t>( €/  ΣΜΗΝΟΣ )</t>
  </si>
  <si>
    <t>( € )</t>
  </si>
  <si>
    <t xml:space="preserve">Αιγοπρόβατα Ποιμενικά </t>
  </si>
  <si>
    <t xml:space="preserve">Χοίροι Μικτής Κατεύθυνσης </t>
  </si>
  <si>
    <t xml:space="preserve">Κουνέλια Μικτής Κατεύθυνσης </t>
  </si>
  <si>
    <t>ΤΡΙΧΕΣ ΑΙΓΩΝ</t>
  </si>
  <si>
    <t>ΠΙΝΑΚΑΣ 2.6:  ΟΡΝΙΘΟΤΡΟΦΙΑ - ΣΥΜΒΑΤΙΚΗ ΕΚΤΡΟΦΗ</t>
  </si>
  <si>
    <t>ΠΙΝΑΚΑΣ 2.6.  ΟΡΝΙΘΟΤΡΟΦΙΑ - ΣΥΜΒΑΤΙΚΗ ΕΚΤΡΟΦΗ</t>
  </si>
  <si>
    <t>·  1 στρ. ποτιστικής καλλιέργειας ή θερμοκηπίου ισοδυναμεί με 2,5 στρ. ξηρικής καλ/γειας</t>
  </si>
  <si>
    <t>ΚΑΛΑΜΠΟΚΙ ΓΙΑ ΕΝΣΙΡΩΣΗ ΠΟΤΙΣΤΙΚΟ</t>
  </si>
  <si>
    <t>ΣΑΝΟΙ ΧΕΙΜΕΡΙΝΩΝ ΣΙΤΗΡΩΝ</t>
  </si>
  <si>
    <t>ΣΑΝΟΣ ΨΥΧΑΝΘΩΝ ΞΗΡΙΚΟΣ</t>
  </si>
  <si>
    <t>ΚΡΕΜΜΥΔΙΑ ΞΗΡΑ (ΞΗΡΙΚΑ ΜΕ ΚΟΚΑΡΙ)</t>
  </si>
  <si>
    <t>Αγελάδες γαλ/γης  παραγωγής 6.000 Kg γάλακτος  εξωτερικού *</t>
  </si>
  <si>
    <t>Αγελάδες γαλ/γης παραγωγής 5.000 Kg γάλακτος εσωτερικού *</t>
  </si>
  <si>
    <t>Αγελάδες γαλ/γης παραγωγής 4.000 Kg γάλακτος  εσωτερικού *</t>
  </si>
  <si>
    <t xml:space="preserve">   Η αγορά ζώων αναπαραγωγής υψηλής ποιότητας, αρσενικών και θηλυκών ζώων, επιδοτείται εφ’ όσον είναι εγγεγραμμένα σε γενεαλογικά μητρώα ή ισοδύναμα βιβλία.</t>
  </si>
  <si>
    <t>Σημείωση</t>
  </si>
  <si>
    <t>ΠΡΟΒΑΤΩΝ ΦΥΛΗΣ ΧΙΟΥ</t>
  </si>
  <si>
    <t>Χωρίς πιστοποιημένο σπόρο</t>
  </si>
  <si>
    <t>ΕΙΔΟΣ ΚΤΗΝΟΤΡΟΦΗΣ</t>
  </si>
  <si>
    <t>ΑΙΓΟΠΡΟΒΑΤΟΣΤΑΣΙΑ</t>
  </si>
  <si>
    <t>ΧΟΙΡΟΣΤΑΣΙΑ</t>
  </si>
  <si>
    <t>Χοιρομητέρες 15-20%</t>
  </si>
  <si>
    <t>Οι ώρες αναφέρονται στα ζώα αναπαραγωγής που διαθέτει η εκμετάλλευση.</t>
  </si>
  <si>
    <t>θα απογράφονται όπως υπάρχουν στην εκμ/ση.</t>
  </si>
  <si>
    <t>ΧΟΙΡΟΣΤΑΣΙΑ ΑΝΑΠΑΡΑΓΩΓΗΣ (ΔΕΝ ΠΕΡΙΛΑΜΒΑΝΟΥΝ ΠΑΧΥΝΣΗ ΚΑΙ ΠΡΟΠΑΧΥΝΣΗ)</t>
  </si>
  <si>
    <t>Αρδευόμενες αροτραίες</t>
  </si>
  <si>
    <t>Σιτηρά, όσπρια, ξηρικές καλλιέργειες</t>
  </si>
  <si>
    <t>Αρωματικά - Φαρμακευτικά</t>
  </si>
  <si>
    <t>Δεν θα εξετάζεται η οικονομικότητα για παρελκόμενα αξίας μέχρι 7500 €  για το καθένα καθώς επίσης  και για ελκυστήρα μέχρι 24 ΗΡ που χρησιμοποιείται στις κηπευτικές καλλιέργειες.</t>
  </si>
  <si>
    <t xml:space="preserve">  Η οικονομικότητα αποθηκευτικών χώρων, καρπών ή σανών που πρόκειται να κατασκευάσει η εκμ/ση, για την αποθήκευση κτηνοτροφών που θα χρησιμοποιούνται για την διατροφή των ζώων της εκμ/σης, ανεξάρτητα αν αυτές είναι παραγωγής της εκμ/σης ή αγοραζόμενες, κρίνεται με βάση τα δεδομένα του Πιν. 3.13 και των τιμών πώλησης. </t>
  </si>
  <si>
    <t>ΠΙΝΑΚΑΣ 1.4.1: ΛΑΧΑΝΙΚΑ ΘΕΡΜΟΚΗΠΙΟΥ</t>
  </si>
  <si>
    <t>ΠΙΝΑΚΑΣ 1.4.2: ΛΑΧΑΝΙΚΑ ΘΕΡΜΟΚΗΠΙΟΥ - ΥΔΡΟΠΟΝΙΚΗ ΚΑΛΛΙΕΡΓΕΙΑ</t>
  </si>
  <si>
    <t>ΤΟΜΑΤΕΣ ΠΡΩΙΜΕΣ</t>
  </si>
  <si>
    <t>ΤΟΜΑΤΕΣ ΟΨΙΜΕΣ</t>
  </si>
  <si>
    <t>ΓΑΡΥΦΑΛΑ</t>
  </si>
  <si>
    <t>ΖΕΡΜΠΕΡΕΣ</t>
  </si>
  <si>
    <t>ΧΡΥΣΑΝΘΕΜΑ</t>
  </si>
  <si>
    <t>ΣΚΛΗΡΟ ΣΙΤΑΡΙ</t>
  </si>
  <si>
    <t>Μέχρι 7.812,18 € / 1000 κεφ.</t>
  </si>
  <si>
    <t>1. αυγά: 320 Χ 0,09  €/τεμ Χ 1000 κεφ.</t>
  </si>
  <si>
    <t>3. διατροφή ορνίθων : φύραμα : 40Kg/κεφ Χ 1000κεφ Χ 0,20 €/Kg</t>
  </si>
  <si>
    <t>4. λοιπές δαπάνες, φως νερό κτλ.</t>
  </si>
  <si>
    <t>Άχυρο</t>
  </si>
  <si>
    <t xml:space="preserve">  Η χρήση φυσητήρα στην καλλιέργεια μαστίχας Χίου δικαιολογεί μείωση ανθρωπ. εργασίας 15%.</t>
  </si>
  <si>
    <t xml:space="preserve"> Η ισοδυναμία γεωργικών εκτάσεων μεταξύ τους ορίζεται ως εξής:</t>
  </si>
  <si>
    <t>Φυτά</t>
  </si>
  <si>
    <t>ΑΡΔΕΥΤΙΚΩΝ</t>
  </si>
  <si>
    <t xml:space="preserve">ΑΞΙΑ  </t>
  </si>
  <si>
    <t>1. Ο ίδιος λογαριασμός γίνεται και για τον υπολογισμό της οικονομικότητας των αυτοκινούμενων συλλεκτικών μηχανημάτων, με τη διαφορά ότι ο συντελεστής των καυσίμων είναι 0,2 και ίσως θα χρειαστεί να προστεθεί και ξένη εποχιακή εργασία στις μεταβλητές δαπάνες.</t>
  </si>
  <si>
    <t>ΠΙΝΑΚΑΣ ΑΣΦΑΛΙΣΤΡΩΝ ΑΣΤΙΚΗΣ ΕΥΘΥΝΗΣ</t>
  </si>
  <si>
    <t>Με πράσινο πιστ/κό</t>
  </si>
  <si>
    <t>Kτηvιατρική περίθαλψη φάρμακα</t>
  </si>
  <si>
    <t>ΜΕΤΑΒΛΗΤΕΣ ΔΑΠΑΝΕΣ (€ ή /στρ.)</t>
  </si>
  <si>
    <t>ΕΠΙΔΟΤΗΣΕΙΣ-ΑΠΟΖΗΜΙΩΣΕΙΣ (€  / στρ)</t>
  </si>
  <si>
    <t>€</t>
  </si>
  <si>
    <t>9.500-12.000</t>
  </si>
  <si>
    <t>7.200-8.000</t>
  </si>
  <si>
    <t>€ (ΕΦ’ ΑΠΑΞ)</t>
  </si>
  <si>
    <t>€/ΣΤΡ.</t>
  </si>
  <si>
    <t>€/m2</t>
  </si>
  <si>
    <t>€/m</t>
  </si>
  <si>
    <t>€ / ΛΙΤΡΟ</t>
  </si>
  <si>
    <t>€ / KW</t>
  </si>
  <si>
    <t>2. Παραγωγή τυριού κατά 15%</t>
  </si>
  <si>
    <t>3. Παραγωγή γιαουρτιού  κατά  20%</t>
  </si>
  <si>
    <t>5. Αποθήκη ή υπόστεγο σύσπορου βαμβακιού</t>
  </si>
  <si>
    <t>7. Αποθήκευση σιτηρών σε μεταλλικά σιλό</t>
  </si>
  <si>
    <t>ΜΟΝΗ ΚΥΨΕΛΗ</t>
  </si>
  <si>
    <t xml:space="preserve">ΜΑΛΛΙ </t>
  </si>
  <si>
    <t>Με πιστοποιημένο σπόρο</t>
  </si>
  <si>
    <t>ΙΠΠΟΔΥΝΑΜΗ (ΗΡ)</t>
  </si>
  <si>
    <t>ΓΕΩΡΓΙΚΟΙ ΕΛΚΥΣΤΗΡΕΣ</t>
  </si>
  <si>
    <t xml:space="preserve"> 1 - 10</t>
  </si>
  <si>
    <t xml:space="preserve"> 11 - 15</t>
  </si>
  <si>
    <t>16 - 20</t>
  </si>
  <si>
    <t>21 - 30</t>
  </si>
  <si>
    <t>31 - 40</t>
  </si>
  <si>
    <t>41 - 55</t>
  </si>
  <si>
    <t>56 - 75</t>
  </si>
  <si>
    <t>75 ΚΑΙ ΑΝΩ</t>
  </si>
  <si>
    <t>ΕΛΙΕΣ ΒΡΩΣΙΜΕΣ</t>
  </si>
  <si>
    <t>ΤΙΜΕΣ ΖΩΝΤΩΝ ΖΩΩΝ</t>
  </si>
  <si>
    <t>ΜΟΣΧΑΤΟ ΑΛΕΞΑΝΔΡΕΙΑΣ ΛΗΜΝΟΥ</t>
  </si>
  <si>
    <t>ΚΑΤΗΓΟΡΙΑ ΚΥΨΕΛΗΣ</t>
  </si>
  <si>
    <t>ΠΑΡΑΓΩΓΗ / ΚΥΨΕΛΗ</t>
  </si>
  <si>
    <t>ΑΞΙΑ ΕΠΕΝΔΥΣΗΣ ΚΕΦΑΛΑΙΟΥ</t>
  </si>
  <si>
    <t>ΕΤΗ ΑΠΟΣΒΕΣΗΣ ΚΥΨΕΛΗΣ</t>
  </si>
  <si>
    <t>ΔΙΑΤΡΟΦΗ</t>
  </si>
  <si>
    <t>ΚΤΗΝΙΑΤΡΙΚΗ ΠΕΡΙΘΑΛΨΗ</t>
  </si>
  <si>
    <t>ΛΟΙΠΕΣ ΔΑΠΑΝΕΣ</t>
  </si>
  <si>
    <t>ΜΕΛΙΣ/ΝΗ</t>
  </si>
  <si>
    <t xml:space="preserve">   Για τον υπολογισμό των αποσβέσεων, η διάρκεια ζωής των ξύλινων θερμοκηπίων είναι 7 χρόνια και του μικτού τύπου είναι 10 χρόνια. Για τα τυποποιημένα – προκατασκευασμένα θερμοκήπια η διάρκεια ζωής είναι 15 χρόνια.</t>
  </si>
  <si>
    <t xml:space="preserve">ΧΑΜΗΛΗΣ               ΚΑΛΥΨΗΣ </t>
  </si>
  <si>
    <t xml:space="preserve">ΧΑΜΗΛΗΣ                      ΚΑΛΥΨΗΣ </t>
  </si>
  <si>
    <t xml:space="preserve">ΥΠΑΙΘΡΟΥ </t>
  </si>
  <si>
    <t>ΠΕΠΟΝΙ   ΠΟΤΙΣΤΙΚΟ</t>
  </si>
  <si>
    <t>ΚΑΡΠΟΥΖΙ   ΠΟΤΙΣΤΙΚΟ</t>
  </si>
  <si>
    <t>Οι λοιποί γεωργοί που δεν εμπορεύονται γάλα ή γαλακτομικά προϊόντα από πρόβειο γάλα, θεωρούνται γεωργοί βαριών αρνιών και δικαιούνται πριμοδότηση ύψους 21 € ανά επιλέξιμη προβατίνα.</t>
  </si>
  <si>
    <t>Οι ενήλικοι γεωργοί που εμπορεύονται γάλα ή γαλακτοκομικά προϊόντα από πρόβειο γάλα, βάσει του Καν. 1782/2003, θεωρούνται γεωργοί ελαφριών αρνιών και δικαιούνται πριμοδότηση ύψους 16,80 € ανά επιλέξιμη προβατίνα.</t>
  </si>
  <si>
    <t>Για γεωργούς που εκτρέφουν αίγες χορηγείται πριμοδότηση ύψους 16,8 € ανά επιλέξιμη αίγα.</t>
  </si>
  <si>
    <t xml:space="preserve">Στους γεωργούς μειονεκτικών περιοχών που υποβάλλουν αίτηση στον Τομέα Εκτάσεων του Ο.Σ.Δ.Ε. χορηγείται συμπληροματική ενίσχυση ύψους 7 € ανά επιλέξιμη προβατίνα και αίγα. </t>
  </si>
  <si>
    <t>ΑΠΑΙΤΗΣΕΙΣ ΣΕ ΕΡΓΑΣΙΑ ΤΩΝ ΖΩΩΝ (ΜΗΧΑΝΙΚΗ)*</t>
  </si>
  <si>
    <t>ΑΠΑΙΤΗΣΕΙΣ ΣΕ ΕΡΓΑΣΙΑ ΤΩΝ ΖΩΩΝ (ΑΝΘΡΩΠΙΝΗ) *</t>
  </si>
  <si>
    <t>55 &amp; 56</t>
  </si>
  <si>
    <t xml:space="preserve">         Η μειωμένη απόδοση που γίνεται δεκτή ανέρχεται το πολύ σε 10% της αντίστοιχης των δεικτών και για τις εκτάσεις που βελτιώνονται και μόνο. Θα πρέπει να σημειωθεί ότι η αξία απογραφής των εκτάσεων αυτών, στην υφιστάμενη κατάσταση, θα είναι μειωμένη κατά το ποσό της επένδυσης, όπως έχει καταχωρηθεί στον  εισαγωγικό πίνακα  Β3 των πινάκων υπολογισμού του Σ.Β. επί 4% αν το Σ.Β συντάσσεται με τις τιμές του προηγούμενου έτους ή επί 8% αν το Σ.Β συντάσσεται με τις τιμές του προπροηγούμενου έτους.</t>
  </si>
  <si>
    <t>ΠΑΡΑΓΩΓΙΚΗ ΚΑΤΕΥΘΥΝΣΗ ΚΑΙ ΤΥΠΟΣ ΣΤΑΥΛΙΣΜΟΥ</t>
  </si>
  <si>
    <t>ΑΓΕΛΑΔΟΤΡΟΦΙΚΕΣ</t>
  </si>
  <si>
    <t>ΠΤΗΝΟΤΡΟΦΕΙΑ ΑΝΩ ΤΩΝ 25.000 ΟΡΝΙΘΩΝ ΕΚΤΡΕΦΟΜΕΝΩΝ ΣΕ ΚΛΩΒΟΣΤΟΙΧΙΕΣ</t>
  </si>
  <si>
    <t>ΒΟΥΣΤΑΣΙΑ ΜΕ ΣΥΣΤΗΜΑ ΑΠΟΘΗΚΕΥΣΗΣ ΣΕ ΥΠΟΔΑΠΕΔΙΑ ΚΑΝΑΛΙΑ</t>
  </si>
  <si>
    <t>1. ανθρώπων : 50 ώρες</t>
  </si>
  <si>
    <t>2. μηχανημάτων : 0,6 ώρες</t>
  </si>
  <si>
    <t>1. ανθρώπων : 105 ώρες</t>
  </si>
  <si>
    <t>"</t>
  </si>
  <si>
    <t>ΤΟΜΑΤΑ Α' ΚΑΛ.</t>
  </si>
  <si>
    <t>ΑΓΓΟΥΡΙ Α' ΚΑΛ.</t>
  </si>
  <si>
    <t>ΤΟΜΑΤΑ Β' ΚΑΛ.</t>
  </si>
  <si>
    <t>ΑΓΓΟΥΡΙ Β' ΚΑΛ.</t>
  </si>
  <si>
    <t>**</t>
  </si>
  <si>
    <t>23.000-25.300 τεμάχ.</t>
  </si>
  <si>
    <t>Σ</t>
  </si>
  <si>
    <t>ΔΙΑΦΟΡΑ ΚΑΡΠΟΦΟΡΑ</t>
  </si>
  <si>
    <t>ΠΙΝΑΚΑΣ 3.2: ΑΝΩΤΑΤΕΣ ΤΙΜΕΣ ΓΕΩΡΓΙΚΩΝ ΕΠΕΝΔΥΣΕΩΝ</t>
  </si>
  <si>
    <t>ΠΙΝΑΚΑΣ 2.3:  ΛΟΙΠΕΣ ΔΑΠΑΝΕΣ ΚΑΙ ΠΑΡΑΓΩΓΗ ΖΩΩΝ</t>
  </si>
  <si>
    <t>ΠΙΝΑΚΑΣ 2.1:  ΑΠΑΙΤΗΣΕΙΣ ΔΙΑΤΡΟΦΗΣ &amp; ΕΝΣΤΑΒΛΙΣΜΟΥ ΤΩΝ ΖΩΩΝ</t>
  </si>
  <si>
    <t>ΠΙΝΑΚΑΣ 1.1: ΣΙΤΗΡΑ</t>
  </si>
  <si>
    <t>ΠΙΝΑΚΑΣ 1.2: ΒΡΩΣΙΜΑ ΟΣΠΡΙΑ</t>
  </si>
  <si>
    <t>ΠΙΝΑΚΑΣ 1.3: ΚΤΗΝΟΤΡΟΦΙΚΑ ΦΥΤΑ</t>
  </si>
  <si>
    <t>ΠΙΝΑΚΑΣ 1.3: ΚΤΗΝΟΤΡΟΦΙΚΑ ΦΥΤΑ (συνέχεια)</t>
  </si>
  <si>
    <t>ΠΙΝΑΚΑΣ 1.5: ΛΑΧΑΝΙΚΑ ΥΠΑΙΘΡΟΥ</t>
  </si>
  <si>
    <t>ΠΙΝΑΚΑΣ 1.5: ΛΑΧΑΝΙΚΑ ΥΠΑΙΘΡΟΥ (συνέχεια)</t>
  </si>
  <si>
    <t>ΠΙΝΑΚΑΣ 1.6: ΝΩΠΑ ΦΡΟΥΤΑ</t>
  </si>
  <si>
    <t>ΠΙΝΑΚΑΣ 1.6: ΝΩΠΑ ΦΡΟΥΤΑ (συνέχεια)</t>
  </si>
  <si>
    <t>ΠΙΝΑΚΑΣ 1.7: ΞΗΡΟΙ ΚΑΡΠΟΙ</t>
  </si>
  <si>
    <t>ΠΙΝΑΚΑΣ 1.8: ΕΣΠΕΡΙΔΟΕΙΔΗ</t>
  </si>
  <si>
    <t>ΠΙΝΑΚΑΣ 1.9: ΑΜΠΕΛΙ</t>
  </si>
  <si>
    <t>ΠΙΝΑΚΑΣ 1.10: ΜΑΣΤΙΧΗ</t>
  </si>
  <si>
    <t>ΠΙΝΑΚΑΣ 3.9: ΤΙΜΕΣ ΖΩΟΤΡΟΦΩΝ</t>
  </si>
  <si>
    <t>ΠΙΝΑΚΑΣ 3.10: ΥΠΟΛΟΓΙΣΜΟΣ ΟΙΚΟΝΟΜΙΚΟΤΗΤΑΣ ΓΕΩΡΓΙΚΟΥ ΕΛΚΥΣΤΗΡΑ</t>
  </si>
  <si>
    <t>Διάφορα (άρδευση,αλλαγή πλαστικού,τέλη κλπ.)</t>
  </si>
  <si>
    <t xml:space="preserve">ΠΙΝΑΚΑΣ 3.11:  ΥΠΟΛΟΓΙΣΜΟΣ ΥΨΟΥΣ ΕΞΙΣΩΤΙΚΗΣ ΑΠΟΖΗΜΙΩΣΗΣ </t>
  </si>
  <si>
    <t xml:space="preserve">   Κατά την σύνταξη των Σχεδίων Βελτίωσης και Σχεδίων Δράσης θα ληφθούν υπόψη τα παρακάτω σχετικά με την:   </t>
  </si>
  <si>
    <t>α) Φυτική Παραγωγή: Δικαιολογείται αύξηση τιμών κατά 70 %. Στα κηπευτικά και στις αροτραίες καλλιέργειες αυξάνονται οι μεταβλητές δαπάνες (ολικά) 20 %.</t>
  </si>
  <si>
    <r>
      <t>  Αποθηκευτικοί χώροι μέχρι 100 m</t>
    </r>
    <r>
      <rPr>
        <vertAlign val="superscript"/>
        <sz val="12"/>
        <rFont val="Tahoma"/>
        <family val="2"/>
      </rPr>
      <t xml:space="preserve">2 </t>
    </r>
    <r>
      <rPr>
        <sz val="12"/>
        <rFont val="Tahoma"/>
        <family val="2"/>
      </rPr>
      <t>κατά εκμ/ση και ανάλογα με το μέγεθος της εκμ/σης και το είδος και τον αριθμό των γεωργικών μηχανημάτων και εργαλείων που διαθέτει ή πρόκειται να προμηθευτεί, εγκρίνονται χωρίς εξέταση της οικονομικότητας του γιατί αυτοί οι χώροι (αποθήκες – υπόστεγα) κρίνονται αναγκαίοι για την αποθήκευση γεωργικών εφοδίων, όπως σπόροι, λιπάσματα, γεωργικά φάρμακα κλπ ή την στέγαση γεωργικών μηχανημάτων και εργαλείων και διόρθωσης μηχανημάτων. Αυτοί οι χώροι είναι επιπλέον των αποθηκευτικών χώρων των περιπτώσεων 2 έως 7.</t>
    </r>
  </si>
  <si>
    <t>ΓΕΝΙΚΕΣ ΠΛΗΡΟΦΟΡΙΕΣ</t>
  </si>
  <si>
    <t>ΠΙΝΑΚΑΣ   1.1 ΣΙΤΗΡΑ</t>
  </si>
  <si>
    <t>ΠΙΝΑΚΑΣ   1.2 ΒΡΩΣΙΜΑ ΟΣΠΡΙΑ</t>
  </si>
  <si>
    <t>ΠΙΝΑΚΑΣ   1.3 ΚΤΗΝΟΤΡΟΦΙΚΑ ΦΥΤΑ</t>
  </si>
  <si>
    <t>ΠΙΝΑΚΑΣ   1.5 ΛΑΧΑΝΙΚΑ ΥΠΑΙΘΡΟΥ</t>
  </si>
  <si>
    <t>ΠΙΝΑΚΑΣ   1.6 ΝΩΠΑ ΦΡΟΥΤΑ</t>
  </si>
  <si>
    <t>ΠΙΝΑΚΑΣ   1.7 ΞΗΡΟΙ ΚΑΡΠΟΙ</t>
  </si>
  <si>
    <t>ΠΙΝΑΚΑΣ   1.8 ΕΣΠΕΡΙΔΟΕΙΔΗ</t>
  </si>
  <si>
    <t>ΠΙΝΑΚΑΣ   1.9 ΑΜΠΕΛΙ</t>
  </si>
  <si>
    <t>ΠΙΝΑΚΑΣ 1.10 ΜΑΣΤΙΧΗ</t>
  </si>
  <si>
    <t>ΠΙΝΑΚΑΣ 2.3  ΛΟΙΠΕΣ ΔΑΠΑΝΕΣ ΚΑΙ ΠΑΡΑΓΩΓΗ ΖΩΩΝ</t>
  </si>
  <si>
    <t>ΠΙΝΑΚΑΣ 3.2. ΑΝΩΤΑΤΕΣ ΤΙΜΕΣ ΓΕΩΡΓΙΚΩΝ ΕΠΕΝΔΥΣΕΩΝ</t>
  </si>
  <si>
    <t xml:space="preserve">   Η κατασκευή ομβροδεξαμενής ή λιμνοδεξαμενής στις αιγοπροβατοτροφικές εκμεταλεύσεις για πότισμα ζώων επιφέρει μείωση ωρών ανθρώπινης εργασίας 5%.</t>
  </si>
  <si>
    <t xml:space="preserve">ΑΜΥΓΔΑΛΙΑ  </t>
  </si>
  <si>
    <t xml:space="preserve">ΚΑΡΥΔΙΑ </t>
  </si>
  <si>
    <t>220*</t>
  </si>
  <si>
    <t>240*</t>
  </si>
  <si>
    <t>* Σε περίπτωση ποτιστικής καλλιέργειας, αυξάνεται η απόδοση 100%, σύμφωνα με τις Γενικές Πληροφορίες, Παρ. 2</t>
  </si>
  <si>
    <t>Αγελάδες Βοσκής και Γαλακτοπαραγωγής 10%</t>
  </si>
  <si>
    <t>5. Για χοιρίδια  πάχυνσης απαιτούνται 10 ώρες ανθρώπων/κεφαλή/έτος.</t>
  </si>
  <si>
    <t>Κουνέλια πάχυνσης</t>
  </si>
  <si>
    <t>2 h / ΚΕΦ</t>
  </si>
  <si>
    <t>ΣΙΤΑΡΙ</t>
  </si>
  <si>
    <t>ΒΙΚΟΣ</t>
  </si>
  <si>
    <t xml:space="preserve">Στη Βιολογική Κτηνοτροφία δικαιολογείται αύξηση δαπάνης διατροφής </t>
  </si>
  <si>
    <t>αγοραζόμενων ζωοτροφών κατά 10 %.</t>
  </si>
  <si>
    <t>6. Ψυγείο νωπών φρούτων και κηπευτικών</t>
  </si>
  <si>
    <t>ΕΛΙΕΣ ΘΡΟΥΜΠΕΣ ΣΕ ΒΑΖΑ</t>
  </si>
  <si>
    <t>7 € / ΚΙΛΟ</t>
  </si>
  <si>
    <t>Για τα υπόλοιπα Τυποποιημένα προϊόντα η τιμή αυξάνεται κατά 10% της αρχικής τιμής πριν την Τυποποίηση.
Οι τιμές των μεταποιημένων προϊόντων που προέρχονται από βιολογική πρώτη ύλη αυξάνονται κατά 50%</t>
  </si>
  <si>
    <t xml:space="preserve">         Οι λοιπές δαπάνες στα μεταποιημένα προϊόντα υπολογίζονται στο 3% της αξίας τους πέραν των αντίστοιχων του νωπού προϊόντος και οι δαπάνες εμπορίας του στο 10% της αξίας τους χωρίς να υπολογίζονται αντίστοιχες δαπάνες και για το νωπό (αρχικό) προϊόν.</t>
  </si>
  <si>
    <t xml:space="preserve">          Μειωμένες στρεμματικές αποδόσεις των αντίστοιχων των δεικτών γίνονται αποδεκτές, στην υφιστάμενη κατάσταση, μόνο στις περιπτώσεις που στο Σ.Β. προβλέπονται επενδύσεις εδαφοβελτιώσεων, όπως είναι η διευθέτηση ανωμαλιών του εδάφους, η ασβέστωση, η ανάπλαση, η αποχαλίκωση και η συστηματοποίηση.</t>
  </si>
  <si>
    <t>ΑΠΟΔΟΣΕΙΣ  (τεμάχια/στρ.)</t>
  </si>
  <si>
    <t xml:space="preserve">Απλή Περίφραξη μονίμων φυτειών κανονικής πυκνότητας φύτευσης  (€ / m) </t>
  </si>
  <si>
    <t>έως 12,00</t>
  </si>
  <si>
    <t xml:space="preserve">Ηλεκτροφόρος Περίφραξη μονίμων φυτειών κανονικής πυκνότητας φύτευσης και μελισσοσμηνών (€ / m) </t>
  </si>
  <si>
    <t xml:space="preserve">Απλή Περίφραξη βοσκοτόπων  (€ / m) </t>
  </si>
  <si>
    <t>·        Οι ώρες για το μελισσοκομικό αυτοκίνητο ή γεωργικό ελκυστήρα - πλατφόρμα είναι στη στατική μελισσοκομία  0,4 ώρες ανά κυψέλη και στη μετακινούμενη 0,8 ώρες ανά κυψέλη για μέχρι 100 μελισσοσμήνη, 0,7 ώρες ανά κυψέλη για 101-200 μελισσοσμήνη, 0,6 ώρες ανά κυψέλη για 201-300 μελισσοσμήνη και 0,5 ώρες ανα κυψέλη για πάνω από 301 μελισσοσμήνη.</t>
  </si>
  <si>
    <t xml:space="preserve">       6. Η κατασκευή Μελισσοκομικής αποθήκης επιφέρει αύξηση στη διάρκεια ζωής κυψελών - κηρηθρών κατά 50%.</t>
  </si>
  <si>
    <t>Το ποσοστό αρσενικών ζώων στη σύνθεση ζωικού κεφαλαίου:</t>
  </si>
  <si>
    <t>Αιγοπροβατοτροφία 4%</t>
  </si>
  <si>
    <t>Στρουθοκάμηλοι 40%</t>
  </si>
  <si>
    <t>Κονικλομητέρες 15%</t>
  </si>
  <si>
    <t>ΑΝΩΤΑΤΗ ΕΠΙΛΕΞΙΜΗ ΔΑΠΑΝΗ ΕΝΙΣΧΥΣΗΣ ΑΙΓΟΠΡΟΒΑΤΩΝ ΚΑΙ ΒΟΟΕΙΔΩΝ ΚΑΙ ΛΟΙΠΩΝ ΖΩΩΝ ΑΝΑΠΑΡΑΓΩΓΗΣ ΜΕΣΩ ΤΩΝ ΕΠΕΝΔΥΤΙΚΩΝ ΣΧΕΔΙΩΝ ΒΕΛΤΙΩΣΗΣ</t>
  </si>
  <si>
    <t>ΛΟΙΠΑ ΖΩΑ ΑΝΑΠΑΡΑΓΩΓΗΣ</t>
  </si>
  <si>
    <t>Χοιρομητέρα εγγεγραμένη σε γενεαλογικά βιβλία</t>
  </si>
  <si>
    <t>Χοιρομητέρα ημιβελτιωμένη</t>
  </si>
  <si>
    <t>Στρουθοκάμηλος (θηλυκό ζώο)</t>
  </si>
  <si>
    <t>Στρουθοκάμηλος (αρσενικό ζώο)</t>
  </si>
  <si>
    <t>Κονικλομητέρα</t>
  </si>
  <si>
    <t>Θέρμανση - αερισμός</t>
  </si>
  <si>
    <t>Επώαση - Εκκόλαψη</t>
  </si>
  <si>
    <t>Ωοσκόπιση</t>
  </si>
  <si>
    <t>Αερισμός - Θέρμανση</t>
  </si>
  <si>
    <t xml:space="preserve">* Οι απαιτήσεις σε εργασία υπολογίζονται αθροιστικά π.χ. για 250 θέσεις χωρίς αυτοματισμούς, η ανθρώπινη εργασία είναι: 100*16+100*12+50*10=3.300 </t>
  </si>
  <si>
    <t>Δ.</t>
  </si>
  <si>
    <t>ΕΚΑΤΟ ΠΟΥΛΑΔΕΣ ΜΕΧΡΙ 6 ΜΗΝΩΝ</t>
  </si>
  <si>
    <t>ΕΚΑΤΟ ΟΡΝΙΘΕΣ ΩΟΠΑΡΑΓΩΓΗΣ</t>
  </si>
  <si>
    <t>ΕΚΑΤΟ ΠΟΥΛΕΡΙΚΑ ΠΑΧΥΝΟΜΕΝΑ</t>
  </si>
  <si>
    <t>ΟΡΝΙΘΕΣ / ΠΟΥΛΕΡΙΚΑ</t>
  </si>
  <si>
    <t>Ε.</t>
  </si>
  <si>
    <t>ΙΠΠΟΕΙΔΗ</t>
  </si>
  <si>
    <t>ΕΝΑ ΙΠΠΟΕΙΔΕΣ ΚΑΤΩ ΤΟΥ ΕΤΟΥΣ</t>
  </si>
  <si>
    <t>ΕΝΑ ΙΠΠΟΕΙΔΕΣ ΑΝΩ ΤΟΥ ΕΤΟΥΣ</t>
  </si>
  <si>
    <t>ΧΟΙΡΙΔΙΟ ΠΑΧΥΝΟΜΕΝΟ ΖΒ &gt; 40 ΚΙΛΑ</t>
  </si>
  <si>
    <t xml:space="preserve">  Για την εκτίμηση της ετήσιας απόσβεσης των περιουσιακών στοιχείων για όσα δεν αναφέρονται στις αποφάσεις εφαρμογής του Υπουργείου Αγροτικής Ανάπτυξης και Τροφίμων (Παράρτημα ΙΙΙ Οδηγίες Συμπλήρωσης Πινάκων Φακέλου Υποψηφιότητας), η διάρκεια ζωής δίνεται για τα κυριότερα στοιχεία στο έντυπο Νο 4 του ΟΔΓΕ. </t>
  </si>
  <si>
    <t>ΓΙΑ ΣΥΣΤΗΜΑ ΔΙΑΧΩΡΙΣΜΟΥ ΥΓΡΩΝ-ΣΤΕΡΕΩΝ ΚΟΠΡΟΣΩΡΟΥ ΚΑΙ ΕΠΕΞΕΡΓΑΣΙΑ ΥΓΡΩΝ 14.700 € ΚΑΙ ΕΠΙΠΛΕΟΝ 5.900 € ΓΙΑ ΚΑΘΕ 100 ΑΓΕΛΑΔΕΣ ή 200 ΠΑΧΥΝΟΜΕΝΑ ΜΟΣΧΑΡΙΑ</t>
  </si>
  <si>
    <t>ΓΙΑ ΚΟΠΡΟΣΩΡΟ ΚΑΙ ΣΗΠΤΙΚΟ ΚΑΙ ΑΠΟΡΡΟΦΗΤΙΚΟ ΒΟΘΡΟ 14.700 €  ΓΙΑ ΚΆΘΕ 50 ΑΓΕΛΑΔΕΣ</t>
  </si>
  <si>
    <t xml:space="preserve">   Ισχύουν όλα όσα αναφέρονται στην Εγκύκλιο 278453/3556/12-5-2005 του Υπουργείου Αγροτικής Ανάπτυξης και Τροφίμων "Πρόγραμμα οικονομικών ενισχύσεων στις ορεινές και μειονεκτικές Περιοχές 7ου έτους της περιόδου 2000-2006, σε εκτέλεση του μέτρου 2.1 του Εγγράφου Προγραμματισμού Αγροτικής Ανάπτυξης 2000-2006".</t>
  </si>
  <si>
    <t>€ / στρ.</t>
  </si>
  <si>
    <t>Επισημαίνεται ότι οι ετήσιες οικονομικές ενισχύσεις που καταβάλλονται σε κάθε δικαιούχο για το σύνολο των γεωργοπεριβαλλοντικών προγραμμάτων δε μπορούν να υπερβούν το ποσό των:</t>
  </si>
  <si>
    <t>60 ευρώ/στρ. για τις ετήσιες καλλιέργειες</t>
  </si>
  <si>
    <t>90 ευρώ/στρ. για τις μόνιμες καλλιέργειες</t>
  </si>
  <si>
    <t>Μηλοειδή, πυρηνόκαρπα, λοιπές δενδρώδεις</t>
  </si>
  <si>
    <t>Κηπευτικά, μποστανικά, σπαράγγι, φράουλες, μηδική</t>
  </si>
  <si>
    <t>Ισχύει η υπ. αρ. 567/125316/19-1-2004 ΚΥΑ "Εφαρμογή του μέτρου 3.1 Βιολογική Γεωργία του Άξονα 3 των Αγροπεριβαλλοντικών μέτρων του Ε.Π.Α.Α. 2000-2006 - Καν. (Ε.Κ.)1257/1999" καθώς και οι λεπτομέρειες εφαρμογής της και οι τροποποιήσεις τους.</t>
  </si>
  <si>
    <t>1. Οι απαιτήσεις σε εργασία κάθε κατηγορίας ζώων υπολογίζονται αθροιστικά. Π.χ. για 70 αγελάδες γαλ/γης απαιτούνται : Ανθρώπων : 20 κεφ. Χ 180 ωρ./κεφ. + 20 κεφ. Χ 154 ωρ./κεφ. + 30 κεφ. Χ 116 ωρες/κεφ. = 10.160 ώρες.</t>
  </si>
  <si>
    <t>Η κατασκευή ομβροδεξαμενής επιφέρει μείωση ωρών ανθρώπινης εργασίας 5%.</t>
  </si>
  <si>
    <r>
      <t xml:space="preserve">1. </t>
    </r>
    <r>
      <rPr>
        <b/>
        <sz val="13"/>
        <rFont val="Tahoma"/>
        <family val="2"/>
      </rPr>
      <t>Μoσχάpια</t>
    </r>
    <r>
      <rPr>
        <sz val="13"/>
        <rFont val="Tahoma"/>
        <family val="2"/>
      </rPr>
      <t xml:space="preserve">  Z.B. 45-150 kg</t>
    </r>
  </si>
  <si>
    <r>
      <t xml:space="preserve">2. </t>
    </r>
    <r>
      <rPr>
        <b/>
        <sz val="13"/>
        <rFont val="Tahoma"/>
        <family val="2"/>
      </rPr>
      <t>Μoσχάρια</t>
    </r>
    <r>
      <rPr>
        <sz val="13"/>
        <rFont val="Tahoma"/>
        <family val="2"/>
      </rPr>
      <t xml:space="preserve"> Z.B. 151-550 kg</t>
    </r>
  </si>
  <si>
    <t>ΣΗΜΕΙΩΣΕΙΣ</t>
  </si>
  <si>
    <t>Για τα εργατικά της περίφραξης  απαιτείται 1 ώρα/m με αμοιβή εργάτη 2,33 €/ώρα δηλαδή κόστος εργατικών 2,33 €/m.</t>
  </si>
  <si>
    <t>Για τα εργατικά της περίφραξης  με σινάζι απαιτούνται 2ώρες/m με αμοιβή εργάτη 2,33 €/ώρα δηλαδή κόστος εργατικών 4,66 €/m.</t>
  </si>
  <si>
    <t>Απαιτήσεις 1 Kg μεταποιημένου προϊόντος σε νωπά προϊόντα :</t>
  </si>
  <si>
    <t>Τσίπουρο  10 Kg σταφύλια</t>
  </si>
  <si>
    <t>Κρασί       2 Kg σταφύλια</t>
  </si>
  <si>
    <t>Τυρί         3,5 Kg πρόβιο γάλα</t>
  </si>
  <si>
    <t>Τυρί         5,5 Kg γάλα αβελτίωτων κατσικιών</t>
  </si>
  <si>
    <t>Τυρί         7 Kg γάλα βελτιωμένων οικόσιτων κατσικιών</t>
  </si>
  <si>
    <t>Γιαούρτι   1 Kg πρόβιο γάλα</t>
  </si>
  <si>
    <t>Γιαούρτι   1,4 Kg αγελαδινό γάλα</t>
  </si>
  <si>
    <t xml:space="preserve">Μέχρι 1.951,58 € </t>
  </si>
  <si>
    <t>Ποσοστό % αντικατ. των ζώων αναπαρ.</t>
  </si>
  <si>
    <t>Απόδοση σε κρέας Kg/κεφ</t>
  </si>
  <si>
    <t>ΒΡΩΜΗ ΚΑΡΠΟΣ</t>
  </si>
  <si>
    <t>ΣΟΡΓΟ ΣΑΝΟ</t>
  </si>
  <si>
    <t>Α. ΑΝΘΡΩΠΩΝ</t>
  </si>
  <si>
    <t>ΥΨΟΣ ΕΝΙΣΧΥΣΕΩΝ :</t>
  </si>
  <si>
    <t xml:space="preserve"> Ύψος Ενισχύσεων του προγράμματος «Βιολογική Κτηνοτροφία» του Αγροπεριβαλλοντικού Μέτρου του Εγγράφου Προγραμματισμού Αγροτικής Ανάπτυξης (ΕΠΑΑ) 2000-2006  – Καν. (EK)1257/99.</t>
  </si>
  <si>
    <t>Γ. ΑΠΑΙΤΗΣΕΙΣ ΣΕ ΕΡΓΑΣΙΑ</t>
  </si>
  <si>
    <t xml:space="preserve">ΠΙΝΑΚΑΣ 2.5 α: ΜΕΣΗ ΣΤΑΘΜΙΣΜΕΝΗ ΤΙΜΗ ΖΩΪΚΩΝ ΠΡΟΪΟΝΤΩΝ                         </t>
  </si>
  <si>
    <t>ΠΙΝΑΚΑΣ 3.15. ΜΕΙΩΜΕΝΕΣ ΜΕΣΕΣ ΣΤΡΕΜΜΑΤΙΚΕΣ ΑΠΟΔΟΣΕΙΣ</t>
  </si>
  <si>
    <t xml:space="preserve">        Από τις προηγούμενες βελτιώσεις, η ανάπλαση, η ασβέστωση και η συστηματοποίηση των εδαφών αποσβένονται σε έξι (6) χρόνια  ενώ η διευθέτηση και αποχαλίκωση ούτε αποσβένονται ούτε και καταχωρούνται στον πίνακα Β3 του Σ.Β.  </t>
  </si>
  <si>
    <t>·        Εργασία ανθρώπων : 100 Χ 13 + 100 Χ 11 + 100 Χ 9 + 50 Χ 7 = 3.650 ώρες</t>
  </si>
  <si>
    <t>ΠΙΝΑΚΑΣ 2.8:  ΚΟΝΙΚΛΟΤΡΟΦΙΑ</t>
  </si>
  <si>
    <t>Κουνέλια αναπαραγωγής ΖΒ 5 Kg</t>
  </si>
  <si>
    <t xml:space="preserve">Κουνέλια παχυνόμενα ΝΜ/Kg ΖΒ </t>
  </si>
  <si>
    <t xml:space="preserve">·  1 στρ. αμπέλι ισοδυναμεί με 5 στρ. ξηρικής καλλιέργειας </t>
  </si>
  <si>
    <t>Ισοπέδωση - Διαμόρφωση χώρων για Ποιμνιοστάσιο ή Θερμοκήπιο (€ / στρ.)</t>
  </si>
  <si>
    <t>ΑΙΓΟΠΡΟΒΑΤΑ ΑΝΑΠΑΡΑΓΩΓΗΣ</t>
  </si>
  <si>
    <t>Αρσενικά άνω των 4 μηνών</t>
  </si>
  <si>
    <t>Θηλυκά άνω των 4 μηνών</t>
  </si>
  <si>
    <t>ΠΙΝΑΚΑΣ 3.10. ΥΠΟΛΟΓΙΣΜΟΣ ΟΙΚΟΝΟΜΙΚΟΤΗΤΑΣ ΓΕΩΡΓΙΚΟΥ ΕΛΚΥΣΤΗΡΑ</t>
  </si>
  <si>
    <t>ΠΙΝΑΚΑΣ 3.11.  ΥΠΟΛΟΓΙΣΜΟΣ ΥΨΟΥΣ ΕΞΙΣΩΤΚΗΣ ΑΠΟΖΗΜΙΩΣΗΣ</t>
  </si>
  <si>
    <t>ΠΙΝΑΚΑΣ 3.12. ΟΙΚΟΝΟΜΙΚΗ ΕΝΙΣΧΥΣΗ ΒΙΟΚΑΛΛΙΕΡΓΗΤΩΝ</t>
  </si>
  <si>
    <t>36,11 **</t>
  </si>
  <si>
    <t>Δαπάνες αντικατάστασης πλαστικού</t>
  </si>
  <si>
    <t>0,2 **</t>
  </si>
  <si>
    <t xml:space="preserve">   Η αξία απογραφής των μοσχαριών αντικατάστασης και πάχυνσης ανέρχεται στο 50% της αξίας των αντίστοιχων ενηλίκων.</t>
  </si>
  <si>
    <t>Ανθρώπινη</t>
  </si>
  <si>
    <t>Μηχανική</t>
  </si>
  <si>
    <t>ΤΣΑΙ ΤΟΥ ΒΟΥΝΟΥ ΧΕΙΡΟΣ (ΞΗΡΙΚΟ)</t>
  </si>
  <si>
    <t>Πολλαπλασιαστικό υλικό (€ /φυτό)</t>
  </si>
  <si>
    <t>Έτος έναρξης απόσβεσης</t>
  </si>
  <si>
    <t>Κλαδευτικό</t>
  </si>
  <si>
    <t>Μεταφορικά</t>
  </si>
  <si>
    <t>100*</t>
  </si>
  <si>
    <t>ΧΕΙΡΙΣΤΗΣ ΑΥΤΟΚΙΝΟΥΜΕΝΩΝ ΣΥΛΛΕΚΤΙΚΩΝ</t>
  </si>
  <si>
    <t>ΧΕΙΡΙΣΤΗΣ ΑΥΤΟΚΙΝ. ΓΕΩΡΓΙΚΟΥ ΕΛΚΥΣΤΗΡΑ ΚΑΙ ΑΥΤΟΚΙΝΟΥΜΕΝΩΝ ΜΗΧΑΝΗΜΑΤΩΝ ΠΛΗΝ ΣΥΛΛΕΚΤΙΚΩΝ</t>
  </si>
  <si>
    <t xml:space="preserve">ΧΕΙΡΙΣΤΗΣ  
1. ΣΚΑΠΤΙΚΟΥ 
2. ΨΕΚΑΣΤΙΚΟΥ, ΚΛΑΔΕΥΤΙΚΟΥ
</t>
  </si>
  <si>
    <t xml:space="preserve">ΧΕΙΡΙΣΤΗΣ  
ΡΑΒΔΙΣΤΙΚΟΥ
</t>
  </si>
  <si>
    <t>ΑΡΙΣΤΕΣ ΥΠΟΔΟΜΕΣ</t>
  </si>
  <si>
    <t xml:space="preserve">ΑΠΑΙΤΗΣΕΙΣ ΔΙΑΤΡΟΦΗΣ </t>
  </si>
  <si>
    <t xml:space="preserve">(ή συνολικά ζώων αναπαραγωγής με τα παράγωγά τους) </t>
  </si>
  <si>
    <t>ΑΠΑΙΤΗΣΕΙΣ ΣΕ ΧΩΡΟΥΣ</t>
  </si>
  <si>
    <t>Κουνέλια παχυνόμενα ή αντικατάσταση</t>
  </si>
  <si>
    <t>ΛΟΙΠΕΣ ΔΑΠΑΝΕΣ ΠΑΡΑΓΩΓΗΣ/ΖΩΟ</t>
  </si>
  <si>
    <t>ΠΑΡΑΓΩΓΗ</t>
  </si>
  <si>
    <t>ΑΛΟΓΑ / ΠΟΝΕΪ (1 έως 15)</t>
  </si>
  <si>
    <t>ΕΚΠΑΙΔΕΥΣΗ ΑΛΟΓΟΥ/ΠΟΝΕΪ</t>
  </si>
  <si>
    <r>
      <t>1. προαύλιος χώρος 150 m</t>
    </r>
    <r>
      <rPr>
        <vertAlign val="superscript"/>
        <sz val="12"/>
        <rFont val="Tahoma"/>
        <family val="2"/>
        <charset val="161"/>
      </rPr>
      <t xml:space="preserve">2 </t>
    </r>
    <r>
      <rPr>
        <sz val="12"/>
        <rFont val="Tahoma"/>
        <family val="2"/>
        <charset val="161"/>
      </rPr>
      <t>/ ζώο</t>
    </r>
  </si>
  <si>
    <r>
      <t>2. Πτηνοτροφείο αναπτυσσομένων 30 m</t>
    </r>
    <r>
      <rPr>
        <vertAlign val="superscript"/>
        <sz val="12"/>
        <rFont val="Tahoma"/>
        <family val="2"/>
        <charset val="161"/>
      </rPr>
      <t>2</t>
    </r>
    <r>
      <rPr>
        <sz val="12"/>
        <rFont val="Tahoma"/>
        <family val="2"/>
      </rPr>
      <t xml:space="preserve"> / ζώο</t>
    </r>
  </si>
  <si>
    <r>
      <t>3. αποθηκευτικοί χώροι κ.λ.π. έως 0,5 m</t>
    </r>
    <r>
      <rPr>
        <vertAlign val="superscript"/>
        <sz val="12"/>
        <rFont val="Tahoma"/>
        <family val="2"/>
        <charset val="161"/>
      </rPr>
      <t>2</t>
    </r>
    <r>
      <rPr>
        <sz val="12"/>
        <rFont val="Tahoma"/>
        <family val="2"/>
      </rPr>
      <t xml:space="preserve"> / ζώο</t>
    </r>
  </si>
  <si>
    <t>θα απογράφονται όπως υπάρχουν στην εκμετάλλευση.</t>
  </si>
  <si>
    <t>0,61 -1,06</t>
  </si>
  <si>
    <t>3,09*</t>
  </si>
  <si>
    <t>82,40*</t>
  </si>
  <si>
    <r>
      <t xml:space="preserve">13. Θερμοκήπιο </t>
    </r>
    <r>
      <rPr>
        <b/>
        <sz val="10"/>
        <rFont val="Tahoma"/>
        <family val="2"/>
      </rPr>
      <t>τροποποιημένο τοξωτό, ύψος υδρορροής 4 μέτρα, στο κέντρο 6 μέτρα</t>
    </r>
    <r>
      <rPr>
        <sz val="10"/>
        <rFont val="Tahoma"/>
        <family val="2"/>
      </rPr>
      <t>,    με κοιλοδοκούς,    διπλά παράθυρα οροφής,    κάλυψη πλαϊνών  με πολυεστέρα, οροφής με πλαστικό</t>
    </r>
  </si>
  <si>
    <t xml:space="preserve">      Στην περίπτωση που στην εκμ/ση γίνεται μεταποίηση ή επεξεργασία των παρακάτω προϊόντων παραγωγής της, οι απαιτήσεις σε ανθρώπινη εργασία, σε σχέση με τις αντίστοιχες των δεικτών, αυξάνονται όπως παρακάτω :</t>
  </si>
  <si>
    <t xml:space="preserve"> Ε Π Ι Δ Ο Τ Η Σ Ε Ι Σ  Τ Ω Ν  Ζ Ω Ω Ν</t>
  </si>
  <si>
    <t xml:space="preserve"> ι) Ζωοτροφές για πώληση, ιι) αρωματικά και φαρμακευτικά φυτά, ιιι) ψυχανθή, ιν) εκτός διατροφής (non food)</t>
  </si>
  <si>
    <t xml:space="preserve"> Βοσκότοποι με συγκομιζόμενες κτηνοτροφές για αυτοκατανάλωση </t>
  </si>
  <si>
    <t xml:space="preserve"> Βοσκότοποι χωρίς συγκομιζόμενες κτηνοτροφές για αυτοκατανάλωση </t>
  </si>
  <si>
    <r>
      <t xml:space="preserve">4. Θερμοκήπιο </t>
    </r>
    <r>
      <rPr>
        <b/>
        <sz val="10"/>
        <rFont val="Tahoma"/>
        <family val="2"/>
      </rPr>
      <t xml:space="preserve">τροποποιημένο πολλαπλό με δυο κόλπους </t>
    </r>
    <r>
      <rPr>
        <sz val="10"/>
        <rFont val="Tahoma"/>
        <family val="2"/>
      </rPr>
      <t xml:space="preserve">χωρίς παράθυρο οροφής,    κάλυψη σε προσόψεις – ποδιές με πολυεστέρα, </t>
    </r>
    <r>
      <rPr>
        <b/>
        <sz val="10"/>
        <rFont val="Tahoma"/>
        <family val="2"/>
      </rPr>
      <t>οροφής με πλαστικό</t>
    </r>
  </si>
  <si>
    <r>
      <t xml:space="preserve">10. Για </t>
    </r>
    <r>
      <rPr>
        <b/>
        <sz val="10"/>
        <rFont val="Tahoma"/>
        <family val="2"/>
      </rPr>
      <t xml:space="preserve">διπλό (φουσκωτό) πλαστικό οροφής </t>
    </r>
    <r>
      <rPr>
        <sz val="10"/>
        <rFont val="Tahoma"/>
        <family val="2"/>
      </rPr>
      <t xml:space="preserve">υπολογίζουμε στο στρ επί πλέον </t>
    </r>
  </si>
  <si>
    <r>
      <t xml:space="preserve">5. Θερμοκήπιο </t>
    </r>
    <r>
      <rPr>
        <b/>
        <sz val="10"/>
        <rFont val="Tahoma"/>
        <family val="2"/>
      </rPr>
      <t xml:space="preserve">τροποποιημένο πολλαπλό πάνω από δύο κόλπους </t>
    </r>
    <r>
      <rPr>
        <sz val="10"/>
        <rFont val="Tahoma"/>
        <family val="2"/>
      </rPr>
      <t>με παράθυρο οροφής, κάλυψη</t>
    </r>
    <r>
      <rPr>
        <b/>
        <sz val="10"/>
        <rFont val="Tahoma"/>
        <family val="2"/>
      </rPr>
      <t xml:space="preserve"> όλο με πλαστικό </t>
    </r>
  </si>
  <si>
    <r>
      <t xml:space="preserve">11. Αν υπάρχει </t>
    </r>
    <r>
      <rPr>
        <b/>
        <sz val="10"/>
        <rFont val="Tahoma"/>
        <family val="2"/>
      </rPr>
      <t xml:space="preserve">όργανο ανεμοπροστασίας </t>
    </r>
    <r>
      <rPr>
        <sz val="10"/>
        <rFont val="Tahoma"/>
        <family val="2"/>
      </rPr>
      <t>στον πίνακα, προσθέτουμε</t>
    </r>
  </si>
  <si>
    <r>
      <t xml:space="preserve">12. Αν υπάρχει </t>
    </r>
    <r>
      <rPr>
        <b/>
        <sz val="10"/>
        <rFont val="Tahoma"/>
        <family val="2"/>
      </rPr>
      <t>όργανο κλεισίματος των παραθύρων οροφής, βήμα – βήμα</t>
    </r>
    <r>
      <rPr>
        <sz val="10"/>
        <rFont val="Tahoma"/>
        <family val="2"/>
      </rPr>
      <t>, στον πίνακα, προσθέτουμε                                                                            (Σημ.: Σε θερμοκήπια τροποποιημένα τοξωτά, που έχουν ύψος υδροροής μέχρι 3 μέτρα δεν δίνουμε καμία προσαύξηση)</t>
    </r>
  </si>
  <si>
    <t>3. Παθητικό ηλιακό σύστημα</t>
  </si>
  <si>
    <t>ΣΥΣΤΗΜΑ ΔΡΟΣΙΣΜΟΥ</t>
  </si>
  <si>
    <t>1. Κούλινγκ (Cooling)</t>
  </si>
  <si>
    <t>ΦΥΤΟΠΡΟΣΤΑΣΙΑ</t>
  </si>
  <si>
    <t>90-120*</t>
  </si>
  <si>
    <t>ΠΙΝΑΚΑΣ 2.4: ΑΠΑΙΤΗΣΕΙΣ ΣΕ ΕΡΓΑΣΙΑ ΤΩΝ ΖΩΩΝ (ΩΡΕΣ / ΚΕΦΑΛΗ / ΕΤΟΣ)</t>
  </si>
  <si>
    <t xml:space="preserve">ΠΙΝΑΚΑΣ 2.4 ΑΠΑΙΤΗΣΕΙΣ ΣΕ ΕΡΓΑΣΙΑ ΤΩΝ ΖΩΩΝ </t>
  </si>
  <si>
    <t>1. Σταθερό ψεκαστικό με αεροσυμπιεστή</t>
  </si>
  <si>
    <t>3. Σύστημα απολύμανσης εδάφους με ατμό</t>
  </si>
  <si>
    <t>ΔΙΑΦΟΡΑ</t>
  </si>
  <si>
    <t>1. Πάγκος ριζοβολίας από αλουμίνιο με θερμαινόμενο δάπεδο (ηλ. αντιστάσεις) και ηλεκτρικό πίνακα</t>
  </si>
  <si>
    <t>2. Μεταλλικός ανεμοθραύστης 4 m ύψος με δίχτυ</t>
  </si>
  <si>
    <t>ΥΔΡΟΠΟΝΙΑ</t>
  </si>
  <si>
    <t>2. Άρδευση στάγδην</t>
  </si>
  <si>
    <t>Είδος Καλλιέργειας</t>
  </si>
  <si>
    <t>Εσπεριδοειδή</t>
  </si>
  <si>
    <t xml:space="preserve">       4. Η παραγωγή γύρης και βασιλικού πολτού θα λαμβάνεται υπόψη στο προσδιορισμό του εισοδήματος μόνο εφόρσον η εκμετάλλευση διαθέτει στοιχεία ότι πραγματικά ασχολείται στον τομέα αυτόν.</t>
  </si>
  <si>
    <t xml:space="preserve">       5.  Η παραγωγή βασιλικού πολτού δικαιολογείται μόνο σε εκμεταλλεύσεις με περισσότερα από 80 μελισσοσμήνη και η παραγωγή γύρης σε εκμεταλλεύσεις με περισσότερα από 20 μελισσοσμήνη.</t>
  </si>
  <si>
    <t>1. Όταν ο παραγωγός κατέχει ή πρόκειται να κατασκευάσει αποθήκη για αποθήκευση προϊόντων παραγωγής της γεωρικής εκμετάλλευσης, δικαιολογείται αύξηση τιμών πώλησης 25% για μηδική και ψυχανθή και βρώσιμες ελιές και 10% για λοιπά προϊόντα. Επισημαίνεται ότι αυξημένες τιμές θα υπολογίζονται για τις ποσότητες των προϊόντων της χωρητικότητας των αποθηκευτικών χώρων και για τα προϊόντα που παράγονται στην ίδια την εκμετάλλευση.</t>
  </si>
  <si>
    <t xml:space="preserve">   Η κατασκευή ψυκτικών χώρων για αποθήκευση νωπών φρούτων ή ανθέων ή κηπευτικών δικαιολογεί αύξηση 10% σε ανθρώπινη και μηχανική εργασία.</t>
  </si>
  <si>
    <t>πρόβατα πoιμ. σε μη γενεολογικά μητρώα Z.B.45kg</t>
  </si>
  <si>
    <t>228,80 έως 427,90</t>
  </si>
  <si>
    <t>έως 7,00</t>
  </si>
  <si>
    <t>έως 20,00</t>
  </si>
  <si>
    <r>
      <t>ΜΕΤΑΒΛΗΤΕΣ ΔΑΠΑΝΕΣ ( € / μ</t>
    </r>
    <r>
      <rPr>
        <b/>
        <vertAlign val="superscript"/>
        <sz val="12"/>
        <rFont val="Tahoma"/>
        <family val="2"/>
        <charset val="161"/>
      </rPr>
      <t>2</t>
    </r>
    <r>
      <rPr>
        <b/>
        <sz val="12"/>
        <rFont val="Tahoma"/>
        <family val="2"/>
      </rPr>
      <t xml:space="preserve"> / έτος)</t>
    </r>
  </si>
  <si>
    <t>Υπόστρωμα (εμπεριέχει και το μυκήλιο)</t>
  </si>
  <si>
    <t>Επικάλυψη</t>
  </si>
  <si>
    <t>Νερό, Θέρμανση, Ηλεκτρικό Ρεύμα</t>
  </si>
  <si>
    <t>Δαπάνες εμπορίας (% επί της αξίας παραγωγής)</t>
  </si>
  <si>
    <t>Διάφορα</t>
  </si>
  <si>
    <t>ΑΠΑΙΤΗΣΕΙΣ ΕΡΓΑΣΙΑΣ (ώρες / μ2 / έτος)</t>
  </si>
  <si>
    <r>
      <t>ΠΑΡΑΓΩΓΗ  (κιλά / μ</t>
    </r>
    <r>
      <rPr>
        <b/>
        <vertAlign val="superscript"/>
        <sz val="12"/>
        <rFont val="Tahoma"/>
        <family val="2"/>
      </rPr>
      <t>2</t>
    </r>
    <r>
      <rPr>
        <b/>
        <sz val="12"/>
        <rFont val="Tahoma"/>
        <family val="2"/>
      </rPr>
      <t xml:space="preserve"> / κύκλο)</t>
    </r>
  </si>
  <si>
    <t>ΚΥΚΛΟΙ ΕΤΗΣΙΩΣ</t>
  </si>
  <si>
    <r>
      <t xml:space="preserve">    Τα στοιχεία αναφέρονται ανά μ</t>
    </r>
    <r>
      <rPr>
        <vertAlign val="superscript"/>
        <sz val="12"/>
        <rFont val="Tahoma"/>
        <family val="2"/>
        <charset val="161"/>
      </rPr>
      <t xml:space="preserve">2   </t>
    </r>
    <r>
      <rPr>
        <sz val="12"/>
        <rFont val="Tahoma"/>
        <family val="2"/>
        <charset val="161"/>
      </rPr>
      <t>καλιεργούμενης επιφάνειας θαλάμου.</t>
    </r>
  </si>
  <si>
    <t>ΑΞΙΑ ΚΗΡΙΟΥ</t>
  </si>
  <si>
    <t xml:space="preserve">€ ανά κεφαλή </t>
  </si>
  <si>
    <r>
      <t>Βόθροι λυμάτων από μπετόν αρμέ (€  / m</t>
    </r>
    <r>
      <rPr>
        <vertAlign val="superscript"/>
        <sz val="11"/>
        <rFont val="Tahoma"/>
        <family val="2"/>
      </rPr>
      <t>3</t>
    </r>
    <r>
      <rPr>
        <sz val="11"/>
        <rFont val="Tahoma"/>
        <family val="2"/>
      </rPr>
      <t>)</t>
    </r>
  </si>
  <si>
    <r>
      <t>Ομβροδεξαμενή με επένδυση πέτρα                  (€ / m</t>
    </r>
    <r>
      <rPr>
        <vertAlign val="superscript"/>
        <sz val="11"/>
        <rFont val="Tahoma"/>
        <family val="2"/>
      </rPr>
      <t>3</t>
    </r>
    <r>
      <rPr>
        <sz val="11"/>
        <rFont val="Tahoma"/>
        <family val="2"/>
      </rPr>
      <t>)</t>
    </r>
  </si>
  <si>
    <t>ΠΙΝΑΚΑΣ 1.12: ΑΝΘΗ ΘΕΡΜΟΚΗΠΙΟΥ</t>
  </si>
  <si>
    <t>ΠΙΝΑΚΑΣ 1.13: ΕΤΗΣΙΑ ΣΠΟΡΟΦΥΤΑ</t>
  </si>
  <si>
    <t>ΠΙΝΑΚΑΣ 1.14: ΕΛΙΑ</t>
  </si>
  <si>
    <t>ΠΙΝΑΚΑΣ 1.15: ΜΑΝΙΤΑΡΙΑ</t>
  </si>
  <si>
    <t>ΠΙΝΑΚΑΣ 1.12 ΑΝΘΗ ΘΕΡΜΟΚΗΠΙΟΥ</t>
  </si>
  <si>
    <t>ΠΙΝΑΚΑΣ 1.13 ΕΤΗΣΙΑ ΣΠΟΡΟΦΥΤΑ</t>
  </si>
  <si>
    <t>ΠΙΝΑΚΑΣ 1.14 ΕΛΙΑ</t>
  </si>
  <si>
    <t>ΠΙΝΑΚΑΣ 1.15 ΜΑΝΙΤΑΡΙΑ</t>
  </si>
  <si>
    <t>ΠΙΝΑΚΑΣ 1.16. ΩΡΕΣ ΑΠΑΣΧΟΛΗΣΗΣ ΚΑΙ ΔΑΠΑΝΗ ΔΙΑΞΟΝΙΚΟΥ ΚΑΙ ΜΟΝΟΑΞΟΝΙΚΟΥ ΕΛΚΥΣΤΗΡΑ ΚΑΤΑ ΦΑΣΗ ΕΡΓΑΣΙΑΣ ΣΕ ΣΙΤΗΡΑ, ΒΙΚΟ ΚΑΡΠΟ, ΦΑΣΟΛΙΑ ΠΟΤΙΣΤΙΚΑ, ΓΛΥΚΑΝΙΣΟ, ΒΑΜΒΑΚΙ, ΗΛΙΑΝΘΟΣ, ΜΗΔΙΚΗ, ΑΡΑΒΟΣΙΤΟ, ΣΑΝΟΙ ΚΑΙ  ΑΜΠΕΛΙ</t>
  </si>
  <si>
    <t>ΑΞΙΑ ΘΥΜΑΡΙΣΙΟΥ ΜΕΛΙΟΥ</t>
  </si>
  <si>
    <t xml:space="preserve">       3. Δικαιογείται παραγωγή παραφυάδων 20 % του αριθμού των κυψελών που κατέχει για κάθε χρόνο χωρίς μείωση των αποδόσεων.</t>
  </si>
  <si>
    <t>ΑΠΟ 201 ΕΩΣ 300</t>
  </si>
  <si>
    <t>ΕΠΙΔΟΤΗΣΕΙΣ-ΑΠΟΖΗΜΙΩΣΕΙΣ (€ / κιλό)</t>
  </si>
  <si>
    <t>ΚΗΠΕΥΤΙΚΩΝ</t>
  </si>
  <si>
    <t>ΚΟΙΝΟ</t>
  </si>
  <si>
    <t>ΘΕΡΜΟΚΗΠΙΟΥ</t>
  </si>
  <si>
    <t>ΥΠΑΙΘΡΟΥ</t>
  </si>
  <si>
    <t>** Οι δαπάνες θέρμανσης είναι: 1) για καυστήρα πετρελαίου 1160 €/στρ  2) για καυστήρα πυρήνα 580 €/στρ</t>
  </si>
  <si>
    <t>** Οι δαπάνες θέρμανσης, αφορούν την Α' καλλιέργεια και είναι: 1) για καυστήρα πετρελαίου 1160 €/στρ  2) για καυστήρα πυρήνα 580 €/στρ</t>
  </si>
  <si>
    <t>ΜΑΝΙΤΑΡΙ   PLEUROTUS SP.</t>
  </si>
  <si>
    <t>Σταύλοι με αυτόματο σύστημα αποκομιδής κόπρου</t>
  </si>
  <si>
    <t>Σταύλοι με αυτόματο σύστημα αποκομιδής κόπρου και απλή κινητή μηχανή αρμέγματος</t>
  </si>
  <si>
    <t>Σταύλοι με αυτόματο σύστημα αποκομιδής κόπρου και συγκρότημα τροφοδοσίας καρπών</t>
  </si>
  <si>
    <t>4. Όταν ο παραγωγός κάνει διαλογή και τυποποίηση του προϊόντος που παράγει τότε αυξάνεται η τιμή του τυποποιημένου προϊόντος κατά 10 % και αύξηση εργασίας κατά 5%.</t>
  </si>
  <si>
    <t xml:space="preserve">να τηρούνται οι παρακάτω πυκνότητες βόσκησης (ΜΖΚ / 1 Ηα ή 10 ΣΤΡ):
          </t>
  </si>
  <si>
    <t>ΠΙΝΑΚΑΣ 2.9:  ΑΛΟΓΑ - ΠΟΝΕΪ</t>
  </si>
  <si>
    <t>Α. ΕΤΗΣΙΕΣ ΘΡΕΠΤΙΚΕΣ ΑΝΑΓΚΕΣ ΣΕ Ν.Μ.</t>
  </si>
  <si>
    <t>ΑΛΟΓΑ Ή ΠΟΥΛΑΡΙΑ &gt; 1 ΕΤΟΥΣ</t>
  </si>
  <si>
    <t>ΠΟΝΕΪ</t>
  </si>
  <si>
    <t>ΠΟΥΛΑΡΙΑ</t>
  </si>
  <si>
    <t>Ν.Μ. ΣΕ ΥΓΙΕΙΝΟΥΣ ΣΤΑΥΛΟΥΣ</t>
  </si>
  <si>
    <t>Τα άλογα και τα πόνεϊ βόσκουν 8 μήνες ετησίως και καλύπτουν 800 Ν.Μ. και 400 Ν.Μ. αντίστοιχα</t>
  </si>
  <si>
    <t>Β. ΣΙΤΗΡΕΣΙΟ ΔΙΑΤΡΟΦΗΣ ΣΤΟΥΣ 4 ΜΗΝΕΣ ΣΤΑΥΛΙΣΜΟΥ ΓΙΑ ΑΛΟΓΑ Ή ΠΟΥΛΑΡΙΑ ΑΝΩ ΤΟΥ 1 ΕΤΟΥΣ / ΠΟΝΕΪ</t>
  </si>
  <si>
    <t>ΚΙΛΑ</t>
  </si>
  <si>
    <t>ΕΙΔΟΣ ΖΩΟΤΡΟΦΗΣ</t>
  </si>
  <si>
    <t>Ν.Μ.</t>
  </si>
  <si>
    <t>ΑΧΥΡΟ ΣΙΤΟΥ</t>
  </si>
  <si>
    <t>ΚΡΙΘΑΡΙ ΚΑΡΠΟΣ</t>
  </si>
  <si>
    <t>610 / 305</t>
  </si>
  <si>
    <t>244 / 122</t>
  </si>
  <si>
    <t>305 / 182</t>
  </si>
  <si>
    <t>268 / 134</t>
  </si>
  <si>
    <t>17 / 8,5</t>
  </si>
  <si>
    <t>Γ. ΛΟΙΠΕΣ ΔΑΠΑΝΕΣ - ΔΙΑΦΟΡΑ</t>
  </si>
  <si>
    <t xml:space="preserve">ΑΛΟΓΑ </t>
  </si>
  <si>
    <t>ΠΟΛΥΔΥΜΙΑ</t>
  </si>
  <si>
    <t>% ΑΝΤΙΚΑΤΑΣΤΑΣΗΣ</t>
  </si>
  <si>
    <t>ΕΞΟΔΑ ΕΚΠΑΙΔΕΥΣΗΣ</t>
  </si>
  <si>
    <t>ΚΤΗΝ. ΠΕΡΙΘΑΛΨΗ</t>
  </si>
  <si>
    <t>ΑΞΙΑ ΑΓΟΡΑΣ</t>
  </si>
  <si>
    <t>Δ. ΕΣΟΔΑ</t>
  </si>
  <si>
    <t>ΑΞΙΑ ΠΩΛΗΣΗΣ</t>
  </si>
  <si>
    <t>ΑΞΙΑ ΜΙΚΡΟΥ ΖΩΟΥ</t>
  </si>
  <si>
    <t>ΕΣΟΔΑ ΠΕΡΙΠΑΤΟΥ</t>
  </si>
  <si>
    <t>ΠΑΡΑΤΗΡΗΣΕΙΣ</t>
  </si>
  <si>
    <t>Για 2 ώρες Χ 150 ημ. Χ 20 € / ώρα</t>
  </si>
  <si>
    <t>Για 2 ώρες Χ 150 ημ. Χ 15 € / ώρα</t>
  </si>
  <si>
    <t>Ε. ΑΠΑΙΤΗΣΕΙΣ ΣΕ ΕΡΓΑΣΙΑ</t>
  </si>
  <si>
    <t>ΑΝΘΡΩΠΙΝΗ (ΩΡΕΣ / ΚΕΦ.)</t>
  </si>
  <si>
    <t>40 /30</t>
  </si>
  <si>
    <t>30 / 20</t>
  </si>
  <si>
    <t>80 / 80</t>
  </si>
  <si>
    <t>Αριθμός ζώων που απογαλακτίζονται/έτος/θέση</t>
  </si>
  <si>
    <t>Ποσοστό αντικατάστασης</t>
  </si>
  <si>
    <t>Β. ΔΑΠΑΝΕΣ ΠΑΡΑΓΩΓΗΣ</t>
  </si>
  <si>
    <t>ΕΚΤΡΟΦΗ ΕΝΟΣ (1) ΖΩΟΥ</t>
  </si>
  <si>
    <t>1. Αυγά: 60 Χ 15,00 €/τεμ.</t>
  </si>
  <si>
    <t>2. Κρέας: 40 Kg Χ 16,00 €/Kg.</t>
  </si>
  <si>
    <t>3. Φτερά: 2 Kg Χ 2,47 €/Kg.</t>
  </si>
  <si>
    <t>4. Δέρμα: 1 τεμ. Χ 60,00 €</t>
  </si>
  <si>
    <t>1. αξία νεοσσών ηλικίας 1 εβδομάδας</t>
  </si>
  <si>
    <t>2. αξία νεοσσών ηλικίας 6 μηνών</t>
  </si>
  <si>
    <t xml:space="preserve">3. διατροφή νεοσσών: φύραμα 73 Kg Χ 0,38 €/Kg </t>
  </si>
  <si>
    <t xml:space="preserve">4. διατροφή ενηλίκων: 730 Kg Χ 0,30 €/Kg </t>
  </si>
  <si>
    <t>5. κτηνιατρική περίθαλψη</t>
  </si>
  <si>
    <t>6. λοιπές δαπάνες, φως, νερό κ.λ.π</t>
  </si>
  <si>
    <t>7. δαπάνες εμπορίας (% επί της αξίας της παραγωγής)</t>
  </si>
  <si>
    <t>1. ανθρώπων : 30 ώρες</t>
  </si>
  <si>
    <t>2. μηχανημάτων : 0,26 ώρες</t>
  </si>
  <si>
    <t xml:space="preserve">Δ. ΑΠΑΙΤΗΣΕΙΣ ΧΩΡΟΥ  </t>
  </si>
  <si>
    <t>1. ΤΙΜΗ ΓΕΩΡΓΙΚΩΝ ΠΡΟΙΟΝΤΩΝ</t>
  </si>
  <si>
    <t xml:space="preserve">  Η αγορά ραβδιστικού δικαιολογεί μείωση ανθρώπινης εργασίας 10 % και ελαιοσυλλεκτικού 5%.</t>
  </si>
  <si>
    <t>Για τα εργατικά της ξερολιθιάς απαιτούνται 3,7 ώρες/m με αμοιβή εργάτη 4 €/ώρα δηλαδή κόστος εργατικών 14,8 €/m.</t>
  </si>
  <si>
    <t>2. διατροφή νεοσσών : 2,3 Kg/κεφ              (2 Kg Ζ.Β.) Χ 1000 κεφ Χ 0,23 €/Kg</t>
  </si>
  <si>
    <t>Δ. ΑΠΑΙΤΗΣΕΙΣ ΧΩΡΟΥ                                            (για 5,7 εκτροφές το 12μηνο)</t>
  </si>
  <si>
    <r>
      <t>1. ΓΕΩΡΓΙΚΟΣ ΕΛΚΥΣΤΗΡΑΣ:</t>
    </r>
    <r>
      <rPr>
        <sz val="11"/>
        <rFont val="Tahoma"/>
        <family val="2"/>
      </rPr>
      <t xml:space="preserve"> </t>
    </r>
  </si>
  <si>
    <r>
      <t xml:space="preserve">4. ΒΕΝΖΙΝΟΚΙΝΗΤΗΡΑΣ: </t>
    </r>
    <r>
      <rPr>
        <sz val="11"/>
        <rFont val="Tahoma"/>
        <family val="2"/>
      </rPr>
      <t xml:space="preserve"> </t>
    </r>
  </si>
  <si>
    <r>
      <t>5. ΑΓΡΟΤΙΚΟ ΑΥΤ/ΤΟ ΒΕΝΖΙΝΟΚΙΝΗΤΟ:</t>
    </r>
    <r>
      <rPr>
        <sz val="11"/>
        <rFont val="Tahoma"/>
        <family val="2"/>
      </rPr>
      <t xml:space="preserve"> </t>
    </r>
  </si>
  <si>
    <r>
      <t>6. ΑΓΡΟΤΙΚΟ ΑΥΤ/ΤΟ ΠΕΤΡΕΛΑΙΟΚΙΝΗΤΟ:</t>
    </r>
    <r>
      <rPr>
        <sz val="11"/>
        <rFont val="Tahoma"/>
        <family val="2"/>
      </rPr>
      <t xml:space="preserve"> </t>
    </r>
  </si>
  <si>
    <t>ΘΕΡΜΟΚΗΠΙΑ ΤΥΠΟΠΟΙΗΜΕΝΑ ΜΕΤΑΛΛΙΚΑ</t>
  </si>
  <si>
    <t>ΣΥΣΤΗΜΑ ΑΡΔΕΥΣΗΣ</t>
  </si>
  <si>
    <t>2. Άρδευση στάγδην  για κηπευτικά</t>
  </si>
  <si>
    <t>3. Άρδευση στάγδην  για γλαστρικά</t>
  </si>
  <si>
    <t xml:space="preserve">4. Σύστημα άρδευσης από πάνω με ψεκασμό (υδρονέφωση) </t>
  </si>
  <si>
    <t>ΣΥΣΤΗΜΑ ΘΕΡΜΑΝΣΗΣ</t>
  </si>
  <si>
    <t>ΕΠΙΔΟΤΗΣΕΙΣ ΤΩΝ ΖΩΩΝ</t>
  </si>
  <si>
    <t>Αγελάδες Γαλακτοπαραγωγής</t>
  </si>
  <si>
    <t>Θεριζοαλωνιστικά συγκροτήματα χειμ. σιτηρών 10 στρ. / ώρα</t>
  </si>
  <si>
    <t>2. Σε περίπτωση αγοράς Γεωργικού Ελκυστήρα και παρελκομένων, να εξετάζεται το μέγεθος αυτών σύμφωνα με τον Πίνακα Υπολογισμού Οικονομικότητας,  τα υπ' αριθμ. 11277/26-4-2002 και 111870/28-1-1988 έγγραφα του Υπουργείου Γεωργίας.</t>
  </si>
  <si>
    <t xml:space="preserve">Γάλα </t>
  </si>
  <si>
    <t>Άλατα, Bιταμίνες</t>
  </si>
  <si>
    <t>Διάφορα (φως, νερό κλπ.)</t>
  </si>
  <si>
    <t>(kg/ κεφαλή)</t>
  </si>
  <si>
    <t>Διάτρηση για γεώτρηση διαμέτρου 8΄΄ μετά μεταλλικών σωληνώσεων  (€ / m)</t>
  </si>
  <si>
    <t>Διάτρηση για γεώτρηση διαμέτρου 8΄΄ μετά πλαστικών σωληνώσεων  (€ / m)</t>
  </si>
  <si>
    <t xml:space="preserve">ΠΙΝΑΚΑΣ 2.2:   ΜΕΛΙΣΣΟΚΟΜΙΑ </t>
  </si>
  <si>
    <t xml:space="preserve">ΠΙΝΑΚΑΣ 2.2  ΜΕΛΙΣΣΟΚΟΜΙΑ </t>
  </si>
  <si>
    <t>Ανθρ. *</t>
  </si>
  <si>
    <t xml:space="preserve">35 - 45 </t>
  </si>
  <si>
    <r>
      <t xml:space="preserve">Επιδότηση λαδιού :  </t>
    </r>
    <r>
      <rPr>
        <b/>
        <sz val="12"/>
        <rFont val="Tahoma"/>
        <family val="2"/>
      </rPr>
      <t xml:space="preserve">1,2 € / κιλό. </t>
    </r>
  </si>
  <si>
    <t>10,27 *</t>
  </si>
  <si>
    <t>* Χορηγείται ενίσχυση 5,56 € /στρ. πρωτεϊνούχων σπόρων που συγκομίζονται μετά το στάδιο της γαλακτικής ωρίμανσης.</t>
  </si>
  <si>
    <r>
      <t>*</t>
    </r>
    <r>
      <rPr>
        <sz val="14"/>
        <rFont val="Tahoma"/>
        <family val="2"/>
        <charset val="161"/>
      </rPr>
      <t xml:space="preserve"> Εάν συλλέγεται και άχυρο τότε στη μηχανική εργασία προστίθονται 0,2 ώρες μηχανικής εργασίας. Επίσης, όταν δε χρησιμοποιείται θεριζοαλωνιστική και ο θερισμός γίνεται με χορτοκοπτικό και  ακολουθεί μεταφορά και αλωνισμός εκτός αγρού η ανθρώπινη εργασία είναι 7 ώρες και η μηχανική εργασία 1,3.</t>
    </r>
  </si>
  <si>
    <t>31,30 **</t>
  </si>
  <si>
    <t>10,27 **</t>
  </si>
  <si>
    <t>** Χορηγείται ενίσχυση ανά περίοδο εμπορίας στους γεωργούς που καλλιεργούν ορισμένα ψυχανθή  για παραγωγή καρπού, πλην των προορισμένων για σπορά, ύψους 18,10 € /στρ. σπαρθείσας και συγκομισθείσας έκτασης.</t>
  </si>
  <si>
    <t>Μοσχάρια                        πάχυνσης</t>
  </si>
  <si>
    <r>
      <t xml:space="preserve">Στην περίπτωση παραγωγής βρώσιμης ελιάς (Πιν. 2.5α) η ως άνω παραγωγή θα πολλαπλασιάζεται με πέντε (5), εφόσον όμως δεν παράγεται λάδι. Αν παράγεται οποιαδήποτε ποσότητα λαδιού, τότε η υπόλοιπη ποσότητα λαδιού των δεικτών θα πολλαπλασιάζεται με πέντε (5) και θα είναι αυτή η παραγωγή βρώσιμης ελιάς. Η τιμή πώλησης βρώσιμης ελιάς προς μεταποίηση είναι </t>
    </r>
    <r>
      <rPr>
        <b/>
        <sz val="12"/>
        <rFont val="Tahoma"/>
        <family val="2"/>
      </rPr>
      <t xml:space="preserve">1 € / κιλό. </t>
    </r>
  </si>
  <si>
    <t>ΧΑΜΟΜΗΛΙ   (ΞΗΡΙΚΟ)</t>
  </si>
  <si>
    <t>β)  Φρούτα και προϊόντα θερμοκηπίου και λαχανικά υπαίθρου: 10 % επί της αξίας της παραγωγής.</t>
  </si>
  <si>
    <t>ΠΡΟΕΤΟΙΜΑΣΙΑ ΕΔΑΦΟΥΣ</t>
  </si>
  <si>
    <t>ΣΥΛΛΟΓΗ (ΑΥΤΟΚ. ΣΥΛΛΕΚΤΙΚΟ)</t>
  </si>
  <si>
    <t>ΣΥΛΛΟΓΗ (ΠΑΡΕΛΚΟΜΕΝΟ)</t>
  </si>
  <si>
    <t>4,5*</t>
  </si>
  <si>
    <t>* Μόνο για ποτιστικό</t>
  </si>
  <si>
    <t>ΧΕΙΜΕΡΙΝΑ ΣΙΤΗΡΑ</t>
  </si>
  <si>
    <t>ΞΗΡ. ΣΑΝΟΙ ΣΙΤΗΡΩΝ ΚΑΙ ΨΥΧΑΝΘΩΝ</t>
  </si>
  <si>
    <t>9 ***</t>
  </si>
  <si>
    <t>*** Μόνο για φασολάκι μεσόσπερμο ποτιστικό</t>
  </si>
  <si>
    <t>**  Μόνο όταν συλλέγεται το  Άχυρο.</t>
  </si>
  <si>
    <t>Το ύψος πριμοδότησης γαλακτοπαραγωγής ανέρχεται σε 16,31 € ανά τόννο επιλέξιμης ποσότητας αναφοράς και μέχρι του ορίου των ατομικών ποσοτήτων αναφοράς.</t>
  </si>
  <si>
    <t>ΑΛΟΓΑ / ΠΟΝΕΪ (16 έως 40)</t>
  </si>
  <si>
    <t>1. Αποπίκρανση βρώσιμων ελιών ή παραγωγή κρασιού  κατά 10% των αντίστοιχων δεικτών. Εφόσων γίνεται και παραγωγή τσίπουρου το σχετικό ποσοστό αυξάνεται επί 5%.</t>
  </si>
  <si>
    <t>5 € / ΚΙΛΟ</t>
  </si>
  <si>
    <t xml:space="preserve">   Λόγω ύπαρξης πάγιου ή κινητού εξοπλισμού, μπορούν να μειωθούν οι ώρες ανθρώπινης εργασίας των διαφόρων κλάδων φυτικής και ζωικής παραγωγής μέχρι του 50 % των ωρών των αντίστοιχων πινάκων.</t>
  </si>
  <si>
    <t>12.000-13.000</t>
  </si>
  <si>
    <t>8.000-9.000</t>
  </si>
  <si>
    <t>30.000-32.000 τεμάχ.</t>
  </si>
  <si>
    <t>25.000-27.000 τεμάχ.</t>
  </si>
  <si>
    <t>ΠΙΝΑΚΑΣ   1.4.1 ΛΑΧΑΝΙΚΑ ΘΕΡΜΟΚΗΠΙΟΥ</t>
  </si>
  <si>
    <t>ΠΙΝΑΚΑΣ   1.4.2 ΛΑΧΑΝΙΚΑ ΘΕΡΜΟΚΗΠΙΟΥ - ΥΔΡΟΠΟΝΙΚΗ ΚΑΛΛΙΕΡΓΕΙΑ</t>
  </si>
  <si>
    <t>11 &amp; 12</t>
  </si>
  <si>
    <t>13 &amp; 14 &amp; 15</t>
  </si>
  <si>
    <t>ΠΙΝΑΚΑΣ 2.1 ΑΠΑΙΤΗΣΕΙΣ ΔΙΑΤΡΟΦΗΣ ΚΑΙ ΕΝΣΤΑΥΛΙΣΜΟΥ ΤΩΝ ΖΩΩΝ</t>
  </si>
  <si>
    <r>
      <t xml:space="preserve">1. </t>
    </r>
    <r>
      <rPr>
        <b/>
        <sz val="13"/>
        <rFont val="Tahoma"/>
        <family val="2"/>
      </rPr>
      <t>Αγελάδες</t>
    </r>
    <r>
      <rPr>
        <sz val="13"/>
        <rFont val="Tahoma"/>
        <family val="2"/>
      </rPr>
      <t xml:space="preserve"> γαλ/γης Z.B. 500kg</t>
    </r>
  </si>
  <si>
    <r>
      <t xml:space="preserve">2. </t>
    </r>
    <r>
      <rPr>
        <b/>
        <sz val="13"/>
        <rFont val="Tahoma"/>
        <family val="2"/>
      </rPr>
      <t>Αγελάδες</t>
    </r>
    <r>
      <rPr>
        <sz val="13"/>
        <rFont val="Tahoma"/>
        <family val="2"/>
      </rPr>
      <t xml:space="preserve"> γαλ/γης Z.B. 400kg</t>
    </r>
  </si>
  <si>
    <r>
      <t xml:space="preserve">3. </t>
    </r>
    <r>
      <rPr>
        <b/>
        <sz val="13"/>
        <rFont val="Tahoma"/>
        <family val="2"/>
      </rPr>
      <t>Αγελάδες</t>
    </r>
    <r>
      <rPr>
        <sz val="13"/>
        <rFont val="Tahoma"/>
        <family val="2"/>
      </rPr>
      <t xml:space="preserve"> βοσκής Ζ.Β. 350kg</t>
    </r>
  </si>
  <si>
    <r>
      <t xml:space="preserve">4. </t>
    </r>
    <r>
      <rPr>
        <b/>
        <sz val="13"/>
        <rFont val="Tahoma"/>
        <family val="2"/>
      </rPr>
      <t>Πρόβατα</t>
    </r>
    <r>
      <rPr>
        <sz val="13"/>
        <rFont val="Tahoma"/>
        <family val="2"/>
      </rPr>
      <t xml:space="preserve"> oικ. βελτ. φυλ. Z.B. 60kg</t>
    </r>
  </si>
  <si>
    <r>
      <t xml:space="preserve">7. </t>
    </r>
    <r>
      <rPr>
        <b/>
        <sz val="13"/>
        <rFont val="Tahoma"/>
        <family val="2"/>
      </rPr>
      <t>Κατσίκια</t>
    </r>
    <r>
      <rPr>
        <sz val="13"/>
        <rFont val="Tahoma"/>
        <family val="2"/>
      </rPr>
      <t xml:space="preserve"> oικ. βελτ. φuλώv Z.B. 60kg</t>
    </r>
  </si>
  <si>
    <r>
      <t xml:space="preserve">9.  </t>
    </r>
    <r>
      <rPr>
        <b/>
        <sz val="13"/>
        <rFont val="Tahoma"/>
        <family val="2"/>
      </rPr>
      <t>Χoίροι</t>
    </r>
    <r>
      <rPr>
        <sz val="13"/>
        <rFont val="Tahoma"/>
        <family val="2"/>
      </rPr>
      <t xml:space="preserve"> αvαπαραγωγής Ζ.Β. 200 Kg</t>
    </r>
  </si>
  <si>
    <r>
      <t xml:space="preserve">1. Θερμοκήπιο </t>
    </r>
    <r>
      <rPr>
        <b/>
        <sz val="10"/>
        <rFont val="Tahoma"/>
        <family val="2"/>
      </rPr>
      <t>απλό τοξωτό</t>
    </r>
    <r>
      <rPr>
        <sz val="10"/>
        <rFont val="Tahoma"/>
        <family val="2"/>
      </rPr>
      <t>, κάλυψη όλο με πλαστικό</t>
    </r>
  </si>
  <si>
    <r>
      <t xml:space="preserve">2. Θερμοκήπιο </t>
    </r>
    <r>
      <rPr>
        <b/>
        <sz val="10"/>
        <rFont val="Tahoma"/>
        <family val="2"/>
      </rPr>
      <t>απλό τοξωτό</t>
    </r>
    <r>
      <rPr>
        <sz val="10"/>
        <rFont val="Tahoma"/>
        <family val="2"/>
      </rPr>
      <t>, κάλυψη σε προσόψεις – ποδιές με πολυεστέρα,     οροφής με πλαστικό</t>
    </r>
  </si>
  <si>
    <r>
      <t xml:space="preserve"> Σε κτηνοτροφική εκμ/ση που κατασκευάζεται ποιμνιοστάσιο ή βουστάσιο ή χοιροστάσιο* δικαιολογείται αύξηση παραγωγής σε γάλα και κρέας μέχρι 15 % και η κατασκευή αποθήκης ζωοτροφών ή σιλό μεταλλικών δικαιολογεί μείωση κόστους ζωοτροφών μέχρι και 20 %. Επίσης  ηλεκτροδότηση ποιμνιοστασίου ή βουστασίου ή χοιροστασίου δικαιολογεί αύξηση παραγωγής 5%. 
</t>
    </r>
    <r>
      <rPr>
        <i/>
        <sz val="14"/>
        <rFont val="Tahoma"/>
        <family val="2"/>
        <charset val="161"/>
      </rPr>
      <t>*  Εγκαταστάσεις που τηρούν κριτήρια πέραν των ελαχίστων.</t>
    </r>
  </si>
  <si>
    <t>6.  Ανάλογα με την περίπτωση μπορούν να δηλωθούν πρόσθετες ώρες μηχανικής εργασίας, εφόσον αυτό δικαιολογείται από τη φύση του εξοπλισμού και εφόσον τεκμηριωθεί επαρκώς (π.χ. ηλεκτροδότηση σταύλων, λειτουργία κουρευτικής μηχανής, κτλ).</t>
  </si>
  <si>
    <t>ΑΓΓΟΥΡΑΚΙΑ ΠΡΩΙΜΑ</t>
  </si>
  <si>
    <t>ΑΓΓΟΥΡΑΚΙΑ ΟΨΙΜΑ</t>
  </si>
  <si>
    <t xml:space="preserve">ΑΝΩΤΑΤΑ ΟΡΙΑ ΚΑΤΑ ΚΑΤΗΓΟΡΙΑ ΜΕΓΕΘΟΥΣ </t>
  </si>
  <si>
    <t>€/στρ.</t>
  </si>
  <si>
    <t>Ανώτατο ετήσιο ποσό ενίσχυσης κατά περίπτωση δικαιούχου</t>
  </si>
  <si>
    <t xml:space="preserve">ΣΗΜΕΙΩΣΗ : </t>
  </si>
  <si>
    <t>* Στην τιμή συμπεριλαμβάνεται και η αξία μεταφοράς</t>
  </si>
  <si>
    <t>ΚΑΥΣΙΜΑ</t>
  </si>
  <si>
    <t>ΗΛΕΚΤΡΙΚΟ ΡΕΥΜΑ</t>
  </si>
  <si>
    <t>ΗΛΕΚΤΡΙΚΗ ΕΝΕΡΓΕΙΑ</t>
  </si>
  <si>
    <t>ΒΕΝΖΙΝΗ SUPER</t>
  </si>
  <si>
    <t>Z.B</t>
  </si>
  <si>
    <t>Μαλλί τρίχες</t>
  </si>
  <si>
    <t>0.9</t>
  </si>
  <si>
    <t>·</t>
  </si>
  <si>
    <t>4.4</t>
  </si>
  <si>
    <t>ΣΗΜΕΙΩΣΕΙΣ :</t>
  </si>
  <si>
    <t>Κατηγορία Ζώων</t>
  </si>
  <si>
    <t>Α. Ετήσιες ανάγκες διατροφής για συντήρηση / κεφαλή</t>
  </si>
  <si>
    <t>Β. Ανάγκες για την παραγωγή κρέατος ανά Kg Ζ.Β.</t>
  </si>
  <si>
    <t>ΜΕΤΑΒΛΗΤΕΣ ΔΑΠΑΝΕΣ (€ / στρ.)</t>
  </si>
  <si>
    <t>Γ. Ανάγκες για την παραγωγή γάλακτος / Kg</t>
  </si>
  <si>
    <t>ΚΟΥΚΙΑ ΞΕΡΑ</t>
  </si>
  <si>
    <t>ΡΕΒΥΘΙΑ</t>
  </si>
  <si>
    <t>ΦΑΚΗ</t>
  </si>
  <si>
    <t>1. ΦΥΤΙΚΗ ΠΑΡΑΓΩΓΗ</t>
  </si>
  <si>
    <t>ΤΟΜΑΤΑ</t>
  </si>
  <si>
    <t>ΞΥΛΑΓΓΟΥΡΑ</t>
  </si>
  <si>
    <t>ΤΙΜΕΣ ΠΡΟΙΟΝΤΩΝ (€ / κιλό)</t>
  </si>
  <si>
    <r>
      <t xml:space="preserve">  Η χρησιμοποίηση διχτύων ελαιοσυλλογής δικαιολογεί μείωση ανθρώπινης εργασίας μέχρι 25 % μόνο για τα στρέμματα  που θα καλυφθούν. Θεωρούμαι ότι 2 ρόλλοι, δηλαδή 800 m</t>
    </r>
    <r>
      <rPr>
        <vertAlign val="superscript"/>
        <sz val="14"/>
        <rFont val="Tahoma"/>
        <family val="2"/>
      </rPr>
      <t>2</t>
    </r>
    <r>
      <rPr>
        <sz val="14"/>
        <rFont val="Tahoma"/>
        <family val="2"/>
      </rPr>
      <t xml:space="preserve"> δίχτυα, καλύπτουν το ανώτερο 1 στρ ελαιώνα.</t>
    </r>
  </si>
  <si>
    <t>70*</t>
  </si>
  <si>
    <t>800 - 1000 **</t>
  </si>
  <si>
    <t xml:space="preserve">**  Για οίνο γλυκό φυσικό από διαλεχτούς αμπελώνες (Vin doux Naturel - Grand cru) 400 - 530 κιλά / στρ. </t>
  </si>
  <si>
    <t>*  Η μείωση ωρών εργασίας λόγω ύπαρξης μηχανολογικού εξοπλισμού (π.χ. μηχ/το ψεκαστικό ή κλαδευτικό) γίνεται αναλογικά επί των αναγραφόμενων τιμών.</t>
  </si>
  <si>
    <t>εως 5% του κύριου προϊόντος</t>
  </si>
  <si>
    <t>*  Στη βιολογική καλλιέργεια, η τιμή διάθεσης των προϊόντων είναι η ίδια με τη συμβατική καλλιέργεια.</t>
  </si>
  <si>
    <r>
      <t>Η χρησιμοποίηση διχτύων ελαιοσυλλογής δικαιολογεί μείωση ανθρώπινης εργασίας μέχρι 25 % μόνο για τα στρέμματα  που θα καλυφθούν. Θεωρούμαι ότι 2 ρόλλοι, δηλαδή 800 m</t>
    </r>
    <r>
      <rPr>
        <vertAlign val="superscript"/>
        <sz val="12"/>
        <rFont val="Tahoma"/>
        <family val="2"/>
      </rPr>
      <t>2</t>
    </r>
    <r>
      <rPr>
        <sz val="12"/>
        <rFont val="Tahoma"/>
        <family val="2"/>
      </rPr>
      <t xml:space="preserve"> δίχτυα ελαιοσυλλογής, καλύπτουν το ανώτερο 1 στρ. ελαιώνα.</t>
    </r>
  </si>
  <si>
    <t xml:space="preserve"> Η αγορά ραβδιστικού δικαιολογεί μείωση εργασίας 10 % ,  ελαιοσυλλεκτικού 5% ,  μηχ/του κλαδευτικού 15% και μηχ/του ψεκαστικού 15%.</t>
  </si>
  <si>
    <t xml:space="preserve"> Β Ο Σ Κ Ο Τ Ο Π Ο Ι</t>
  </si>
  <si>
    <t>Γ.</t>
  </si>
  <si>
    <t>ΧΟΙΡΟΤΡΟΦΙΑ</t>
  </si>
  <si>
    <t>ΧΟΙΡΟΜΗΤΕΡΑ</t>
  </si>
  <si>
    <t>&lt;0,027</t>
  </si>
  <si>
    <t>Απαιτήσεις σε Ν.Μ. κατά κεφαλή</t>
  </si>
  <si>
    <t>Απαιτήσεις σε Ν.Μ. κατά Kg Ζ.Β.</t>
  </si>
  <si>
    <t>ΔΑΠΑΝΕΣ : € / ΚΥΨΕΛΗ</t>
  </si>
  <si>
    <t xml:space="preserve">  Διαφορετικές τιμές γεωργικών προϊόντων απ' αυτές που αναγράφονται στους Δείκτες είναι δυνατόν να γίνονται αποδεκτές τόσο στην υφισταμένη κατάσταση όσο και στη λήξη του Σχεδίου Βελτίωσης στις παρακάτω περιπτώσεις: </t>
  </si>
  <si>
    <r>
      <t xml:space="preserve">3.  </t>
    </r>
    <r>
      <rPr>
        <u/>
        <sz val="14"/>
        <rFont val="Tahoma"/>
        <family val="2"/>
      </rPr>
      <t>Βιολογικά προϊόντα</t>
    </r>
    <r>
      <rPr>
        <sz val="14"/>
        <rFont val="Tahoma"/>
        <family val="2"/>
      </rPr>
      <t>:</t>
    </r>
  </si>
  <si>
    <t xml:space="preserve">    Αύξηση ή μείωση των απαιτήσεων σε εργασία ανθρώπων ή και μηχανημάτων σε σχέση με τα αναγραφόμενα στους πίνακες των Δεικτών θα υπολογίζεται στις παρακάτω περιπτώσεις:</t>
  </si>
  <si>
    <t xml:space="preserve">   Η χρήση μηχανοκίνητου κλαδευτικού δικαιολογεί μείωση ανθρώπινης εργασίας μέχρι 15%.</t>
  </si>
  <si>
    <t xml:space="preserve">  Στη γραμμή Διάφορα των Μεταβλητών Δαπανών της Φυτικής Παραγωγής περιλαμβάνονται και αρδευτικά τέλη. Σε περίπτωση που δεν υπάρχουν αρδευτικά τέλη θα αφαιρείται το ποσό των 8,80 €.</t>
  </si>
  <si>
    <t>ΜΗΔΙΚΗ  ΣΑΝΟΣ             ΠΟΤΙΣΤΙΚΗ</t>
  </si>
  <si>
    <t xml:space="preserve">3.600-4.500 </t>
  </si>
  <si>
    <r>
      <t xml:space="preserve">10.  </t>
    </r>
    <r>
      <rPr>
        <b/>
        <sz val="13"/>
        <rFont val="Tahoma"/>
        <family val="2"/>
      </rPr>
      <t>Χoίροι</t>
    </r>
    <r>
      <rPr>
        <sz val="13"/>
        <rFont val="Tahoma"/>
        <family val="2"/>
      </rPr>
      <t xml:space="preserve"> αvαπαραγωγής ελευθέρας βοσκής Ζ.Β. 160 Kg</t>
    </r>
  </si>
  <si>
    <r>
      <t xml:space="preserve">11. </t>
    </r>
    <r>
      <rPr>
        <b/>
        <sz val="13"/>
        <rFont val="Tahoma"/>
        <family val="2"/>
      </rPr>
      <t>Κουνέλια</t>
    </r>
  </si>
  <si>
    <r>
      <t xml:space="preserve">8. </t>
    </r>
    <r>
      <rPr>
        <b/>
        <sz val="13"/>
        <rFont val="Tahoma"/>
        <family val="2"/>
      </rPr>
      <t>Χoιρίδια</t>
    </r>
    <r>
      <rPr>
        <sz val="13"/>
        <rFont val="Tahoma"/>
        <family val="2"/>
      </rPr>
      <t xml:space="preserve"> παχυvόμεvα ελευθέρας βοσκής Ζ.Β. 60 Kg</t>
    </r>
  </si>
  <si>
    <r>
      <t xml:space="preserve">9. </t>
    </r>
    <r>
      <rPr>
        <b/>
        <sz val="13"/>
        <rFont val="Tahoma"/>
        <family val="2"/>
      </rPr>
      <t>Κoυvέλια</t>
    </r>
    <r>
      <rPr>
        <sz val="13"/>
        <rFont val="Tahoma"/>
        <family val="2"/>
      </rPr>
      <t xml:space="preserve"> πάχυvσης αvτικατάστασης</t>
    </r>
  </si>
  <si>
    <t>Αγελάδες βοσκής κρεοπαραγωγής εσωτερικού</t>
  </si>
  <si>
    <t>Αγελάδες βοσκής κρεοπαραγωγής εξωτερικού</t>
  </si>
  <si>
    <t>Χοίροι ελευθέρας βοσκής 6 μηνών και άνω</t>
  </si>
  <si>
    <t xml:space="preserve">Κουνέλια αναπαραγωγής 4-5 Kg </t>
  </si>
  <si>
    <r>
      <t xml:space="preserve">  </t>
    </r>
    <r>
      <rPr>
        <u/>
        <sz val="14"/>
        <rFont val="Tahoma"/>
        <family val="2"/>
      </rPr>
      <t>Δαπάνες εμπορίας</t>
    </r>
    <r>
      <rPr>
        <sz val="14"/>
        <rFont val="Tahoma"/>
        <family val="2"/>
      </rPr>
      <t xml:space="preserve"> : </t>
    </r>
  </si>
  <si>
    <t>2,33 *</t>
  </si>
  <si>
    <r>
      <t xml:space="preserve">6,50 </t>
    </r>
    <r>
      <rPr>
        <sz val="10"/>
        <rFont val="Tahoma"/>
        <family val="2"/>
      </rPr>
      <t>(€  / ΣΤΡ.)</t>
    </r>
    <r>
      <rPr>
        <sz val="12"/>
        <rFont val="Tahoma"/>
        <family val="2"/>
      </rPr>
      <t xml:space="preserve"> **</t>
    </r>
  </si>
  <si>
    <t xml:space="preserve"> * * Περιλαμβάνεται και η δαπάνη εργασίας των ατόμων που ασχολούνται και χειρίζονται αυτά.</t>
  </si>
  <si>
    <t>*  Για την εγκατάσταση πολυετών φυτειών απαιτούνται 17 ημερομίσθια/στρ.</t>
  </si>
  <si>
    <t>Σταύλοι χωρίς αυτοματισμούς</t>
  </si>
  <si>
    <t>6.100 *</t>
  </si>
  <si>
    <r>
      <t xml:space="preserve"> Στις δαπάνες υλικών θερμοκηπίων στην 1</t>
    </r>
    <r>
      <rPr>
        <vertAlign val="superscript"/>
        <sz val="10"/>
        <rFont val="Tahoma"/>
        <family val="2"/>
      </rPr>
      <t>η</t>
    </r>
    <r>
      <rPr>
        <sz val="10"/>
        <rFont val="Tahoma"/>
        <family val="2"/>
      </rPr>
      <t xml:space="preserve"> καλλιέργεια περιλαμβάνεται και η ετήσια επιβάρυνση από την αλλαγή και τοποθέτηση του πλαστικού.</t>
    </r>
  </si>
  <si>
    <t>ΠΙΝΑΚΑΣ 2.5 β. ΤΙΜΕΣ ΖΩΝΤΩΝ ΖΩΩΝ ΑΞΙΑΣ ΑΠΟΓΡΑΦΗΣ</t>
  </si>
  <si>
    <t>Έως 20 κεφ.</t>
  </si>
  <si>
    <t>21-40 κεφ.</t>
  </si>
  <si>
    <t>41 και ανω κεφ.</t>
  </si>
  <si>
    <t>Έως 50 κεφ.</t>
  </si>
  <si>
    <t>51-100 κεφ.</t>
  </si>
  <si>
    <t>101 και ανω κεφ.</t>
  </si>
  <si>
    <t>Έως 100 κεφ.</t>
  </si>
  <si>
    <t>101-200 κεφ.</t>
  </si>
  <si>
    <t>201 και ανω κεφ.</t>
  </si>
  <si>
    <r>
      <t>2. Ανεμιστήρες για δυναμικό αερισμό συνολικής δυναμικότητας γύρω στις 165.000 m</t>
    </r>
    <r>
      <rPr>
        <vertAlign val="superscript"/>
        <sz val="10"/>
        <rFont val="Tahoma"/>
        <family val="2"/>
      </rPr>
      <t>3</t>
    </r>
    <r>
      <rPr>
        <sz val="10"/>
        <rFont val="Tahoma"/>
        <family val="2"/>
      </rPr>
      <t>/h/στρ</t>
    </r>
  </si>
  <si>
    <t>1. Επιδαπέδια θέρμανση (λεβητοστάσιο και κατανομή νερού) *</t>
  </si>
  <si>
    <t>2. Θέρμανση με αερόθερμα *</t>
  </si>
  <si>
    <t>€/5 ΣΤΡ.</t>
  </si>
  <si>
    <t>€ / ΣΤΡ.</t>
  </si>
  <si>
    <t>7 - 10</t>
  </si>
  <si>
    <t>ΩΡΕΣ ΑΝΘΡΩΠΩΝ</t>
  </si>
  <si>
    <t>ΩΡΕΣ ΜΗΧΑΝΗΜΑΤΩΝ</t>
  </si>
  <si>
    <t xml:space="preserve">   Οι βοσκότοποι πρέπει να κατέχονται νόμιμα εφόσον πρόκειται για Ιδιωτικό βοσκότοπο.  Εφόσον πρόκειται για  Κοινόχρηστο βοσκότοπο (Δημοτικό ή Κοινοτικό),  τα ζώα να εισέρχονται σε αυτόν νόμιμα σύμφωνα με τις διατάξεις του Ν. 1080/80 όπως ισχύει. Δηλαδή οι καταστάσεις που συντάσσονται στα πλαίσια εφαρμογής αυτού του Νόμου θα πρέπει : </t>
  </si>
  <si>
    <t>ΚΡΑΣΙ ΕΜΦΙΑΛΩΜΕΝΟ ΚΟΙΝΟ</t>
  </si>
  <si>
    <t>ΚΡΑΣΙ ΕΜΦΙΑΛΩΜΕΝΟ ΠΟΪΟΤΗΤΑΣ</t>
  </si>
  <si>
    <t>ΕΞΟΠΛΙΣΜΟΣ ΠΤΗΝΩΝ ΠΑΧΥΝΣΗΣ</t>
  </si>
  <si>
    <t>ΕΞΟΠΛΙΣΜΟΣ ΑΝΑΘΡΕΠΤΗΡΙΟΥ ΠΤΗΝΟΤΡΟΦΙΑΣ</t>
  </si>
  <si>
    <t>ΕΞΟΠΛΙΣΜΟΣ ΚΟΝΙΚΛΟΤΡΟΦΕΙΟΥ (ΜΙΚΤΗΣ ΚΑΤΕΥΘΥΝΣΗΣ)</t>
  </si>
  <si>
    <t xml:space="preserve">   Τα δίχτυα ελαιοσυλλογής έχουν διάρκεια ζωής 5 χρόνια.</t>
  </si>
  <si>
    <t>Τα δίχτυα ελαιοσυλλογής έχουν διάρκεια ζωής 5 χρόνια.</t>
  </si>
  <si>
    <t>Υψηλά τούνελ κηπευτικών (€ / στρ)</t>
  </si>
  <si>
    <r>
      <t xml:space="preserve">2,0 </t>
    </r>
    <r>
      <rPr>
        <b/>
        <sz val="16"/>
        <rFont val="Tahoma"/>
        <family val="2"/>
      </rPr>
      <t>*</t>
    </r>
  </si>
  <si>
    <t>Η επιδότηση για την αγρανάπαυση (10% έως 70% των στρ. καλλιέργειας) είναι 10,27 € / στρ.</t>
  </si>
  <si>
    <t>Οι Τιμές προϊόντων και δαπανών σ' όλους τους Πίνακες είναι χωρίς Φ.Π.Α.</t>
  </si>
  <si>
    <t xml:space="preserve">   Σημειώνεται ότι 1 στρ. μηδικής  αντιστοιχεί με 10 στρ. βοσκοτόπου. </t>
  </si>
  <si>
    <t xml:space="preserve">να περιέχουν το σύνολο των κτηνοτρόφων που έχουν δικαίωμα να βόσκουν τα ζώα τους καθώς και το σύνολο των ζώων κατά κτηνοτρόφο που έχει δικαίωμα εισόδου στο βοσκότοπο.            </t>
  </si>
  <si>
    <t>200-300</t>
  </si>
  <si>
    <t>20-30</t>
  </si>
  <si>
    <t>ΝΕΟΣ  ΓΕΩΡΓΟΣ</t>
  </si>
  <si>
    <t>ΤΡΟΠΟΣ  ΑΞΙΟΠΟΙΗΣΗΣ  ΤΗΣ  ΕΚΤΑΣΗΣ</t>
  </si>
  <si>
    <t>Λοιπών   περιοχών</t>
  </si>
  <si>
    <t xml:space="preserve"> Λοιπές καλλιέργειες</t>
  </si>
  <si>
    <t>(Kg)</t>
  </si>
  <si>
    <t xml:space="preserve">ΜΕΛΙ </t>
  </si>
  <si>
    <t xml:space="preserve">ΚΗΡΙ </t>
  </si>
  <si>
    <t>ΠΟΤΙΣΤΙΚΟΣ</t>
  </si>
  <si>
    <t xml:space="preserve"> ΞΗΡΙΚΟΣ</t>
  </si>
  <si>
    <r>
      <t xml:space="preserve">1,4 </t>
    </r>
    <r>
      <rPr>
        <b/>
        <sz val="16"/>
        <rFont val="Tahoma"/>
        <family val="2"/>
      </rPr>
      <t>*</t>
    </r>
  </si>
  <si>
    <r>
      <t xml:space="preserve">24,00 </t>
    </r>
    <r>
      <rPr>
        <sz val="10"/>
        <rFont val="Tahoma"/>
        <family val="2"/>
      </rPr>
      <t>(€  / ΣΤΡ.)</t>
    </r>
    <r>
      <rPr>
        <sz val="12"/>
        <rFont val="Tahoma"/>
        <family val="2"/>
      </rPr>
      <t xml:space="preserve"> *</t>
    </r>
  </si>
  <si>
    <r>
      <t xml:space="preserve">          </t>
    </r>
    <r>
      <rPr>
        <b/>
        <u/>
        <sz val="12"/>
        <rFont val="Tahoma"/>
        <family val="2"/>
      </rPr>
      <t>ΣΗΜΕΙΩΣΕΙΣ :</t>
    </r>
    <r>
      <rPr>
        <b/>
        <sz val="12"/>
        <rFont val="Tahoma"/>
        <family val="2"/>
      </rPr>
      <t xml:space="preserve"> </t>
    </r>
  </si>
  <si>
    <t xml:space="preserve">    Για περιπτώσεις μανιταριών πλην  PLEUROTUS SP. θα χρησιμοποιηθούν δείκτες σύμφωνα με την σχετική βιβλιογραφία.</t>
  </si>
  <si>
    <r>
      <t>Σταβλοϋπόστεγα με ελεύθερο ενσταβλισμό με ξύλινο σκελετό ή τσιμ/θους (€ / m</t>
    </r>
    <r>
      <rPr>
        <vertAlign val="superscript"/>
        <sz val="11"/>
        <rFont val="Tahoma"/>
        <family val="2"/>
      </rPr>
      <t>2</t>
    </r>
    <r>
      <rPr>
        <sz val="11"/>
        <rFont val="Tahoma"/>
        <family val="2"/>
      </rPr>
      <t>)</t>
    </r>
  </si>
  <si>
    <r>
      <t>Σταβλοϋπόστεγα με πρόσδεση με μεταλλικό σκελετό ή τσιμ/θους (€ / m</t>
    </r>
    <r>
      <rPr>
        <vertAlign val="superscript"/>
        <sz val="11"/>
        <rFont val="Tahoma"/>
        <family val="2"/>
      </rPr>
      <t>2</t>
    </r>
    <r>
      <rPr>
        <sz val="11"/>
        <rFont val="Tahoma"/>
        <family val="2"/>
      </rPr>
      <t>)</t>
    </r>
  </si>
  <si>
    <r>
      <t>Σταβλοϋπόστεγα με πρόσδεση με ξύλινο σκελετό ή τσιμ/θους (€ / m</t>
    </r>
    <r>
      <rPr>
        <vertAlign val="superscript"/>
        <sz val="11"/>
        <rFont val="Tahoma"/>
        <family val="2"/>
      </rPr>
      <t>2</t>
    </r>
    <r>
      <rPr>
        <sz val="11"/>
        <rFont val="Tahoma"/>
        <family val="2"/>
      </rPr>
      <t>)</t>
    </r>
  </si>
  <si>
    <r>
      <t>Σταβλοϋπόστεγα με ελεύθερο ενσταβλισμό με μεταλλικό σκελετό ή τσιμ/θου (€ / m</t>
    </r>
    <r>
      <rPr>
        <vertAlign val="superscript"/>
        <sz val="11"/>
        <rFont val="Tahoma"/>
        <family val="2"/>
      </rPr>
      <t>2</t>
    </r>
    <r>
      <rPr>
        <sz val="11"/>
        <rFont val="Tahoma"/>
        <family val="2"/>
      </rPr>
      <t>)</t>
    </r>
  </si>
  <si>
    <t xml:space="preserve"> 3. ΛΟΙΠΑ ΣΤΟΙΧΕΙΑ</t>
  </si>
  <si>
    <t>ΠΙΝΑΚΑΣ 3.1. ΤΙΜΕΣ ΚΑΥΣΙΜΩΝ ΚΑΙ ΗΛΕΚΤΡΙΚΗΣ ΕΝΕΡΓΕΙΑΣ</t>
  </si>
  <si>
    <t xml:space="preserve">ΠΙΝΑΚΑΣ ΜΕΤΑΤΡΟΠΗΣ ΖΩΪΚΟΥ ΚΕΦΑΛΑΙΟΥ ΣΕ ΜΟΝΑΔΕΣ ΖΩΪΚΟΥ ΚΕΦΑΛΑΙΟΥ (ΜΖΚ) </t>
  </si>
  <si>
    <t>ΕΙΔΟΣ ΚΑΙ ΚΑΤΗΓΟΡΙΑ ΖΩΩΝ</t>
  </si>
  <si>
    <t>ΕΠΙΔΟΤΗΣΕΙΣ-ΑΠΟΖΗΜΙΩΣΕΙΣ (€ /στρ.)</t>
  </si>
  <si>
    <t>*</t>
  </si>
  <si>
    <t>ΑΙΓΟΠΡΟΒΑΤΟΤΡΟΦΙΑ</t>
  </si>
  <si>
    <t>ΠΡΟΒΑΤΙΝΕΣ - ΑΙΓΕΣ ΗΛΙΚΙΑΣ ΑΝΩ ΤΟΥ ΕΤΟΥΣ</t>
  </si>
  <si>
    <t>ΣΥΝΤΕΛΕΣΤΗΣ ΜΕΤΑΤΡΟΠΗΣ ΣΕ ΜΖΚ</t>
  </si>
  <si>
    <t>ΠΟΤΙΣΜΑ</t>
  </si>
  <si>
    <t>ΑΡΑΒΟΣΙΤΟΣ</t>
  </si>
  <si>
    <t>ΒΑΜΒΑΚΟΠΙΤΑ</t>
  </si>
  <si>
    <t>ΖΑΧΑΡΟΠΙΤΑ</t>
  </si>
  <si>
    <t>Β</t>
  </si>
  <si>
    <t>ΠΕΤΡΕΛΑΙΟ ΚΙΝΗΣΗΣ</t>
  </si>
  <si>
    <t>ΠΕΤΡΕΛΑΙΟ ΘΕΡΜΑΝΣΗΣ</t>
  </si>
  <si>
    <t>Γ</t>
  </si>
  <si>
    <t>ΚΡΕΑΣ ΒΟΟΕΙΔΩΝ</t>
  </si>
  <si>
    <t>ΜΟΣΧΩΝ</t>
  </si>
  <si>
    <t>ΕΝΗΛΙΚΩΝ ΖΩΩΝ</t>
  </si>
  <si>
    <t>ΚΡΕΑΣ ΠΡΟΒΑΤΩΝ</t>
  </si>
  <si>
    <t>ΑΜΝΩΝ ΓΑΛΑΚΤΟΣ</t>
  </si>
  <si>
    <t>ΑΜΝΩΝ ΑΠΟΓΑΛΑΚΤΙΣΜΕΝΩΝ</t>
  </si>
  <si>
    <t>ΚΡΕΑΣ ΑΙΓΩΝ</t>
  </si>
  <si>
    <t>ΕΡΙΦΙΩΝ ΓΑΛΑΚΤΟΣ</t>
  </si>
  <si>
    <t>ΕΡΙΦΙΩΝ ΑΠΟΓΑΛΑΚΤΙΣΜΕΝΩΝ</t>
  </si>
  <si>
    <t>ΚΡΕΑΣ ΧΟΙΡΩΝ</t>
  </si>
  <si>
    <t xml:space="preserve">   Η χρήση μηχανοκίνητου ψεκαστικού δικαιολογεί μείωση ανθρώπινης εργασίας μέχρι 15%.</t>
  </si>
  <si>
    <t>ΩΡΕΣ   ΕΡΓΑΣΙΑΣ</t>
  </si>
  <si>
    <t>ΟΙΝΟΠΟΙΗΣ. ΑΜΠΕΛΙ              ΞΗΡΙΚΟ</t>
  </si>
  <si>
    <t>ΤΥΡΙ ΚΕΦΑΛΑΚΙ ΛΕΣΒΟΥ</t>
  </si>
  <si>
    <t>1. αξία νεοσσών: 1000 Χ 0,73  €/κεφ  Χ   12 : 18 μήνες</t>
  </si>
  <si>
    <t>2. διατροφή νεοσσών : φύραμα : 4500Kg Χ 0,28 €/Kg Χ 12 : 18 μήνες</t>
  </si>
  <si>
    <t>2. αξία κρέατος κότας: 1000 Χ               0,29  €/κεφ Χ  12 : 18 μήνες</t>
  </si>
  <si>
    <t>ΕΠΙΤΡΑΠ. ΑΜΠΕΛΙ    ΠΟΤ/ΚΟ</t>
  </si>
  <si>
    <t>ΚΡΕΟΠΑΡΑΓΩΓΗ (ΓΙΑ 1000 ΚΕΦ)</t>
  </si>
  <si>
    <t>Α. ΑΞΙΑ ΠΑΡΑΓΩΓΗΣ</t>
  </si>
  <si>
    <t>Β. ΔΑΠΑΝΕΣ ΕΚΤΡΟΦΗΣ</t>
  </si>
  <si>
    <t>3. κτηνιατρική περίθαλψη</t>
  </si>
  <si>
    <t>4. κτηνιατρική περίθαλψη</t>
  </si>
  <si>
    <t>ΠΙΝΑΚΑΣ 3.3: ΑΝΩΤΑΤΗ ΕΠΙΛΕΞΙΜΗ ΔΑΠΑΝΗ ΕΠΕΝΔΥΤΙΚΩΝ ΔΑΠΑΝΩΝ ΣΧΕΔΙΩΝ ΒΕΛΤΙΩΣΗΣ</t>
  </si>
  <si>
    <t>Σταβλικές εγκαταστάσεις και λοιπά γεωργικά κτίσματα</t>
  </si>
  <si>
    <t>ΠΕΡΙΓΡΑΦΗ ΕΠΕΝΔΥΤΙΚΗΣ ΔΑΠΑΝΗΣ</t>
  </si>
  <si>
    <t>ΣΤΑΒΛΟΣ ΠΑΧΥΝΣΗΣ ΜΟΣΧΑΡΙΩΝ ΣΕ ΑΠΛΑ ΑΝΟΙΚΤΑ ΥΠΟΣΤΕΓΑ</t>
  </si>
  <si>
    <t>ΣΤΑΒΛΟΣ ΠΑΧΥΝΣΗΣ ΜΟΣΧΑΡΙΩΝ ΣΕ ΚΤΙΡΙΑ ΜΕ ΔΙΑΜΟΡΦΩΜΕΝΟ ΔΑΠΕΔΟ (ΚΑΝΑΛΙΑ Κ.Λ.Π.)</t>
  </si>
  <si>
    <t>ΑΙΓΟΠΡΟΒΑΤΟΣΤΑΣΙΑ ΑΜΙΓΟΥΣ ΠΑΧΥΝΣΗΣ ΑΡΝΙΩΝ Ή ΚΑΤΣΙΚΙΩΝ</t>
  </si>
  <si>
    <t>ΧΟΙΡΟΣΤΑΣΙΑ ΑΜΙΓΟΥΣ ΠΑΧΥΝΣΗΣ ΧΟΙΡΩΝ ΣΕ ΔΙΑΜΟΡΦΩΜΕΝΑ ΔΑΠΕΔΑ</t>
  </si>
  <si>
    <t>ΑΠΟΘΗΚΗ</t>
  </si>
  <si>
    <t xml:space="preserve">ΑΡΜΕΚΤΗΡΙΟ </t>
  </si>
  <si>
    <t>ΧΩΡΟΣ ΕΞΥΠΗΡΕΤΗΣΗΣ ΠΡΟΣΩΠΙΚΟΥ</t>
  </si>
  <si>
    <t>ΠΙΣΤΕΣ ΕΝΣΙΡΩΣΗΣ</t>
  </si>
  <si>
    <t>ΕΡΓΑΣΤΗΡΙΟ ΜΕΛΙΣΣΟΚΟΜΙΑΣ</t>
  </si>
  <si>
    <t>ΑΝΩΤΑΤΗ ΕΠΙΛΕΞΙΜΗ ΔΑΠΑΝΗ</t>
  </si>
  <si>
    <t xml:space="preserve">ΔΙΕΥΚΡΙΝΗΣΕΙΣ - ΕΠΕΞΗΓΗΣΕΙΣ ΤΟΥ ΠΙΝΑΚΑ </t>
  </si>
  <si>
    <t>3,5 / ΘΕΣΗ ΠΟΥΛΙΟΥ</t>
  </si>
  <si>
    <t>52  / m2 ΘΑΛΑΜΟΥ</t>
  </si>
  <si>
    <r>
      <t>€ / m</t>
    </r>
    <r>
      <rPr>
        <b/>
        <vertAlign val="superscript"/>
        <sz val="10"/>
        <rFont val="Tahoma"/>
        <family val="2"/>
      </rPr>
      <t>2</t>
    </r>
    <r>
      <rPr>
        <b/>
        <sz val="10"/>
        <rFont val="Tahoma"/>
        <family val="2"/>
      </rPr>
      <t xml:space="preserve"> ΚΤΙΡ/ΚΩΝ </t>
    </r>
  </si>
  <si>
    <t xml:space="preserve">ΣΤΑΒΛΟΣ ΑΓΕΛΑΔΩΝ ΓΑΛ/ΓΗΣ ΣΕ ΕΛΕΥΘΕΡΟ ΣΤΑΥΛΙΣΜΟ ΜΕ ΑΤΟΜΙΚΕΣ ΘΕΣΕΙΣ </t>
  </si>
  <si>
    <t xml:space="preserve">ΣΤΑΒΛΟΣ ΑΓΕΛΑΔΩΝ ΚΡΕΑΤΟΠΑΡΑΓΩΓΗΣ ΕΛΕΥΘΕΡΗΣ ΒΟΣΚΗΣ </t>
  </si>
  <si>
    <t xml:space="preserve">ΣΤΑΒΛΟΣ ΑΓΕΛΑΔΩΝΓΑΛ/ΓΗΣ ΣΕ ΕΛΕΥΘΕΡΟ ΣΤΑΥΛΙΣΜΟ ΧΩΡΙΣ ΑΤΟΜΙΚΕΣ ΘΕΣΕΙΣ ΣΕ ΣΤΡΩΜΝΗ </t>
  </si>
  <si>
    <t xml:space="preserve">ΑΙΓΟΠΡΟΒΑΤΟΣΤΑΣΙΑ ΜΕ ΣΚΕΛΕΤΟ ΘΕΡΜΟΚΗΠΙΟΥ ΤΥΠΟΥ ΤΟΛ </t>
  </si>
  <si>
    <t xml:space="preserve">ΧΟΙΡΟΣΤΑΣΙΑ ΜΙΚΤΗΣ ΚΑΤΕΥΘΥΝΣΗΣ </t>
  </si>
  <si>
    <t>ΠΤΗΝΟΤΡΟΦΕΙΑ  - ΚΟΝΙΚΛΟΤΡΟΦΕΙΑ</t>
  </si>
  <si>
    <t xml:space="preserve">ΣΤΑΒΛΟΣ ΑΓΕΛΑΔΩΝ ΓΑΛ/ΓΗΣ ΣΕ ΠΕΡΙΟΡΙΣΜΕΝΟ ΣΤΑΥΛΙΣΜΟ </t>
  </si>
  <si>
    <t>ΑΠΟΣΒΕΣΗ (έτη)</t>
  </si>
  <si>
    <t xml:space="preserve">Διάρκεια απόσβεσης </t>
  </si>
  <si>
    <t>ΣΤ</t>
  </si>
  <si>
    <t xml:space="preserve">ΤΙΜΕΣ &amp; Ν.Μ  ΖΩΟΤΡΟΦΩΝ </t>
  </si>
  <si>
    <t xml:space="preserve">ΒΟΣΚΟΤΟΠΟΣ </t>
  </si>
  <si>
    <t>ΕΛΑΙΩΝΑΣ</t>
  </si>
  <si>
    <t>ΠΙΤΥΡΑ ΔΗΜΗΤΡΙΑΚΩΝ</t>
  </si>
  <si>
    <t>ΑΧΥΡΟ ΣΙΤΗΡΩΝ</t>
  </si>
  <si>
    <t xml:space="preserve">    Καθορίζουμε  τους παρακάτω πίνακες των δεικτών εργασίας, παραγωγής, τιμών και δαπανών για το έτος 2004, που θα χρησιμοποιηθούν για το καθεστώς ενισχύσεων του  Γ' Κοινοτικού Πλαισίου Στήριξης 2000-2006 (Καν. 1257/99 Ε.Κ.) για επενδύσεις στις Γεωργικές Εκμεταλλεύσεις ( Απόφαση 637/2005 ) και Νέων Γεωργών (Απόφαση 609/2005).</t>
  </si>
  <si>
    <t>ΕΞΟΠΛΙΣΜΟΣ ΑΥΓΟΠΑΡΑΓΩΓΗΣ ΣΕ ΚΛΩΒΟΣΤΟΙΧΙΕΣ</t>
  </si>
  <si>
    <t>ΤΙΜΕΣ ΜΕΤΑΠΟΙΗΜΕΝΩΝ ΠΡΟΙΟΝΤΩΝ</t>
  </si>
  <si>
    <t>ΜΕΣΗ ΤΙΜΗ ΠΑΡΑΓΩΓΟΥ                   (€ /ΚΙΛΟ)</t>
  </si>
  <si>
    <t>ΜΕΣΗ ΤΙΜΗ ΠΑΡΑΓΩΓΟΥ                 (€ / ΚΙΛΟ)</t>
  </si>
  <si>
    <t>ΖΩΪΚΑ  ΠΡΟΪΟΝΤΑ</t>
  </si>
  <si>
    <t xml:space="preserve">ΠΙΝΑΚΑΣ 2.5 α. ΜΕΣΗ ΣΤΑΘΜΙΣΜΕΝΗ ΤΙΜΗ ΖΩΪΚΩΝ ΠΡΟΪΟΝΤΩΝ     </t>
  </si>
  <si>
    <t>ΓΑΛΑ</t>
  </si>
  <si>
    <t>ΑΥΓΑ ΟΡΝΙΘΩΝ</t>
  </si>
  <si>
    <t>5. δαπάνες εμπορίας – φόρος πώλησης του προϊόντος</t>
  </si>
  <si>
    <t>5. λοιπές δαπάνες, φως νερό κτλ</t>
  </si>
  <si>
    <t>6. δαπάνες εμπορίας – φόρος πώλησης του προϊόντος</t>
  </si>
  <si>
    <t>Δ. ΑΠΑΙΤΗΣΕΙΣ ΧΩΡΟΥ</t>
  </si>
  <si>
    <t>Ε. ΑΞΙΑ ΜΗΧ/ΚΟΥ ΕΞΟΠΛΙΣΜΟΥ</t>
  </si>
  <si>
    <t>Kατηγoρία ζώωv</t>
  </si>
  <si>
    <t>Παραγωγή το έτος</t>
  </si>
  <si>
    <t xml:space="preserve"> </t>
  </si>
  <si>
    <t>ΚΛΑΔΟΙ ΠΑΡΑΓΩΓΗΣ</t>
  </si>
  <si>
    <t>Σπόροι</t>
  </si>
  <si>
    <t>Λιπάσματα-κοπριά</t>
  </si>
  <si>
    <t>Γεωργικά φάρμακα-ζιζανιοκτόνα</t>
  </si>
  <si>
    <t>Θέρμανση</t>
  </si>
  <si>
    <t>ΑΠΑΙΤΗΣΕΙΣ ΕΡΓΑΣΙΑΣ (ώρες / στρ.)</t>
  </si>
  <si>
    <t>Ανθρ.</t>
  </si>
  <si>
    <t>Μηχαν.</t>
  </si>
  <si>
    <t>Ξηρικές καλλιέργειες</t>
  </si>
  <si>
    <t>Ποτιστικές καλλιέργειες</t>
  </si>
  <si>
    <t>ΑΠΟΔΟΣΕΙΣ (κιλά / στρ.)</t>
  </si>
  <si>
    <t>Πρώτου κύριου προϊόντος</t>
  </si>
  <si>
    <t>Δεύτερου κύριου προϊόντος</t>
  </si>
  <si>
    <t>Υποπροϊόντων</t>
  </si>
  <si>
    <t>Δ</t>
  </si>
  <si>
    <t>Ε</t>
  </si>
  <si>
    <t>Διάφορα (άρδευση,υλικά συσκ/σίας,τέλη κλπ.)</t>
  </si>
  <si>
    <t>ΒΙΚΟΣ ΚΑΡΠΟΣ</t>
  </si>
  <si>
    <t>Ισοπέδωση - Διαμόρφωση χώρων (€ / στρ.)</t>
  </si>
  <si>
    <t>Πηγάδι (€ / m)</t>
  </si>
  <si>
    <t>Σύστημα άρδευσης μηδικής (€ / στρ)</t>
  </si>
  <si>
    <t>Στάγδην αροτραίων καλλιεργειών (€ / στρ)</t>
  </si>
  <si>
    <t>Στάγδην αμπελώνων (€ / στρ)</t>
  </si>
  <si>
    <t>Στάγδην δενδρώνων (€ / στρ)                                       (μόνο τα λάστιχα χωρίς λιπαντήρα κ.λ.π.)</t>
  </si>
  <si>
    <r>
      <t>Υπόστεγα με ξύλινο σκελετό ή τσιμεντοπασσάλους (€ / m</t>
    </r>
    <r>
      <rPr>
        <vertAlign val="superscript"/>
        <sz val="11"/>
        <rFont val="Tahoma"/>
        <family val="2"/>
      </rPr>
      <t>2</t>
    </r>
    <r>
      <rPr>
        <sz val="11"/>
        <rFont val="Tahoma"/>
        <family val="2"/>
      </rPr>
      <t>)</t>
    </r>
  </si>
  <si>
    <r>
      <t>Πάγκοι ριζοβολίας σποροφύτων (€ / m</t>
    </r>
    <r>
      <rPr>
        <vertAlign val="superscript"/>
        <sz val="11"/>
        <rFont val="Tahoma"/>
        <family val="2"/>
      </rPr>
      <t>2</t>
    </r>
    <r>
      <rPr>
        <sz val="11"/>
        <rFont val="Tahoma"/>
        <family val="2"/>
      </rPr>
      <t>)</t>
    </r>
  </si>
  <si>
    <t>ΠΕΡΙΕΧΟΜΕΝΑ</t>
  </si>
  <si>
    <t>Σελίδες</t>
  </si>
  <si>
    <t>ΕΠΙΔΟΤΗΣΕΙΣ-ΑΠΟΖΗΜΙΩΣΕΙΣ  (€ / στρ.)</t>
  </si>
  <si>
    <t>**  Αναφέρεται στην παραγωγή σπορόφυτων από τον ίδιο τον παραγωγό</t>
  </si>
  <si>
    <t>ΜΕΤΑΒΛΗΤΕΣ ΔΑΠΑΝΕΣ (€  /στρ.)</t>
  </si>
  <si>
    <t>ΔΙΑΦΟΡΑ ΚΗΠΕΥΤΙΚΑ                  (ΥΠΟ ΜΟΡΦΗ ΛΑΧΑΝΟΚΗΠΟΥ)</t>
  </si>
  <si>
    <t>ΔΑΠΑΝΕΣ ΕΓΚΑΤΑΣΤΑΣΗΣ   (€ / στρ.)</t>
  </si>
  <si>
    <t>2.000 - 2.500</t>
  </si>
  <si>
    <t>1.500 - 2.500</t>
  </si>
  <si>
    <t>1.000 - 2.500</t>
  </si>
  <si>
    <t>ΑΓΡΟΤΙΚΑ ΑΥΤΟΚΙΝΗΤΑ ΚΑΙ ΦΟΡΤΗΓΑ</t>
  </si>
  <si>
    <t xml:space="preserve">  Το επιτόκιο που θα καταχωρείται στη γραμμή Ζ των πινάκων ΙΒ.1. και ΙΒ.2. καθώς και στη γραμμή θ του Πίνακα ΙΒ.3 του Σ.Β. είναι 2 %.</t>
  </si>
  <si>
    <t xml:space="preserve">   Στα βοσκοτόπια η παραγωγή σανού ανά στρ. κυμαίνεται από 100 κιλά έως 200 κιλά ανάλογα με την περιοχή.</t>
  </si>
  <si>
    <t>ΑΡΑΒΟΣΙΤΟΣ ΕΝΣΙΡΩΣΗΣ</t>
  </si>
  <si>
    <t>4. Αποθήκη ή υπόστεγο ξηρών καρπών</t>
  </si>
  <si>
    <t>β) Ζωικής παραγωγής: Δικαιολογείται αύξηση της τιμής του γάλακτος κατά 20 % και του κρέατος κατά 50%, μείωση παραγωγής γάλακτος και κρέατος κατά 10 % και αύξηση δαπάνης διατροφής αγοραζόμενων ζωοτροφών κατά 10 %.</t>
  </si>
  <si>
    <t xml:space="preserve"> Η άρδευση των καλλιεργειών δικαιολογεί αύξηση παραγωγής μέχρι 100 %. Η αντικατάσταση αρδευτικού συστήματος με στάγδην άρδευση δικαιολογεί αύξηση παραγωγής κατά 50 %.</t>
  </si>
  <si>
    <t xml:space="preserve"> Η κατασκευή αναβαθμίδων δικαιολογεί αύξηση παραγωγής μέχρι 20%.</t>
  </si>
  <si>
    <t xml:space="preserve"> Η αγορά τυποποιημένου μεταλλικού θερμοκηπίου δικαιολογεί αύξηση παραγωγής κατά 10 % και η θέρμανση επιφέρει αύξηση 20 %.</t>
  </si>
  <si>
    <t>ΤΙΜΕΣ ΤΥΠΟΠΟΙΗΜΕΝΩΝ ΠΡΟΪΟΝΤΩΝ</t>
  </si>
  <si>
    <t>ΥΠΟΣΤΕΓΑ ΣΑΝΩΝ</t>
  </si>
  <si>
    <t>Α/Α</t>
  </si>
  <si>
    <t>ΑΠΟΔΟΣΗ</t>
  </si>
  <si>
    <t>(κιλά, τεμ. / στρ)</t>
  </si>
  <si>
    <t>ΜΕΣΗ ΤΙΜΗ ΠΑΡΑΓΩΓΟΥ</t>
  </si>
  <si>
    <t>ΚΡΙΘΑΡΙ</t>
  </si>
  <si>
    <t>ΒΡΩΜΗ</t>
  </si>
  <si>
    <t>-</t>
  </si>
  <si>
    <t>ΓΛΥΚΑΝΙΣΟ</t>
  </si>
  <si>
    <t>ΦΑΣΟΛΑΚΙΑ</t>
  </si>
  <si>
    <t>ΚΟΛΟΚΥΘΑΚΙΑ</t>
  </si>
  <si>
    <t>ΜΕΛΙΤΖΑΝΕΣ</t>
  </si>
  <si>
    <t>ΑΧΛΑΔΙΑ</t>
  </si>
  <si>
    <t>ΜΗΔΙΚΗ</t>
  </si>
  <si>
    <t>Α</t>
  </si>
  <si>
    <t>Μηχανική συλλογή</t>
  </si>
  <si>
    <t>ΜΕΤΑΒΛΗΤΕΣ ΔΑΠΑΝΕΣ (€ /στρ.)</t>
  </si>
  <si>
    <t>ΤΙΜΕΣ ΠΡΟΙΟΝΤΩΝ (€ / κιλό ή τεμ.)</t>
  </si>
  <si>
    <t xml:space="preserve">50 - 70 </t>
  </si>
  <si>
    <t>ΚΛΑΔΕΜΑ</t>
  </si>
  <si>
    <t xml:space="preserve"> ΥΠΑΙΘΡΟΥ</t>
  </si>
  <si>
    <t xml:space="preserve">  ΣΕ ΥΨΗΛΑ ΤΟΥΝΕΛ</t>
  </si>
  <si>
    <t>ΦΡΑΟΥΛΑ  ΠΟΤΙΣΤΙΚΗ</t>
  </si>
  <si>
    <t>ΚΑΣΤΑΝΙΑ  ΞΗΡΙΚΗ</t>
  </si>
  <si>
    <t xml:space="preserve"> ΔΑΣΙΚΗ ΑΥΤΟΦΥΗΣ</t>
  </si>
  <si>
    <t xml:space="preserve">ΜΑΝΤΑΡΙΝΙΑ </t>
  </si>
  <si>
    <t xml:space="preserve"> ΚΟΙΝΑ</t>
  </si>
  <si>
    <t>ΛΟΙΠΑ</t>
  </si>
  <si>
    <t>ΟΜΦΑΛΟΦΟΡΑ              ΚΑΙ VALENCIA</t>
  </si>
  <si>
    <t xml:space="preserve">ΠΟΡΤΟΚΑΛΙΑ </t>
  </si>
  <si>
    <t>ΑΝΘΕΩΝ ΘΕΡΜΟΚΗΠΙΩΝ                                     ΚΑΛΥΨΗΣ ΜΕ ΠΛΑΣΤΙΚΟ</t>
  </si>
  <si>
    <t>(€  / ΩΡΑ)</t>
  </si>
  <si>
    <t>ΓΕΩΡΓΙΚΟΣ ΕΛΚΥΣΤΗΡΑΣ</t>
  </si>
  <si>
    <t>ΣΚΑΠΤΙΚΟ ΑΝΑΛΟΓΑ ΜΕ ΤΗΝ ΙΠΠΟΔΥΝΑΜΗ</t>
  </si>
  <si>
    <t>Πότισμα ζώων</t>
  </si>
  <si>
    <t>10 € / ΚΙΛΟ</t>
  </si>
  <si>
    <t>ΑΠΟΔΟΣΗ ΣΚΛΗΡΟΥ ΣΙΤΟΥ ΣΕ ΑΛΕΥΡΙ  :</t>
  </si>
  <si>
    <t>ΑΠΟΔΟΣΗ ΑΛΕΥΡΟΥ ΣΕ ΖΥΜΑΡΙΚΟ :</t>
  </si>
  <si>
    <t>ΜΕΣΗ ΤΙΜΗ ΠΑΡΑΓΩΓΟΥ :</t>
  </si>
  <si>
    <t>ΑΝΘΡΩΠΙΝΗ ΕΡΓΑΣΙΑ ΣΕ ΣΧΕΣΗ ΜΕ ΤΙΣ ΑΝΤΙΣΤΟΙΧΕΣ ΤΩΝ ΔΕΙΚΤΩΝ :</t>
  </si>
  <si>
    <t>ΛΟΙΠΕΣ ΔΑΠΑΝΕΣ :</t>
  </si>
  <si>
    <t>ΔΑΠΑΝΕΣ ΕΜΠΟΡΙΑΣ :</t>
  </si>
  <si>
    <t>+30%</t>
  </si>
  <si>
    <t>ΑΞΙΑΣ ΠΑΡΑΓΩΓΗΣ</t>
  </si>
  <si>
    <t>ΠΑΡΑΓΩΓΗ ΜΑΚΑΡΟΝΙΩΝ, ΛΑΖΑΝΙΩΝ, ΚΟΥΣΚΟΥΣ, ΦΛΩΜΑΡΙΑ ΛΗΜΝΟΥ ΚΑΙ ΠΑΡΟΜΟΙΩΝ ΑΛΕΥΡΟΕΙΔΩΝ ΠΡΟΪΟΝΤΩΝ</t>
  </si>
  <si>
    <t>   Όπου χρησιμοποιείται ξένο γεωργικό μηχάνημα, οι ώρες εργασίας του θα υπολογίζονται σύμφωνα με τις ώρες μηχανικής εργασίας ανά στρέμμα και η αμοιβή του σύμφωνα με την αμοιβή του μηχανήματος ανά ώρα (βλ. Πιν. 3.8). Εφ’ όσον η γεωργική εκμετάλλευση καλύπτει τις ανάγκες της ή μέρος αυτών με δικά της μηχανήματα, τότε είναι ευνόητο ότι στους κλάδους παραγωγής δεν αναφέρεται δαπάνη ξένης μηχανικής εργασίας ή αναφέρεται μέρος αυτής.</t>
  </si>
  <si>
    <t>γ)  Άνθη : 13 % επί της αξίας της παραγωγής.</t>
  </si>
  <si>
    <t>δ)  Γαλακτοκομικά προϊόντα : 0,5 % επί της αξίας της παραγωγής.</t>
  </si>
  <si>
    <t>α)  Προϊόντα φυτικής παραγωγής : 3 % επί της αξίας της παραγωγής.</t>
  </si>
  <si>
    <t>210 € ανά Ταύρο και μέχρι 90 ζώα ανά εκμετάλλευση.</t>
  </si>
  <si>
    <t>Β. ΜΗΧΑΝΗΜΑΤΩΝ</t>
  </si>
  <si>
    <t>ΦΑΣΕΙΣ ΕΡΓΑΣΙΑΣ</t>
  </si>
  <si>
    <t>ΣΠΟΡΑ</t>
  </si>
  <si>
    <t>ΛΙΠΑΝΣΗ</t>
  </si>
  <si>
    <t>ΨΕΚΑΣΜΟΣ</t>
  </si>
  <si>
    <t>ΣΚΑΛΙΣΜΑ</t>
  </si>
  <si>
    <t>ΣΥΝΟΛΟ</t>
  </si>
  <si>
    <t>ΑΞΙΕΣ ΕΔΑΦΩΝ</t>
  </si>
  <si>
    <t>ΕΝΟΙΚΙΑ ΕΔΑΦΩΝ</t>
  </si>
  <si>
    <t>ΓΕΩΡΓΙΚΗ ΓΗ ΞΗΡΙΚΗ</t>
  </si>
  <si>
    <t>ΓΕΩΡΓΙΚΗ ΓΗ ΠΟΤΙΣΤΙΚΗ</t>
  </si>
  <si>
    <t>ΒΟΣΚΟΤΟΠΟΙ</t>
  </si>
  <si>
    <t>ΕΞΕΙΔΙΚΕΥΜΕΝΟΣ ΕΠΟΧ. ΕΡΓΑΤΗΣ</t>
  </si>
  <si>
    <t>ΒΟΣΚΟΣ - ΣΤΑΥΛΙΤΗΣ</t>
  </si>
  <si>
    <t xml:space="preserve">ΑΞΙΑ ΠΕΥΚΟΜΕΛΟΥ-ΑΝΘΟΜΕΛΟΥ </t>
  </si>
  <si>
    <t>2. ΕΡΓΑΣΙΑ ΚΛΑΔΩΝ ΠΑΡΑΓΩΓΗΣ</t>
  </si>
  <si>
    <t>3. ΠΑΡΑΓΩΓΗ ΠΡΟΪΟΝΤΩΝ</t>
  </si>
  <si>
    <t>4. ΑΠΟΣΒΕΣΗ ΠΑΓΙΟΥ ΚΕΦΑΛΑΙΟΥ</t>
  </si>
  <si>
    <t>14. Πίνακας, Καλώδια</t>
  </si>
  <si>
    <t>15. Ηλεκτρική εγκατάσταση</t>
  </si>
  <si>
    <t>16. Μεταφορικά</t>
  </si>
  <si>
    <t>ΠΙΝΑΚΑΣ 3.13: ΑΠΟΘΗΚΕΥΤΙΚΟΙ ΧΩΡΟΙ</t>
  </si>
  <si>
    <t>ΠΙΝΑΚΑΣ 3.14: ΜΕΤΑΠΟΙΗΣΗ ΠΡΟΪΟΝΤΩΝ</t>
  </si>
  <si>
    <t>ΠΙΝΑΚΑΣ 3.15: ΜΕΙΩΜΕΝΕΣ ΜΕΣΕΣ ΣΤΡΕΜΜΑΤΙΚΕΣ                               ΑΠΟΔΟΣΕΙΣ</t>
  </si>
  <si>
    <t>ΠΙΝΑΚΑΣ 3.13. ΑΠΟΘΗΚΕΥΤΙΚΟΙ ΧΩΡΟΙ</t>
  </si>
  <si>
    <t>ΠΙΝΑΚΑΣ 3.14. ΜΕΤΑΠΟΙΗΣΗ ΠΡΟΪΟΝΤΩΝ</t>
  </si>
  <si>
    <r>
      <t xml:space="preserve">3. </t>
    </r>
    <r>
      <rPr>
        <b/>
        <sz val="13"/>
        <rFont val="Tahoma"/>
        <family val="2"/>
      </rPr>
      <t>Αρνιά</t>
    </r>
    <r>
      <rPr>
        <sz val="13"/>
        <rFont val="Tahoma"/>
        <family val="2"/>
      </rPr>
      <t xml:space="preserve"> γάλακτος γενικά</t>
    </r>
  </si>
  <si>
    <r>
      <t xml:space="preserve">4. </t>
    </r>
    <r>
      <rPr>
        <b/>
        <sz val="13"/>
        <rFont val="Tahoma"/>
        <family val="2"/>
      </rPr>
      <t>Αρνιά</t>
    </r>
    <r>
      <rPr>
        <sz val="13"/>
        <rFont val="Tahoma"/>
        <family val="2"/>
      </rPr>
      <t xml:space="preserve"> παχυνόμενα άνω των 45 ημ.</t>
    </r>
  </si>
  <si>
    <r>
      <t xml:space="preserve">5. </t>
    </r>
    <r>
      <rPr>
        <b/>
        <sz val="13"/>
        <rFont val="Tahoma"/>
        <family val="2"/>
      </rPr>
      <t>Πρόβατα</t>
    </r>
    <r>
      <rPr>
        <sz val="13"/>
        <rFont val="Tahoma"/>
        <family val="2"/>
      </rPr>
      <t xml:space="preserve"> πoιμ. ημιβελ. φυλ. Z.B.45kg</t>
    </r>
  </si>
  <si>
    <r>
      <t xml:space="preserve">5. </t>
    </r>
    <r>
      <rPr>
        <b/>
        <sz val="13"/>
        <rFont val="Tahoma"/>
        <family val="2"/>
      </rPr>
      <t>Κατσίκια</t>
    </r>
    <r>
      <rPr>
        <sz val="13"/>
        <rFont val="Tahoma"/>
        <family val="2"/>
      </rPr>
      <t xml:space="preserve"> γάλακτος γενικά</t>
    </r>
  </si>
  <si>
    <r>
      <t xml:space="preserve">6. </t>
    </r>
    <r>
      <rPr>
        <b/>
        <sz val="13"/>
        <rFont val="Tahoma"/>
        <family val="2"/>
      </rPr>
      <t>Πρόβατα</t>
    </r>
    <r>
      <rPr>
        <sz val="13"/>
        <rFont val="Tahoma"/>
        <family val="2"/>
      </rPr>
      <t xml:space="preserve"> πoιμ. αβελτ. φυλ. Z.B.40kg</t>
    </r>
  </si>
  <si>
    <t>ΠΙΝΑΚΑΣ 2.5 β: ΤΙΜΕΣ ΖΩΝΤΩΝ ΖΩΩΝ ΑΞΙΑΣ ΑΠΟΓΡΑΦΗΣ</t>
  </si>
  <si>
    <t>0,85 Χ ΗΡ * Χ ΩΡΕΣ ΛΕΙΤΟΥΡΓΙΑΣ **  Χ ΤΙΜΗ ΒΕΝΖΙΝΗΣ / ΛΙΤΡΟ</t>
  </si>
  <si>
    <t>0,50 Χ ΗΡ * Χ ΩΡΕΣ ΛΕΙΤΟΥΡΓΙΑΣ **  Χ ΤΙΜΗ ΠΕΤΡΕΛΑΙΟΥ / ΛΙΤΡΟ</t>
  </si>
  <si>
    <t xml:space="preserve"> 3.  ΛΟΙΠΑ ΣΤΟΙΧΕΙΑ</t>
  </si>
  <si>
    <t xml:space="preserve">             ΠΙΝΑΚΑΣ 3.1:    ΤΙΜΕΣ ΚΑΥΣΙΜΩΝ ΚΑΙ ΗΛΕΚΤΡΙΚΗΣ ΕΝΕΡΓΕΙΑΣ</t>
  </si>
  <si>
    <t>ΕΠΙΔΟΤΗΣΕΙΣ-ΑΠΟΖΗΜΙΩΣΕΙΣ (€ / στρ.)</t>
  </si>
  <si>
    <t>ΕΠΙΔΟΤΗΣΕΙΣ-ΑΠΟΖΗΜΙΩΣΕΙΣ  (€ /στρ.)</t>
  </si>
  <si>
    <t>ΕΠΙΔΟΤΗΣΕΙΣ - ΑΠΟΖΗΜΙΩΣΕΙΣ (€ / στρ.)</t>
  </si>
  <si>
    <t>να αξιοποιούνται συστηματικά από ζώα της εκμετάλλευσης (βοοειδή, αιγοπρόβατα ποιμενικά, ιπποειδή).</t>
  </si>
  <si>
    <t>ΒΑΜΒΑΚΙ ΜΗΧΑΝΟΣΥΛΛΟΓΗΣ ΠΟΤΙΣΤΙΚΟ</t>
  </si>
  <si>
    <t xml:space="preserve">50 - 60 </t>
  </si>
  <si>
    <t>ΠΙΝΑΚΑΣ 1.11: ΒΙΟΜΗΧΑΝΙΚΑ ΦΥΤΑ</t>
  </si>
  <si>
    <t>*  0,44 € / κιλό μέχρι του συνόλου της δικαιούμενης έκτασης και παραγωγής</t>
  </si>
  <si>
    <r>
      <t xml:space="preserve">6. </t>
    </r>
    <r>
      <rPr>
        <b/>
        <sz val="13"/>
        <rFont val="Tahoma"/>
        <family val="2"/>
      </rPr>
      <t>Κατσίκια</t>
    </r>
    <r>
      <rPr>
        <sz val="13"/>
        <rFont val="Tahoma"/>
        <family val="2"/>
      </rPr>
      <t xml:space="preserve"> παχυνόμενα άνω των 45 ημ.</t>
    </r>
  </si>
  <si>
    <r>
      <t xml:space="preserve">7. </t>
    </r>
    <r>
      <rPr>
        <b/>
        <sz val="13"/>
        <rFont val="Tahoma"/>
        <family val="2"/>
      </rPr>
      <t>Χoιρίδια</t>
    </r>
    <r>
      <rPr>
        <sz val="13"/>
        <rFont val="Tahoma"/>
        <family val="2"/>
      </rPr>
      <t xml:space="preserve"> παχυvόμεvα άνω των 6 μην.</t>
    </r>
  </si>
  <si>
    <r>
      <t xml:space="preserve">8. </t>
    </r>
    <r>
      <rPr>
        <b/>
        <sz val="13"/>
        <rFont val="Tahoma"/>
        <family val="2"/>
      </rPr>
      <t>Κατσίκια</t>
    </r>
    <r>
      <rPr>
        <sz val="13"/>
        <rFont val="Tahoma"/>
        <family val="2"/>
      </rPr>
      <t xml:space="preserve"> πoιμ. αβελτ. φυλ. Z.B.40kg</t>
    </r>
  </si>
  <si>
    <r>
      <t xml:space="preserve">1. </t>
    </r>
    <r>
      <rPr>
        <b/>
        <sz val="13"/>
        <rFont val="Tahoma"/>
        <family val="2"/>
      </rPr>
      <t>Αγελαδινό</t>
    </r>
  </si>
  <si>
    <r>
      <t xml:space="preserve">2. </t>
    </r>
    <r>
      <rPr>
        <b/>
        <sz val="13"/>
        <rFont val="Tahoma"/>
        <family val="2"/>
      </rPr>
      <t>Πρόβειο</t>
    </r>
  </si>
  <si>
    <r>
      <t xml:space="preserve">3. </t>
    </r>
    <r>
      <rPr>
        <b/>
        <sz val="13"/>
        <rFont val="Tahoma"/>
        <family val="2"/>
      </rPr>
      <t>Κατσικίσιο</t>
    </r>
  </si>
  <si>
    <t>ΣΑΝΟΣ ΣΙΤΗΡΩΝ</t>
  </si>
  <si>
    <t>ΣΑΝΟΣ ΨΥΧΑΝΘΩΝ</t>
  </si>
  <si>
    <t xml:space="preserve">ΑΞΙΑ ΗΜΕΡ/ΣΘΙΩΝ </t>
  </si>
  <si>
    <t>Τα έσοδα των μηχανημάτων αυτών υπολογίζονται με βάση τα δεδομένα των αντίστοιχων καλλιεργειών (δαπάνη / στρ συλλογής) και το παρακάτω :</t>
  </si>
  <si>
    <t>25.000-30.000 τεμάχ.</t>
  </si>
  <si>
    <t xml:space="preserve">ΕΠΙΔΟΤΗΣΕΙΣ - ΑΠΟΖΗΜΙΩΣΕΙΣ                    </t>
  </si>
  <si>
    <t>Σϋμφωνα με την υπ. αρ. 14609/12-12--2005 Απόφαση Υπουργού Αγρ. Ανάπτυξης και Τροφίμων ισχύουν τα παρακάτω:</t>
  </si>
  <si>
    <t>ΒΙΟΛΟΓΙΚΗ ΚΤΗΝΟΤΡΟΦΙΑ &amp; ΔΙΑΦΟΡΑ</t>
  </si>
  <si>
    <t>ΑΝΑΓΚΕΣ ΣΕ ΑΝΘΡΩΠΙΝΗ ΕΡΓΑΣΙΑ ( ΩΡΕΣ / ΚΥΨΕΛΗ )</t>
  </si>
  <si>
    <t xml:space="preserve">ΕΠΙΔΟΤΗΣΕΙΣ - ΑΠΟΖΗΜΙΩΣΕΙΣ          </t>
  </si>
  <si>
    <t xml:space="preserve">Περίφραξη σταβλικών εγκαταστάσεων ή γεωργικών αποθηκών μέχρι 400 μέτρων  (€ / m) </t>
  </si>
  <si>
    <t xml:space="preserve">   Για τις άλλες μορφές αιγοπροβατοτροφικής εκμετάλλευσης πλην ποιμενικής εξασφαλίζεται η διατροφή των ζώων με αγοραζόμενες ζωοτροφές. </t>
  </si>
  <si>
    <t xml:space="preserve"> Η παραγωγή λαδιού στο Νομό Χίου είναι 30-40 κιλά / στρ. με ελάχιστη αποδεκτή πυκνότητα 12 δένδρα / στρ.</t>
  </si>
  <si>
    <t xml:space="preserve">  Όταν κατασκευάζουμε αποθήκη Γεωργ. Εφοδίων και Γεωργ. Μηχανημάτων αυξάνεται η διάρκεια ζωής των αποθηκευμένων ειδών μέχρι 50%.</t>
  </si>
  <si>
    <t>14.700 € ΚΑΙ ΕΠΙΠΛΕΟΝ 4.700 € ΓΙΑ ΚΑΘΕ 100 ΧΟΙΡ/ΡΕΣ</t>
  </si>
  <si>
    <t>ΝΗΣΙΩΤΙΚΗ ΧΩΡΑ</t>
  </si>
  <si>
    <t>ΕΥΒΟΙΑ ΚΑΙ ΚΡΗΤΗ</t>
  </si>
  <si>
    <t>0,1 - 1,4</t>
  </si>
  <si>
    <t>ΧΟΙΡΙΔΙΟ ΘΗΛΑΖΟΝ &lt; 40 ΚΙΛΩΝ</t>
  </si>
  <si>
    <t>ΠΙΝΑΚΑΣ 3.5. ΑΝΩΤΑΤΕΣ ΤΙΜΕΣ ΑΝΑ ΣΤΡΕΜΜΑ ΓΙΑ ΔΙΑΦΟΡΕΣ ΕΠΕΝΔΥΣΕΙΣ ΣΤΑ ΘΕΡΜΟΚΗΠΙΑ</t>
  </si>
  <si>
    <t>ΠΙΝΑΚΑΣ 3.6. ΑΝΩΤΑΤΕΣ ΤΙΜΕΣ ΑΝΑ ΣΤΡΕΜΜΑ ΓΙΑ ΔΙΑΦΟΡΕΣ ΕΠΕΝΔΥΣΕΙΣ ΣΤΑ ΘΕΡΜΟΚΗΠΙΑ</t>
  </si>
  <si>
    <t>ΓΙΑ ΣΥΣΤΗΜΑ ΚΟΜΠΟΣΤΟΠΟΙΗΣΗΣ 38.000 € ΚΑΙ ΕΠΙΠΛΕΟΝ 5.900 € ΓΙΑ ΚΑΘΕ 25.000 ΟΡΝΙΘΕΣ</t>
  </si>
  <si>
    <t>·  1 στρ. δεντρώδης καλλιέργειας ισοδυναμεί με 2,5 στρ. ξηρικής καλλιέργειας</t>
  </si>
  <si>
    <r>
      <t xml:space="preserve">Κατ' αποκοπή επιδότηση ελαιώνων : </t>
    </r>
    <r>
      <rPr>
        <b/>
        <sz val="12"/>
        <rFont val="Tahoma"/>
        <family val="2"/>
      </rPr>
      <t xml:space="preserve">14,50 € / στρ. </t>
    </r>
  </si>
  <si>
    <t>*    Με μηχανοκίνητη φύτευση-συλλογή η ανθρώπινη εργασία γίνεται 50 ώρες</t>
  </si>
  <si>
    <t>Μικρά νησιά Αιγαίου</t>
  </si>
  <si>
    <t>ΠΙΝΑΚΑΣ 3.12: ΟΙΚΟΝΟΜΙΚΗ ΕΝΙΣΧΥΣΗ ΒΙΟΚΑΛΛΙΕΡΓΗΤΩΝ</t>
  </si>
  <si>
    <t xml:space="preserve">ΠΙΝΑΚΑΣ 3.4: ΑΝΩΤΑΤΑ ΟΡΙΑ ΕΠΙΛΕΞΙΜΗΣ ΔΑΠΑΝΗΣ ΓΙΑ ΕΓΚΑΤΑΣΤΑΣΕΙΣ ΕΠΕΞΕΡΓΑΣΙΑΣ ΑΠΟΒΛΗΤΩΝ ΠΤΗΝΟΚΤΗΝΟΤΡΟΦΙΚΩΝ ΕΚΜΕΤΑΛΛΕΥΣΕΩΝ </t>
  </si>
  <si>
    <t xml:space="preserve">ΠΙΝΑΚΑΣ 3.4. ΑΝΩΤΑΤΑ ΟΡΙΑ ΕΠΙΛΕΞΙΜΗΣ ΔΑΠΑΝΗΣ ΓΙΑ ΕΓΚΑΤΑΣΤΑΣΕΙΣ ΕΠΕΞΕΡΓΑΣΙΑΣ ΑΠΟΒΛΗΤΩΝ ΠΤΗΝΟΚΤΗΝΟΤΡΟΦΙΚΩΝ ΕΚΜΕΤΑΛΛΕΥΣΕΩΝ </t>
  </si>
  <si>
    <t>ΠΙΝΑΚΑΣ 3.8:   ΑΜΟΙΒΗ ΕΡΓΑΣΙΑΣ ΑΝΘΡΩΠΩΝ ΚΑΙ ΜΗΧΑΝΗΜΑΤΩΝ</t>
  </si>
  <si>
    <t>ΠΙΝΑΚΑΣ 3.8. ΑΜΟΙΒΗ ΕΡΓΑΣΙΑΣ ΑΝΘΡΩΠΩΝ ΚΑΙ ΜΗΧΑΝΗΜΑΤΩΝ</t>
  </si>
  <si>
    <t>ΠΙΝΑΚΑΣ 3.9. ΤΙΜΕΣ ΖΩΟΤΡΟΦΩΝ</t>
  </si>
  <si>
    <r>
      <t xml:space="preserve">ΠΙΝΑΚΑΣ 3.5: ΑΝΩΤΑΤΕΣ ΤΙΜΕΣ ΑΝΑ ΣΤΡΕΜΜΑ ΣΤΑ ΘΕΡΜΟΚΗΠΙΑ  </t>
    </r>
    <r>
      <rPr>
        <b/>
        <u/>
        <sz val="12"/>
        <rFont val="Times New Roman Greek"/>
        <family val="1"/>
        <charset val="161"/>
      </rPr>
      <t/>
    </r>
  </si>
  <si>
    <t>ΠΙΝΑΚΑΣ 3.7:   ΤΙΜΕΣ ΑΞΙΑΣ  ΚΑΙ ΕΝΟΙΚΙΟΥ ΕΔΑΦΩΝ</t>
  </si>
  <si>
    <t>ΜΗΧΑΝΙΚΗ ΕΡΓΑΣΙΑ (ώρες / στρ.) σε ελαιώνα 15 -22 ελαιόδεντρα/στρ.</t>
  </si>
  <si>
    <t>ΠΙΝΑΚΑΣ 2.7.  ΣΤΡΟΥΘΟΚΑΜΗΛΟΙ</t>
  </si>
  <si>
    <t>ΠΙΝΑΚΑΣ 2.8.  ΚΟΝΙΚΛΟΤΡΟΦΙΑ</t>
  </si>
  <si>
    <t>ΠΙΝΑΚΑΣ 2.9.  ΑΛΟΓΑ - ΠΟΝΕΪ</t>
  </si>
  <si>
    <t>ΚΑΛΛΙΕΡΓΟΥΜΕΝΗ</t>
  </si>
  <si>
    <t>ΠΙΝΑΚΑΣ 1.16 ΑΡΩΜΑΤΙΚΑ ΦΥΤΑ</t>
  </si>
  <si>
    <t>ΠΙΝΑΚΑΣ 1.11 ΒΙΟΜΗΧΑΝΙΚΑ ΦΥΤΑ</t>
  </si>
  <si>
    <t>7 &amp; 8</t>
  </si>
  <si>
    <t xml:space="preserve">ΠΙΝΑΚΑΣ 3.6:  ΑΝΩΤΑΤΕΣ ΤΙΜΕΣ ΑΝΑ ΣΤΡΕΜΜΑ ΓΙΑ ΔΙΑΦΟΡΕΣ ΕΠΕΝΔΥΣΕΙΣ ΣΤΑ ΘΕΡΜΟΚΗΠΙΑ </t>
  </si>
  <si>
    <t>3 &amp; 4</t>
  </si>
  <si>
    <t>ΚΥΨΕΛΩΝ</t>
  </si>
  <si>
    <t>ΜΕΛΙΣ/ΝΩΝ</t>
  </si>
  <si>
    <t>ΜΕ ΠΑΤΩΜΑ</t>
  </si>
  <si>
    <t>ΜΕΧΡΙ 100</t>
  </si>
  <si>
    <t>ΑΠΟ 101 ΕΩΣ 200</t>
  </si>
  <si>
    <t>ΑΠΟ 301 ΕΩΣ 400</t>
  </si>
  <si>
    <t>ΑΠΟ 401 ΕΩΣ 500</t>
  </si>
  <si>
    <t>ΑΝΩ ΤΩΝ 501</t>
  </si>
  <si>
    <t xml:space="preserve">ΠΑΡΑΤΗΡΗΣΕΙΣ : </t>
  </si>
  <si>
    <t>ΠΑΡΑΤΗΡΗΣΕΙΣ :</t>
  </si>
  <si>
    <t>ΑΞΙΑ ΒΑΣΙΛΙΚΟΥ ΠΟΛΤΟΥ</t>
  </si>
  <si>
    <t>ΑΞΙΑ ΓΥΡΗΣ</t>
  </si>
  <si>
    <t>ΠΑΡΑΓΩΓΗ ΒΑΣΙΛΙΚΟΥ ΠΟΛΤΟΥ</t>
  </si>
  <si>
    <t>1,5-2,0 ΚΙΛΑ / 50 ΚΥΨΕΛΕΣ</t>
  </si>
  <si>
    <t>ΠΑΡΑΓΩΓΗ ΓΥΡΗΣ</t>
  </si>
  <si>
    <t>ΜΕΧΡΙ 500 gr / ΚΥΨΕΛΗ</t>
  </si>
  <si>
    <t>ΜΕΛΙΣΣΟΚΟΜΙΚΟ ΕΡΓΑΣΤΗΡΙΟ</t>
  </si>
  <si>
    <t>ΑΥΓΟΠΑΡΑΓΩΓΗ (ΓΙΑ 1000 ΚΕΦ)</t>
  </si>
  <si>
    <t xml:space="preserve">2.        Οι δαπάνες εμπορίας υπολογίζονται στο 0,5% της αξίας παραγωγής πλην της περίπτωσης που πωλούνται ζωντανά ζώα σε τρίτους για αναπαραγωγή οπότε δεν υπολογίζουμε δαπάνες εμπορίας.                                                                             </t>
  </si>
  <si>
    <t>3. Υπόστρωμα με περλίτη, πετροβάμβακα, κοκοσόιλ</t>
  </si>
  <si>
    <t xml:space="preserve">    Βοσκός ή σταβλίτης συνεχούς απασχόλησης είναι αυτός που απασχολείται συνέχεια για 6 τουλάχιστον μήνες στην εκμ/ση. Σε όλες τις άλλες περιπτώσεις ο απασχολούμενος εργάτης θα χρεώνεται σαν ανειδίκευτος εποχιακός.</t>
  </si>
  <si>
    <t>ΑΝΕΙΔΙΚΕΥΤΟΣ ΕΠΟΧΙΑΚΟΣ ΕΡΓΑΤΗΣ</t>
  </si>
  <si>
    <t xml:space="preserve">€ / ΖΩΟ            </t>
  </si>
  <si>
    <r>
      <t>50  / m</t>
    </r>
    <r>
      <rPr>
        <vertAlign val="superscript"/>
        <sz val="10"/>
        <rFont val="Tahoma"/>
        <family val="2"/>
        <charset val="161"/>
      </rPr>
      <t xml:space="preserve">2 </t>
    </r>
    <r>
      <rPr>
        <sz val="10"/>
        <rFont val="Tahoma"/>
        <family val="2"/>
        <charset val="161"/>
      </rPr>
      <t>ΘΑΛΑΜΟΥ</t>
    </r>
  </si>
  <si>
    <r>
      <t>52  / m</t>
    </r>
    <r>
      <rPr>
        <vertAlign val="superscript"/>
        <sz val="10"/>
        <rFont val="Tahoma"/>
        <family val="2"/>
        <charset val="161"/>
      </rPr>
      <t xml:space="preserve">2 </t>
    </r>
    <r>
      <rPr>
        <sz val="10"/>
        <rFont val="Tahoma"/>
        <family val="2"/>
        <charset val="161"/>
      </rPr>
      <t>ΘΑΛΑΜΟΥ</t>
    </r>
  </si>
  <si>
    <r>
      <t>53  / m</t>
    </r>
    <r>
      <rPr>
        <vertAlign val="superscript"/>
        <sz val="10"/>
        <rFont val="Tahoma"/>
        <family val="2"/>
        <charset val="161"/>
      </rPr>
      <t xml:space="preserve">2 </t>
    </r>
    <r>
      <rPr>
        <sz val="10"/>
        <rFont val="Tahoma"/>
        <family val="2"/>
        <charset val="161"/>
      </rPr>
      <t>ΘΑΛΑΜΟΥ</t>
    </r>
  </si>
  <si>
    <t>1. Τα κτηνοτροφικά στέγαστρα με σκελετό θερμοκηπίου (στάβλοι τύπου τολ) θα έχουν μόνωση και ανοίγματα αερισμού στην οροφή.</t>
  </si>
  <si>
    <t>2. Στα χοιροστάσια μικτής κατεύθυνσης συμπεριλαμβάνονται και τα παχυντήρια.</t>
  </si>
  <si>
    <t>3. Η ανώτατη επιλέξιμη δαπάνη ανά τ.μ. κτιρίου, περιλαμβάνει ηλεκτρικές και υδραυλικές εγκαταστάσεις, παράθυρα, μονώσεις, σχάρες δαπέδων όπου απαιτείται κ.λ.π. Δεν περιλαμβάνει την οικοδομική άδεια.</t>
  </si>
  <si>
    <t>4. Η ανώτατη επιλέξιμη δαπάνη δύναται να προσαυξάνεται: α. Στις σταβλικές εγκαταστάσεις και λοιπά γεωργικά κτίσματα που κατασκευάζονται (ίδρυση, επέκταση) σε ορεινομειονεκτικές περιοχές ή σε περιοχές που ισχύουν ειδικοί αρχιτεκτονικοί όροι έως 10% ανά τ.μ. κτιρίου. β. Στις σταβλικές εγκαταστάσεις και λοιπά γεωργικά κτίσματα που κατασκευάζονται σε νησιωτικές περιοχές της Χώρας με εξαίρεση τις νήσου Κρήτη και Εύβοια έως 15% ανά τ.μ. κτιρίου.</t>
  </si>
  <si>
    <t>6. Στην περίπτωση μελισσοκομικών κτισμάτων, ο χώρος επεξεργασίας μελιού, συμπεριλαμβανομένου και του λουτρού (τουαλέτα), θεωρείται μελισσοκομικό εργαστήριο, ενώ ο υπόλοιπος χώρος θεωρείται αποθήκη.</t>
  </si>
  <si>
    <t>5. Σε στάβλους αγελάδων που κατασκευάζονται με την μορφή σταυλουπόστεγων δηλαδή υπόστεγων χωρίς περιμετρικούς τοίχους, οι ανώτατες επιλέξιμες δαπάνες μειώνονται στα 150 ευρώ ανά τ.μ. κτιρίου.</t>
  </si>
  <si>
    <t>ΠΙΝΑΚΑΣ 3.3. ΑΝΩΤΑΤΗ ΕΠΙΛΕΞΙΜΗ ΔΑΠΑΝΗ ΕΠΕΝΔΥΤΙΚΩΝ ΔΑΠΑΝΩΝ ΣΧ. ΒΕΛΤΙΩΣΗΣ ΣΤΑΥΛΙΚΩΝ ΕΓΚΑΤΑΣΤΑΣΕΩΝ ΚΑΙ ΛΟΙΠΩΝ ΓΕΩΡΓΙΚΩΝ ΚΤΙΣΜΑΤΩΝ</t>
  </si>
  <si>
    <t>ΠΙΝΑΚΑΣ 3.7. ΤΙΜΕΣ ΑΞΙΑΣ  ΚΑΙ ΕΝΟΙΚΙΟΥ ΕΔΑΦΩΝ</t>
  </si>
  <si>
    <t xml:space="preserve">    Ο παραγωγός ενισχύεται για τον αριθμό των ζώων που έχουν αποκτήσει δικαίωμα ή ποσόστωση και αποδεικνύεται από σχετική βεβαίωση της Δ/νσης Αγροτικής Ανάπτυξης των Ν.Α. </t>
  </si>
  <si>
    <t>ΘΗΛΑΖΟΥΣΕΣ ΑΓΕΛΑΔΕΣ</t>
  </si>
  <si>
    <t>ΑΡΣΕΝΙΚΑ ΜΟΣΧΑΡΙΑ</t>
  </si>
  <si>
    <t>ΔΑΜΑΛΙΔΕΣ</t>
  </si>
  <si>
    <t>ΑΙΓΟΠΡΟΒΑΤΑ</t>
  </si>
  <si>
    <t>ΚΡΕΑΣ ΚΟΥΝΕΛΙΩΝ</t>
  </si>
  <si>
    <t>ΚΡΕΑΣ ΕΝΗΛΙΚΩΝ ΚΟΥΝΕΛΙΩΝ</t>
  </si>
  <si>
    <t>ΚΡΕΑΣ ΠΑΧΥΝΟΜΕΝΑ</t>
  </si>
  <si>
    <t>1. κοτόπουλα : 950 κεφ Χ 1,7 Kg κρέας / κεφ Χ 2,20 €/Kg</t>
  </si>
  <si>
    <t>ΑΥΤΟΚΙΝΟΥΜΕΝΩΝ ΣΥΛΛΕΚΤΙΚΩΝ ΧΕΙΜΕΡΙΝΩΝ ΣΙΤΗΡΩΝ - ΨΥΧΑΝΘΩΝ</t>
  </si>
  <si>
    <t>ΑΥΤΟΚΙΝΟΥΜΕΝΩΝ ΣΥΛΛΕΚΤΙΚΩΝ ΒΑΜΒΑΚΟΣ ΚΑΙ ΛΟΙΠΩΝ ΒΙΟΜΗΧΑΝΙΚΩΝ ΦΥΤΩΝ</t>
  </si>
  <si>
    <r>
      <t>Δεξαμενές νερού από μπετόν αρμέ υπόγειες                               (€ / m</t>
    </r>
    <r>
      <rPr>
        <vertAlign val="superscript"/>
        <sz val="11"/>
        <rFont val="Tahoma"/>
        <family val="2"/>
      </rPr>
      <t>3</t>
    </r>
    <r>
      <rPr>
        <sz val="11"/>
        <rFont val="Tahoma"/>
        <family val="2"/>
      </rPr>
      <t>)</t>
    </r>
  </si>
  <si>
    <r>
      <t>Χωματοδεξαμενές (€ / m</t>
    </r>
    <r>
      <rPr>
        <vertAlign val="superscript"/>
        <sz val="11"/>
        <rFont val="Tahoma"/>
        <family val="2"/>
      </rPr>
      <t>3</t>
    </r>
    <r>
      <rPr>
        <sz val="11"/>
        <rFont val="Tahoma"/>
        <family val="2"/>
      </rPr>
      <t>)</t>
    </r>
  </si>
  <si>
    <r>
      <t>Πίστες ενσίρωσης (€ / m</t>
    </r>
    <r>
      <rPr>
        <vertAlign val="superscript"/>
        <sz val="11"/>
        <rFont val="Tahoma"/>
        <family val="2"/>
      </rPr>
      <t>2</t>
    </r>
    <r>
      <rPr>
        <sz val="11"/>
        <rFont val="Tahoma"/>
        <family val="2"/>
      </rPr>
      <t>)</t>
    </r>
  </si>
  <si>
    <r>
      <t xml:space="preserve">3. Θερμοκήπιο </t>
    </r>
    <r>
      <rPr>
        <b/>
        <sz val="10"/>
        <rFont val="Tahoma"/>
        <family val="2"/>
      </rPr>
      <t xml:space="preserve">τροποποιημένο πολλαπλό με δυο κόλπους </t>
    </r>
    <r>
      <rPr>
        <sz val="10"/>
        <rFont val="Tahoma"/>
        <family val="2"/>
      </rPr>
      <t xml:space="preserve">χωρίς παράθυρο οροφής,    κάλυψη όλο με </t>
    </r>
    <r>
      <rPr>
        <b/>
        <sz val="10"/>
        <rFont val="Tahoma"/>
        <family val="2"/>
      </rPr>
      <t>πλαστικό</t>
    </r>
  </si>
  <si>
    <r>
      <t>Σιροί υπέργειοι με οπλισμισμένο σκυρόδεμα                      (€ /m</t>
    </r>
    <r>
      <rPr>
        <vertAlign val="superscript"/>
        <sz val="11"/>
        <rFont val="Tahoma"/>
        <family val="2"/>
      </rPr>
      <t>3</t>
    </r>
    <r>
      <rPr>
        <sz val="11"/>
        <rFont val="Tahoma"/>
        <family val="2"/>
      </rPr>
      <t>)</t>
    </r>
  </si>
  <si>
    <t>ΒΡΩΣΙΜΑ ΟΣΠΡΙΑ</t>
  </si>
  <si>
    <t xml:space="preserve">Κουνέλια αναπαραγωγής </t>
  </si>
  <si>
    <t xml:space="preserve">Κουνέλια παχυνόμενα </t>
  </si>
  <si>
    <t>ΖΒ ζώων πάχυνσης 2,5 Kg</t>
  </si>
  <si>
    <t>ΖΒ ζώων αναπαραγωγής 5 Kg</t>
  </si>
  <si>
    <t>Σταύλοι με αυτόματο σύστημα απομάκρυνσης κόπρου</t>
  </si>
  <si>
    <t>Σταύλοι με αυτόματο σύστημα απομάκρυνσης κόπρου και ταΐσματος</t>
  </si>
  <si>
    <t>ΠΕΡΙΘΑΛΨΗ</t>
  </si>
  <si>
    <t>ΑΠΟΔΟΣΗ ΣΕ ΚΡΕΑΣ</t>
  </si>
  <si>
    <r>
      <t>0,50 m</t>
    </r>
    <r>
      <rPr>
        <vertAlign val="superscript"/>
        <sz val="12"/>
        <rFont val="Tahoma"/>
        <family val="2"/>
      </rPr>
      <t>2</t>
    </r>
    <r>
      <rPr>
        <sz val="12"/>
        <rFont val="Tahoma"/>
        <family val="2"/>
      </rPr>
      <t xml:space="preserve"> </t>
    </r>
  </si>
  <si>
    <r>
      <t>0,15 m</t>
    </r>
    <r>
      <rPr>
        <vertAlign val="superscript"/>
        <sz val="12"/>
        <rFont val="Tahoma"/>
        <family val="2"/>
      </rPr>
      <t>2</t>
    </r>
  </si>
  <si>
    <t>ΕΩΣ 100 ΘΕΣΕΙΣ</t>
  </si>
  <si>
    <t>101-200 ΘΕΣΕΙΣ</t>
  </si>
  <si>
    <t>&gt;200 ΘΕΣΕΙΣ</t>
  </si>
  <si>
    <t>ΠΙΝΑΚΑΣ 2.7:  ΣΤΡΟΥΘΟΚΑΜΗΛΟΙ</t>
  </si>
  <si>
    <t>ΠΙΝΑΚΑΣ 1.16: ΑΡΩΜΑΤΙΚΑ ΦΥΤΑ</t>
  </si>
  <si>
    <t>ΡΙΓΑΝΗ (ΞΗΡΙΚΗ)</t>
  </si>
  <si>
    <t>Τρακτέρ όργωμα</t>
  </si>
  <si>
    <t>Σκαπτικό</t>
  </si>
  <si>
    <t>Ψεκαστικό</t>
  </si>
  <si>
    <t>Αντλητικό</t>
  </si>
  <si>
    <t>(Ποσό/ΖΩΟ σε ευρώ)</t>
  </si>
  <si>
    <t>Ζώα με γενεαλογικά πιστοποιητικά ή βεβαίωση ότι είναι εγγεγραμμένα σε βιβλία ισοδύναμα των γενεαλογικών βιβλίων</t>
  </si>
  <si>
    <t>Ζώα με φαινοτυπικά χαρακτηριστικά καθαρών εγχώριων φυλών</t>
  </si>
  <si>
    <t>Λοιπά ζώα</t>
  </si>
  <si>
    <t>ΒΟΟΕΙΔΗ ΑΝΑΠΑΡΑΓΩΓΗΣ</t>
  </si>
  <si>
    <t>Αγελάδες γαλακτοπαραγωγής ηλικίας μέχρι 4 ετών με γενεαλογικά πιστοποιητικά και γαλακτοπαραγωγή άνω των 6000 κιλών και έγκυες μοσχίδες με γενεαλογικά πιστοποιητικά των οποίων η μητέρα έχει μία τουλάχιστον γαλακτοπαραγωγή άνω των 6000 κιλών</t>
  </si>
  <si>
    <t>Θηλυκά - βοοειδή γαλακτοπαραγωγής με γενεαλογικά πιστοποιητικά ή βεβαίωση ότι είναι εγγεγραμμένα σε βιβλία, ισοδύναμα των γενεαλογικών βιβλίων</t>
  </si>
  <si>
    <t>Λοιπά θηλυκά βοοειδή γαλακτοπαραγωγής (χωρίς γενεαλογικά πιστοποιητικά και μη εγγεγραμμένα σε βιβλία, ισοδύναμα των γενεαλογικών βιβλίων)</t>
  </si>
  <si>
    <t>Νεαροί ταύροι κρεοπαραγωγής ηλικίας τουλάχιστον 14 μηνών με γενεαλογικά πιστοποιητικά ή βεβαίωση ότι είναι εγγεγραμμένοι σε βιβλία, ισοδύναμα των γενεαλογικών βιβλίων</t>
  </si>
  <si>
    <t>Λοιποί (ενήλικοι) ταύροι, αγελάδες και έγκυες μοσχίδες κρεοπαραγωγής  με γενεαλογικά πιστοποιητικά ή βεβαίωση ότι είναι εγγεγραμμένοι σε βιβλία, ισοδύναμα των γενεαλογικών βιβλίων</t>
  </si>
  <si>
    <t>Ταύροι κρεοπαραγωγής  χωρίς γενεαλογικά πιστοποιητικά και μη εγγεγραμμένοι σε βιβλία, ισοδύναμα των γενεαλογικών βιβλίων</t>
  </si>
  <si>
    <t>Λοιπά θηλυκά βοοειδή κρεοπαραγωγής</t>
  </si>
  <si>
    <t>Στις παραπάνω τιμές δεν συμπεριλαμβάνεται ο Φ.Π.Α.</t>
  </si>
  <si>
    <t>28 &amp; 29 &amp; 30</t>
  </si>
  <si>
    <t xml:space="preserve"> Όταν κατασκευάζεται αποθήκη για αποθήκευση προϊόντων παραγωγής της γεωρικής εκμετάλλευσης, δικαιολογείται αύξηση τιμών πώλησης 25% για μηδική και ψυχανθή και 10% για λοιπά προϊόντα. Επίσης αυξάνεται η διάρκεια ζωής των αποθηκευμένων ειδών μέχρι 50%.</t>
  </si>
  <si>
    <r>
      <t>Υπόστεγα για διάφορες χρήσεις                                       (με ELLENIT ή λαμαρίνα)                                Περιλαμβάνει κόστος εργασίας 29, 35 (€ / m</t>
    </r>
    <r>
      <rPr>
        <vertAlign val="superscript"/>
        <sz val="11"/>
        <rFont val="Tahoma"/>
        <family val="2"/>
      </rPr>
      <t>2</t>
    </r>
    <r>
      <rPr>
        <sz val="11"/>
        <rFont val="Tahoma"/>
        <family val="2"/>
      </rPr>
      <t xml:space="preserve">)  </t>
    </r>
  </si>
  <si>
    <t>Στην ανώτατη δαπάνη του έργου δεν συμπεριλαμβάνεται η οικοδομική άδεια.</t>
  </si>
  <si>
    <t xml:space="preserve">Στα απομακρυσμένα κτίσματα που δεν πηγαίνει δρόμος μπορούν να δικαιολογηθούν έξοδα μεταφοράς οικοδομικών υλικών με ζώα. Αυτά δεν περιλαμβάνονται στην ανώτατη δαπάνη.                                                                                                                       </t>
  </si>
  <si>
    <t xml:space="preserve">14. Θερμοκήπια ανεξάρτητα είδος σκελετού &amp; κάλυψη με τζάμι </t>
  </si>
  <si>
    <t>ΕΛΙΕΣ ΘΡΟΥΜΠΕΣ (Απόδοση 2 kg /δένδρο)</t>
  </si>
  <si>
    <t>ΤΣΙΠΟΥΡΟ</t>
  </si>
  <si>
    <t>ΓΙΑΟΥΡΤΙ</t>
  </si>
  <si>
    <t>ΛΑΔΙ ΕΜΦΙΑΛΩΜΕΝΟ</t>
  </si>
  <si>
    <t>€ / ΚΕΦΑΛΗ</t>
  </si>
  <si>
    <t>€ / ΚΙΛΟ</t>
  </si>
  <si>
    <t>ΡΟΔΗ ΔΑΜΑΣΚΗΝΗ (Rosa damascena Mill)</t>
  </si>
  <si>
    <t>ΑΠΟΔΟΣΕΙΣ  (κιλά /στρ.)</t>
  </si>
  <si>
    <t>ΠΥΚΝΟΤΗΤΑ ΑΠΟ - ΕΩΣ ΜΖΚ/Ηα</t>
  </si>
  <si>
    <t>ΠΡΙΜΟΔΟΤΗΣΗ ΓΑΛΑΚΤΟΠΑΡΑΓΩΓΗΣ</t>
  </si>
  <si>
    <t xml:space="preserve">  Η καταβαλλομένη στους δικαιούχους ενίσχυση υπολογίζεται με βάση τους παρακάτω πίνακες της ΚΥΑ 586/130492/11-8-2004.                          </t>
  </si>
  <si>
    <t xml:space="preserve">Στα σιτηρέσια διατροφής των ζώων το 30% τουλάχιστον των αναγκών σε Νομευτικές Μονάδες πρέπει να καλύπτονται από χονδροειδείς ζωοτροφές. </t>
  </si>
  <si>
    <t>2. Η κατασκευή ή κατοχή ψυκτικών χώρων για αποθήκευση νωπών φρούτων ή ανθέων ή κηπευτικών (πατάτα κ.τ.λ.) δικαιολογεί αύξηση στην τιμή πώλησης 20 % στα άνθη και κηπευτικών και 50 % στα νωπά φρούτα. Η ύπαρξη ψύκτη στις σταυλικές εγκαταστάσεις αυξάνει την τιμή του γάλακτος κατά 5%.</t>
  </si>
  <si>
    <t xml:space="preserve">   Η κατασκευή περίφραξης βοσκοτόπου επιφέρει μείωση ωρών ανθρώπινης εργασίας 5% ανά αιγοπρόβατο και ανά βοοειδές.</t>
  </si>
  <si>
    <t xml:space="preserve">   Η κατασκευή ποιμνιοστασίου ή βουστασίου δικαιολογεί μείωση ανθρώπινης εργασίας 5% ανά αιγοπρόβατο και ανά βοοειδές.</t>
  </si>
  <si>
    <t xml:space="preserve">  Η ύπαρξη αρμεκτηρίου αυξάνει τις αποδόσεις σε γάλα μέχρι 5%.</t>
  </si>
  <si>
    <t xml:space="preserve">  Σύμφωνα με σχετική απόφαση του Υπ. Γεωργίας, το Εισόδημα Αναφοράς για το έτος 2005 είναι 15.000 € . Για τους υπολογισμούς λαμβάνονται υπόψη ότι  1 ΜΑΕ = 1750 ώρες / ετησίως  για εργασία που προσφέρεται σε όλους τους τομείς της οικονομίας επίσης 1 ημερομίσθιο = 7,5 ώρες ημερησίως.</t>
  </si>
  <si>
    <t>Χορηγείται ειδική πριμοδότηση ύψους 4 έως 11 € / στρ. για την έκταση που καλλιεργείται με πιστοποιημένους σπόρους σκληρού σιταριού αναγνωρισμένων ποικιλιών, υψηλής ποιότητας για παραγωγή σιμιγδαλιών ή ζυμαρικών.</t>
  </si>
  <si>
    <t>ΦΑΣΟΛΑΚΙ Β' ΚΑΛ.</t>
  </si>
  <si>
    <t>* Αν έχουμε διαφορετικές αποδόσεις ανά στρέμμα απ' αυτές του παραπάνω πίνακα π.χ. λόγω ποτίσματος οι ώρες ανθρώπινης εργασίας θα υπολογίζονται αναλογικά με την απόδοση που αναφέρεται στον ίδιο πίνακα.</t>
  </si>
  <si>
    <t>Λιπάσματα - κοπριά 7 € / στρ.</t>
  </si>
  <si>
    <t>Φάρμακα - Ζιζανιοκτονία 7 € / στρ.</t>
  </si>
  <si>
    <t xml:space="preserve">Δακοκτονία : κιλά λαδιού Χ 0,03 €. </t>
  </si>
  <si>
    <t>Βρώσιμη Ποτιστ.</t>
  </si>
  <si>
    <t xml:space="preserve">Η παραγωγή λαδιού στο Νομό Λέσβου και στο Νομό Σάμου είναι 50-70 κιλά / στρ. </t>
  </si>
</sst>
</file>

<file path=xl/styles.xml><?xml version="1.0" encoding="utf-8"?>
<styleSheet xmlns="http://schemas.openxmlformats.org/spreadsheetml/2006/main">
  <numFmts count="8">
    <numFmt numFmtId="181" formatCode="0.0"/>
    <numFmt numFmtId="185" formatCode="#,##0.0"/>
    <numFmt numFmtId="188" formatCode="#,##0.000"/>
    <numFmt numFmtId="189" formatCode="#,##0\ [$€-1];[Red]\-#,##0\ [$€-1]"/>
    <numFmt numFmtId="190" formatCode="#,##0.00\ _€"/>
    <numFmt numFmtId="191" formatCode="#,##0.00\ &quot;€&quot;"/>
    <numFmt numFmtId="193" formatCode="d/m;@"/>
    <numFmt numFmtId="195" formatCode="#\ ??/100"/>
  </numFmts>
  <fonts count="54">
    <font>
      <sz val="12"/>
      <name val="Times New Roman Greek"/>
      <charset val="161"/>
    </font>
    <font>
      <sz val="12"/>
      <name val="Times New Roman Greek"/>
      <charset val="161"/>
    </font>
    <font>
      <sz val="10"/>
      <name val="Arial Greek"/>
      <charset val="161"/>
    </font>
    <font>
      <b/>
      <u/>
      <sz val="12"/>
      <name val="Times New Roman Greek"/>
      <family val="1"/>
      <charset val="161"/>
    </font>
    <font>
      <b/>
      <sz val="16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14"/>
      <name val="Tahoma"/>
      <family val="2"/>
    </font>
    <font>
      <sz val="13"/>
      <name val="Tahoma"/>
      <family val="2"/>
    </font>
    <font>
      <b/>
      <sz val="13"/>
      <name val="Tahoma"/>
      <family val="2"/>
    </font>
    <font>
      <sz val="14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sz val="10"/>
      <name val="Tahoma"/>
      <family val="2"/>
    </font>
    <font>
      <sz val="15"/>
      <name val="Tahoma"/>
      <family val="2"/>
    </font>
    <font>
      <b/>
      <sz val="15"/>
      <name val="Tahoma"/>
      <family val="2"/>
    </font>
    <font>
      <sz val="9"/>
      <name val="Tahoma"/>
      <family val="2"/>
    </font>
    <font>
      <b/>
      <u/>
      <sz val="10"/>
      <name val="Tahoma"/>
      <family val="2"/>
    </font>
    <font>
      <vertAlign val="superscript"/>
      <sz val="11"/>
      <name val="Tahoma"/>
      <family val="2"/>
    </font>
    <font>
      <b/>
      <u/>
      <sz val="11"/>
      <name val="Tahoma"/>
      <family val="2"/>
    </font>
    <font>
      <vertAlign val="superscript"/>
      <sz val="12"/>
      <name val="Tahoma"/>
      <family val="2"/>
    </font>
    <font>
      <u/>
      <sz val="11"/>
      <name val="Tahoma"/>
      <family val="2"/>
    </font>
    <font>
      <vertAlign val="superscript"/>
      <sz val="10"/>
      <name val="Tahoma"/>
      <family val="2"/>
    </font>
    <font>
      <sz val="18"/>
      <name val="Tahoma"/>
      <family val="2"/>
    </font>
    <font>
      <b/>
      <u/>
      <sz val="15"/>
      <name val="Tahoma"/>
      <family val="2"/>
    </font>
    <font>
      <b/>
      <u/>
      <sz val="14"/>
      <name val="Tahoma"/>
      <family val="2"/>
    </font>
    <font>
      <u/>
      <sz val="14"/>
      <name val="Tahoma"/>
      <family val="2"/>
    </font>
    <font>
      <vertAlign val="superscript"/>
      <sz val="14"/>
      <name val="Tahoma"/>
      <family val="2"/>
    </font>
    <font>
      <b/>
      <u/>
      <sz val="16"/>
      <name val="Tahoma"/>
      <family val="2"/>
    </font>
    <font>
      <b/>
      <vertAlign val="superscript"/>
      <sz val="12"/>
      <name val="Tahoma"/>
      <family val="2"/>
    </font>
    <font>
      <b/>
      <vertAlign val="superscript"/>
      <sz val="10"/>
      <name val="Tahoma"/>
      <family val="2"/>
    </font>
    <font>
      <i/>
      <sz val="13"/>
      <name val="Tahoma"/>
      <family val="2"/>
    </font>
    <font>
      <b/>
      <u/>
      <sz val="13"/>
      <name val="Tahoma"/>
      <family val="2"/>
    </font>
    <font>
      <sz val="14"/>
      <name val="Tahoma"/>
      <family val="2"/>
      <charset val="161"/>
    </font>
    <font>
      <b/>
      <sz val="11"/>
      <name val="Tahoma"/>
      <family val="2"/>
      <charset val="161"/>
    </font>
    <font>
      <sz val="12"/>
      <name val="Tahoma"/>
      <family val="2"/>
      <charset val="161"/>
    </font>
    <font>
      <sz val="8"/>
      <name val="Times New Roman Greek"/>
      <charset val="161"/>
    </font>
    <font>
      <vertAlign val="superscript"/>
      <sz val="12"/>
      <name val="Tahoma"/>
      <family val="2"/>
      <charset val="161"/>
    </font>
    <font>
      <b/>
      <sz val="12"/>
      <name val="Tahoma"/>
      <family val="2"/>
      <charset val="161"/>
    </font>
    <font>
      <sz val="13"/>
      <name val="Tahoma"/>
      <family val="2"/>
      <charset val="161"/>
    </font>
    <font>
      <b/>
      <sz val="14"/>
      <name val="Tahoma"/>
      <family val="2"/>
      <charset val="161"/>
    </font>
    <font>
      <sz val="11"/>
      <name val="Tahoma"/>
      <family val="2"/>
      <charset val="161"/>
    </font>
    <font>
      <b/>
      <sz val="13"/>
      <name val="Tahoma"/>
      <family val="2"/>
      <charset val="161"/>
    </font>
    <font>
      <b/>
      <vertAlign val="superscript"/>
      <sz val="12"/>
      <name val="Tahoma"/>
      <family val="2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vertAlign val="superscript"/>
      <sz val="10"/>
      <name val="Tahoma"/>
      <family val="2"/>
      <charset val="161"/>
    </font>
    <font>
      <i/>
      <sz val="14"/>
      <name val="Tahoma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lightDown">
        <bgColor indexed="9"/>
      </patternFill>
    </fill>
    <fill>
      <patternFill patternType="lightGray">
        <bgColor indexed="9"/>
      </patternFill>
    </fill>
    <fill>
      <patternFill patternType="solid">
        <fgColor indexed="27"/>
        <bgColor indexed="55"/>
      </patternFill>
    </fill>
  </fills>
  <borders count="20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1661">
    <xf numFmtId="0" fontId="0" fillId="0" borderId="0" xfId="0"/>
    <xf numFmtId="0" fontId="15" fillId="0" borderId="0" xfId="0" applyFont="1" applyAlignment="1">
      <alignment horizontal="left" vertical="center" wrapText="1"/>
    </xf>
    <xf numFmtId="3" fontId="10" fillId="0" borderId="1" xfId="1" applyNumberFormat="1" applyFont="1" applyBorder="1" applyAlignment="1">
      <alignment horizontal="center"/>
    </xf>
    <xf numFmtId="2" fontId="10" fillId="0" borderId="2" xfId="1" applyNumberFormat="1" applyFont="1" applyBorder="1" applyAlignment="1">
      <alignment horizontal="center"/>
    </xf>
    <xf numFmtId="2" fontId="5" fillId="0" borderId="0" xfId="1" applyNumberFormat="1" applyFont="1" applyAlignment="1">
      <alignment horizontal="center"/>
    </xf>
    <xf numFmtId="0" fontId="6" fillId="0" borderId="0" xfId="0" applyFont="1"/>
    <xf numFmtId="2" fontId="5" fillId="0" borderId="0" xfId="1" applyNumberFormat="1" applyFont="1" applyFill="1" applyAlignment="1">
      <alignment horizontal="center"/>
    </xf>
    <xf numFmtId="2" fontId="7" fillId="0" borderId="0" xfId="1" applyNumberFormat="1" applyFont="1" applyAlignment="1">
      <alignment horizontal="center"/>
    </xf>
    <xf numFmtId="1" fontId="7" fillId="0" borderId="0" xfId="1" applyNumberFormat="1" applyFont="1" applyAlignment="1">
      <alignment horizontal="center"/>
    </xf>
    <xf numFmtId="4" fontId="7" fillId="2" borderId="0" xfId="1" applyNumberFormat="1" applyFont="1" applyFill="1" applyAlignment="1">
      <alignment horizontal="center"/>
    </xf>
    <xf numFmtId="4" fontId="7" fillId="0" borderId="0" xfId="1" applyNumberFormat="1" applyFont="1" applyAlignment="1">
      <alignment horizontal="center"/>
    </xf>
    <xf numFmtId="3" fontId="7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2" fontId="5" fillId="0" borderId="0" xfId="1" applyNumberFormat="1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0" fillId="0" borderId="6" xfId="1" applyFont="1" applyBorder="1"/>
    <xf numFmtId="0" fontId="10" fillId="0" borderId="0" xfId="0" applyFont="1"/>
    <xf numFmtId="0" fontId="10" fillId="0" borderId="7" xfId="1" applyFont="1" applyBorder="1" applyAlignment="1">
      <alignment horizontal="center"/>
    </xf>
    <xf numFmtId="0" fontId="10" fillId="0" borderId="8" xfId="1" applyFont="1" applyBorder="1"/>
    <xf numFmtId="0" fontId="10" fillId="0" borderId="0" xfId="0" applyFont="1" applyAlignment="1">
      <alignment vertical="center"/>
    </xf>
    <xf numFmtId="0" fontId="5" fillId="0" borderId="4" xfId="1" applyFont="1" applyBorder="1" applyAlignment="1">
      <alignment horizontal="right"/>
    </xf>
    <xf numFmtId="0" fontId="5" fillId="0" borderId="0" xfId="0" applyFont="1"/>
    <xf numFmtId="2" fontId="10" fillId="0" borderId="3" xfId="1" applyNumberFormat="1" applyFont="1" applyBorder="1" applyAlignment="1">
      <alignment horizontal="center"/>
    </xf>
    <xf numFmtId="3" fontId="10" fillId="0" borderId="9" xfId="1" applyNumberFormat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0" fillId="0" borderId="6" xfId="1" applyFont="1" applyBorder="1" applyAlignment="1">
      <alignment horizontal="left"/>
    </xf>
    <xf numFmtId="181" fontId="10" fillId="0" borderId="5" xfId="1" applyNumberFormat="1" applyFont="1" applyBorder="1" applyAlignment="1">
      <alignment horizontal="center"/>
    </xf>
    <xf numFmtId="185" fontId="10" fillId="0" borderId="10" xfId="1" applyNumberFormat="1" applyFont="1" applyBorder="1" applyAlignment="1">
      <alignment horizontal="center"/>
    </xf>
    <xf numFmtId="1" fontId="10" fillId="0" borderId="5" xfId="1" applyNumberFormat="1" applyFont="1" applyBorder="1" applyAlignment="1">
      <alignment horizontal="center"/>
    </xf>
    <xf numFmtId="3" fontId="10" fillId="0" borderId="10" xfId="1" applyNumberFormat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2" fontId="10" fillId="0" borderId="7" xfId="1" applyNumberFormat="1" applyFont="1" applyBorder="1" applyAlignment="1">
      <alignment horizontal="center"/>
    </xf>
    <xf numFmtId="3" fontId="10" fillId="0" borderId="11" xfId="1" applyNumberFormat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10" fillId="0" borderId="13" xfId="1" applyFont="1" applyBorder="1"/>
    <xf numFmtId="2" fontId="10" fillId="0" borderId="12" xfId="1" applyNumberFormat="1" applyFont="1" applyBorder="1" applyAlignment="1">
      <alignment horizontal="center"/>
    </xf>
    <xf numFmtId="3" fontId="10" fillId="0" borderId="14" xfId="1" applyNumberFormat="1" applyFont="1" applyBorder="1" applyAlignment="1">
      <alignment horizontal="center"/>
    </xf>
    <xf numFmtId="2" fontId="10" fillId="0" borderId="15" xfId="1" applyNumberFormat="1" applyFont="1" applyBorder="1" applyAlignment="1">
      <alignment horizontal="center"/>
    </xf>
    <xf numFmtId="3" fontId="10" fillId="0" borderId="16" xfId="1" applyNumberFormat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8" xfId="1" applyFont="1" applyBorder="1" applyAlignment="1">
      <alignment horizontal="center"/>
    </xf>
    <xf numFmtId="0" fontId="10" fillId="0" borderId="19" xfId="1" applyFont="1" applyBorder="1"/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3" fontId="6" fillId="0" borderId="0" xfId="0" applyNumberFormat="1" applyFont="1"/>
    <xf numFmtId="2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12" fillId="0" borderId="0" xfId="0" applyNumberFormat="1" applyFont="1"/>
    <xf numFmtId="0" fontId="5" fillId="0" borderId="0" xfId="1" applyFont="1" applyAlignment="1">
      <alignment horizontal="center"/>
    </xf>
    <xf numFmtId="3" fontId="5" fillId="0" borderId="0" xfId="1" applyNumberFormat="1" applyFont="1" applyAlignment="1">
      <alignment horizontal="center"/>
    </xf>
    <xf numFmtId="2" fontId="5" fillId="0" borderId="0" xfId="1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" fontId="10" fillId="0" borderId="5" xfId="1" applyNumberFormat="1" applyFont="1" applyFill="1" applyBorder="1" applyAlignment="1">
      <alignment horizontal="center"/>
    </xf>
    <xf numFmtId="1" fontId="10" fillId="0" borderId="7" xfId="1" applyNumberFormat="1" applyFont="1" applyBorder="1" applyAlignment="1">
      <alignment horizontal="center"/>
    </xf>
    <xf numFmtId="0" fontId="5" fillId="0" borderId="0" xfId="1" applyFont="1" applyAlignment="1">
      <alignment horizontal="left"/>
    </xf>
    <xf numFmtId="2" fontId="6" fillId="0" borderId="0" xfId="1" applyNumberFormat="1" applyFont="1" applyAlignment="1">
      <alignment horizontal="center"/>
    </xf>
    <xf numFmtId="3" fontId="6" fillId="0" borderId="0" xfId="1" applyNumberFormat="1" applyFont="1" applyAlignment="1">
      <alignment horizontal="center"/>
    </xf>
    <xf numFmtId="0" fontId="6" fillId="0" borderId="0" xfId="1" applyFont="1"/>
    <xf numFmtId="3" fontId="6" fillId="0" borderId="0" xfId="1" applyNumberFormat="1" applyFont="1"/>
    <xf numFmtId="0" fontId="6" fillId="0" borderId="7" xfId="1" applyFont="1" applyBorder="1" applyAlignment="1">
      <alignment horizontal="center"/>
    </xf>
    <xf numFmtId="0" fontId="6" fillId="0" borderId="8" xfId="1" applyFont="1" applyBorder="1"/>
    <xf numFmtId="0" fontId="6" fillId="0" borderId="12" xfId="1" applyFont="1" applyBorder="1" applyAlignment="1">
      <alignment horizontal="center"/>
    </xf>
    <xf numFmtId="0" fontId="6" fillId="0" borderId="13" xfId="1" applyFont="1" applyBorder="1"/>
    <xf numFmtId="0" fontId="6" fillId="0" borderId="18" xfId="1" applyFont="1" applyBorder="1" applyAlignment="1">
      <alignment horizontal="center"/>
    </xf>
    <xf numFmtId="0" fontId="6" fillId="0" borderId="19" xfId="1" applyFont="1" applyBorder="1"/>
    <xf numFmtId="0" fontId="6" fillId="0" borderId="5" xfId="1" applyFont="1" applyBorder="1" applyAlignment="1">
      <alignment horizontal="center"/>
    </xf>
    <xf numFmtId="0" fontId="6" fillId="0" borderId="6" xfId="1" applyFont="1" applyBorder="1"/>
    <xf numFmtId="3" fontId="10" fillId="0" borderId="0" xfId="0" applyNumberFormat="1" applyFont="1"/>
    <xf numFmtId="3" fontId="5" fillId="0" borderId="0" xfId="0" applyNumberFormat="1" applyFont="1"/>
    <xf numFmtId="0" fontId="6" fillId="0" borderId="20" xfId="1" applyFont="1" applyBorder="1" applyAlignment="1">
      <alignment horizontal="center"/>
    </xf>
    <xf numFmtId="0" fontId="6" fillId="0" borderId="21" xfId="1" applyFont="1" applyBorder="1"/>
    <xf numFmtId="0" fontId="5" fillId="0" borderId="2" xfId="1" applyFont="1" applyBorder="1" applyAlignment="1">
      <alignment horizontal="center"/>
    </xf>
    <xf numFmtId="0" fontId="10" fillId="0" borderId="5" xfId="1" applyNumberFormat="1" applyFont="1" applyBorder="1" applyAlignment="1">
      <alignment horizontal="center"/>
    </xf>
    <xf numFmtId="0" fontId="10" fillId="0" borderId="6" xfId="1" applyNumberFormat="1" applyFont="1" applyBorder="1" applyAlignment="1">
      <alignment horizontal="left"/>
    </xf>
    <xf numFmtId="0" fontId="10" fillId="0" borderId="10" xfId="1" applyNumberFormat="1" applyFont="1" applyBorder="1" applyAlignment="1">
      <alignment horizontal="center"/>
    </xf>
    <xf numFmtId="0" fontId="10" fillId="0" borderId="0" xfId="0" applyNumberFormat="1" applyFont="1"/>
    <xf numFmtId="0" fontId="12" fillId="0" borderId="0" xfId="0" applyFont="1"/>
    <xf numFmtId="0" fontId="10" fillId="0" borderId="0" xfId="1" applyFont="1" applyBorder="1" applyAlignment="1">
      <alignment horizontal="center"/>
    </xf>
    <xf numFmtId="2" fontId="10" fillId="0" borderId="0" xfId="1" applyNumberFormat="1" applyFont="1" applyBorder="1" applyAlignment="1">
      <alignment horizontal="center"/>
    </xf>
    <xf numFmtId="2" fontId="11" fillId="0" borderId="0" xfId="1" applyNumberFormat="1" applyFont="1" applyBorder="1" applyAlignment="1">
      <alignment horizontal="center"/>
    </xf>
    <xf numFmtId="3" fontId="10" fillId="0" borderId="0" xfId="1" applyNumberFormat="1" applyFont="1" applyBorder="1" applyAlignment="1">
      <alignment horizontal="center"/>
    </xf>
    <xf numFmtId="0" fontId="10" fillId="0" borderId="7" xfId="1" applyNumberFormat="1" applyFont="1" applyBorder="1" applyAlignment="1">
      <alignment horizontal="center"/>
    </xf>
    <xf numFmtId="0" fontId="10" fillId="0" borderId="8" xfId="1" applyNumberFormat="1" applyFont="1" applyBorder="1"/>
    <xf numFmtId="0" fontId="10" fillId="0" borderId="11" xfId="1" applyNumberFormat="1" applyFont="1" applyBorder="1" applyAlignment="1">
      <alignment horizontal="center"/>
    </xf>
    <xf numFmtId="2" fontId="10" fillId="0" borderId="0" xfId="1" applyNumberFormat="1" applyFont="1" applyBorder="1" applyAlignment="1">
      <alignment horizontal="center" vertical="center"/>
    </xf>
    <xf numFmtId="1" fontId="10" fillId="0" borderId="0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10" fillId="0" borderId="22" xfId="1" applyFont="1" applyBorder="1"/>
    <xf numFmtId="0" fontId="10" fillId="0" borderId="11" xfId="1" applyFont="1" applyBorder="1"/>
    <xf numFmtId="0" fontId="5" fillId="0" borderId="9" xfId="1" applyFont="1" applyBorder="1" applyAlignment="1">
      <alignment horizontal="right"/>
    </xf>
    <xf numFmtId="0" fontId="5" fillId="0" borderId="9" xfId="1" applyFont="1" applyBorder="1" applyAlignment="1">
      <alignment horizontal="center"/>
    </xf>
    <xf numFmtId="0" fontId="10" fillId="0" borderId="10" xfId="1" applyFont="1" applyBorder="1" applyAlignment="1">
      <alignment horizontal="left"/>
    </xf>
    <xf numFmtId="0" fontId="6" fillId="0" borderId="14" xfId="1" applyFont="1" applyBorder="1"/>
    <xf numFmtId="0" fontId="10" fillId="0" borderId="10" xfId="1" applyFont="1" applyBorder="1"/>
    <xf numFmtId="0" fontId="6" fillId="0" borderId="23" xfId="1" applyFont="1" applyBorder="1"/>
    <xf numFmtId="0" fontId="5" fillId="0" borderId="2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 wrapText="1"/>
    </xf>
    <xf numFmtId="3" fontId="10" fillId="0" borderId="7" xfId="1" applyNumberFormat="1" applyFont="1" applyBorder="1" applyAlignment="1">
      <alignment horizontal="center"/>
    </xf>
    <xf numFmtId="3" fontId="10" fillId="0" borderId="5" xfId="1" applyNumberFormat="1" applyFont="1" applyBorder="1" applyAlignment="1">
      <alignment horizontal="center"/>
    </xf>
    <xf numFmtId="3" fontId="10" fillId="0" borderId="6" xfId="1" applyNumberFormat="1" applyFont="1" applyBorder="1" applyAlignment="1">
      <alignment horizontal="left"/>
    </xf>
    <xf numFmtId="3" fontId="11" fillId="0" borderId="0" xfId="1" applyNumberFormat="1" applyFont="1" applyBorder="1" applyAlignment="1">
      <alignment horizontal="center"/>
    </xf>
    <xf numFmtId="0" fontId="6" fillId="0" borderId="0" xfId="0" applyFont="1" applyBorder="1"/>
    <xf numFmtId="3" fontId="6" fillId="0" borderId="0" xfId="0" applyNumberFormat="1" applyFont="1" applyBorder="1"/>
    <xf numFmtId="0" fontId="6" fillId="0" borderId="0" xfId="0" applyFont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0" fillId="0" borderId="26" xfId="0" applyFont="1" applyBorder="1" applyAlignment="1">
      <alignment horizontal="center" vertical="center" wrapText="1"/>
    </xf>
    <xf numFmtId="2" fontId="10" fillId="0" borderId="2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7" fillId="0" borderId="26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28" xfId="0" applyFont="1" applyBorder="1" applyAlignment="1">
      <alignment horizontal="center" wrapText="1"/>
    </xf>
    <xf numFmtId="2" fontId="19" fillId="0" borderId="0" xfId="0" applyNumberFormat="1" applyFont="1" applyBorder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0" fontId="19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2" fontId="6" fillId="0" borderId="31" xfId="0" applyNumberFormat="1" applyFont="1" applyBorder="1" applyAlignment="1">
      <alignment horizontal="center" vertical="center"/>
    </xf>
    <xf numFmtId="0" fontId="6" fillId="0" borderId="29" xfId="0" applyFont="1" applyBorder="1"/>
    <xf numFmtId="0" fontId="5" fillId="0" borderId="32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 indent="2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26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justify" vertical="center" wrapText="1"/>
      <protection locked="0"/>
    </xf>
    <xf numFmtId="0" fontId="19" fillId="0" borderId="33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4" fontId="16" fillId="0" borderId="24" xfId="0" applyNumberFormat="1" applyFont="1" applyBorder="1" applyAlignment="1">
      <alignment horizontal="center" vertical="center" wrapText="1"/>
    </xf>
    <xf numFmtId="4" fontId="16" fillId="0" borderId="8" xfId="0" applyNumberFormat="1" applyFont="1" applyBorder="1" applyAlignment="1">
      <alignment horizontal="center" vertical="center" wrapText="1"/>
    </xf>
    <xf numFmtId="4" fontId="16" fillId="0" borderId="19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4" fontId="16" fillId="0" borderId="31" xfId="0" applyNumberFormat="1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19" fillId="0" borderId="26" xfId="0" applyFont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9" fillId="0" borderId="0" xfId="0" applyFont="1"/>
    <xf numFmtId="0" fontId="6" fillId="0" borderId="25" xfId="0" applyFont="1" applyBorder="1" applyAlignment="1">
      <alignment horizontal="left" vertical="center" wrapText="1"/>
    </xf>
    <xf numFmtId="2" fontId="6" fillId="0" borderId="26" xfId="0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5" fillId="0" borderId="39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2" fontId="6" fillId="0" borderId="0" xfId="0" applyNumberFormat="1" applyFont="1"/>
    <xf numFmtId="0" fontId="5" fillId="0" borderId="3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36" xfId="0" applyFont="1" applyBorder="1" applyAlignment="1">
      <alignment vertical="center" wrapText="1"/>
    </xf>
    <xf numFmtId="0" fontId="6" fillId="0" borderId="43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left" wrapText="1" indent="2"/>
    </xf>
    <xf numFmtId="0" fontId="21" fillId="0" borderId="0" xfId="0" applyFont="1" applyAlignment="1">
      <alignment horizontal="left" wrapText="1" indent="2"/>
    </xf>
    <xf numFmtId="0" fontId="9" fillId="0" borderId="0" xfId="0" applyFont="1" applyAlignment="1">
      <alignment horizontal="left" wrapText="1" indent="2"/>
    </xf>
    <xf numFmtId="0" fontId="4" fillId="0" borderId="0" xfId="0" applyFont="1" applyAlignment="1" applyProtection="1">
      <alignment horizontal="justify" vertical="center" wrapText="1"/>
      <protection locked="0"/>
    </xf>
    <xf numFmtId="0" fontId="18" fillId="0" borderId="0" xfId="0" applyFont="1" applyAlignment="1" applyProtection="1">
      <alignment horizontal="justify" vertical="center" wrapText="1"/>
      <protection locked="0"/>
    </xf>
    <xf numFmtId="0" fontId="12" fillId="0" borderId="0" xfId="0" applyFont="1" applyAlignment="1" applyProtection="1">
      <alignment horizontal="justify" vertical="center" wrapText="1"/>
      <protection locked="0"/>
    </xf>
    <xf numFmtId="0" fontId="6" fillId="0" borderId="0" xfId="1" applyFont="1" applyBorder="1" applyAlignment="1">
      <alignment horizontal="center"/>
    </xf>
    <xf numFmtId="0" fontId="6" fillId="0" borderId="0" xfId="1" applyFont="1" applyBorder="1"/>
    <xf numFmtId="0" fontId="9" fillId="0" borderId="0" xfId="0" applyFont="1" applyAlignment="1" applyProtection="1">
      <alignment horizontal="justify" vertical="center" wrapText="1"/>
      <protection locked="0"/>
    </xf>
    <xf numFmtId="0" fontId="12" fillId="0" borderId="0" xfId="0" applyFont="1" applyAlignment="1" applyProtection="1">
      <alignment horizontal="right" vertical="center" wrapText="1"/>
      <protection locked="0"/>
    </xf>
    <xf numFmtId="2" fontId="6" fillId="0" borderId="0" xfId="1" applyNumberFormat="1" applyFont="1" applyBorder="1" applyAlignment="1">
      <alignment horizontal="center"/>
    </xf>
    <xf numFmtId="2" fontId="6" fillId="0" borderId="44" xfId="0" applyNumberFormat="1" applyFont="1" applyBorder="1" applyAlignment="1">
      <alignment horizontal="center" vertical="center" wrapText="1"/>
    </xf>
    <xf numFmtId="2" fontId="6" fillId="0" borderId="45" xfId="0" applyNumberFormat="1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right"/>
    </xf>
    <xf numFmtId="2" fontId="5" fillId="0" borderId="0" xfId="1" applyNumberFormat="1" applyFont="1" applyFill="1" applyBorder="1" applyAlignment="1">
      <alignment horizontal="center"/>
    </xf>
    <xf numFmtId="2" fontId="7" fillId="0" borderId="0" xfId="1" applyNumberFormat="1" applyFont="1" applyBorder="1" applyAlignment="1">
      <alignment horizontal="center"/>
    </xf>
    <xf numFmtId="0" fontId="8" fillId="0" borderId="0" xfId="0" applyFont="1" applyBorder="1"/>
    <xf numFmtId="0" fontId="10" fillId="0" borderId="7" xfId="1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10" fillId="0" borderId="46" xfId="1" applyNumberFormat="1" applyFont="1" applyBorder="1" applyAlignment="1">
      <alignment horizontal="center"/>
    </xf>
    <xf numFmtId="0" fontId="10" fillId="0" borderId="22" xfId="1" applyNumberFormat="1" applyFont="1" applyBorder="1" applyAlignment="1">
      <alignment horizont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 wrapText="1"/>
    </xf>
    <xf numFmtId="4" fontId="10" fillId="0" borderId="10" xfId="1" applyNumberFormat="1" applyFont="1" applyBorder="1" applyAlignment="1">
      <alignment horizontal="center"/>
    </xf>
    <xf numFmtId="0" fontId="16" fillId="0" borderId="2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 vertical="center" wrapText="1"/>
    </xf>
    <xf numFmtId="4" fontId="10" fillId="0" borderId="0" xfId="1" applyNumberFormat="1" applyFont="1" applyBorder="1" applyAlignment="1">
      <alignment horizontal="center"/>
    </xf>
    <xf numFmtId="4" fontId="11" fillId="0" borderId="0" xfId="1" applyNumberFormat="1" applyFont="1" applyBorder="1" applyAlignment="1">
      <alignment horizontal="center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5" fillId="0" borderId="5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2" fontId="6" fillId="0" borderId="53" xfId="0" applyNumberFormat="1" applyFont="1" applyBorder="1" applyAlignment="1">
      <alignment horizontal="center" vertical="center" wrapText="1"/>
    </xf>
    <xf numFmtId="2" fontId="6" fillId="0" borderId="54" xfId="0" applyNumberFormat="1" applyFont="1" applyBorder="1" applyAlignment="1">
      <alignment horizontal="center" vertical="center" wrapText="1"/>
    </xf>
    <xf numFmtId="4" fontId="6" fillId="0" borderId="55" xfId="0" applyNumberFormat="1" applyFont="1" applyBorder="1" applyAlignment="1">
      <alignment horizontal="center" vertical="center"/>
    </xf>
    <xf numFmtId="4" fontId="6" fillId="0" borderId="54" xfId="0" applyNumberFormat="1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 wrapText="1"/>
    </xf>
    <xf numFmtId="4" fontId="6" fillId="0" borderId="53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2" fillId="0" borderId="0" xfId="1" applyNumberFormat="1" applyFont="1" applyBorder="1" applyAlignment="1">
      <alignment horizontal="right"/>
    </xf>
    <xf numFmtId="0" fontId="0" fillId="0" borderId="0" xfId="0" applyBorder="1"/>
    <xf numFmtId="0" fontId="12" fillId="0" borderId="0" xfId="0" applyFont="1" applyAlignment="1" applyProtection="1">
      <alignment horizontal="right" wrapText="1"/>
      <protection locked="0"/>
    </xf>
    <xf numFmtId="2" fontId="10" fillId="0" borderId="44" xfId="0" applyNumberFormat="1" applyFont="1" applyBorder="1" applyAlignment="1">
      <alignment horizontal="center" vertical="center" wrapText="1"/>
    </xf>
    <xf numFmtId="3" fontId="10" fillId="0" borderId="45" xfId="0" applyNumberFormat="1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181" fontId="10" fillId="0" borderId="44" xfId="0" applyNumberFormat="1" applyFont="1" applyBorder="1" applyAlignment="1">
      <alignment horizontal="center" vertical="center" wrapText="1"/>
    </xf>
    <xf numFmtId="0" fontId="37" fillId="0" borderId="60" xfId="0" applyFont="1" applyBorder="1" applyAlignment="1">
      <alignment horizontal="center" vertical="center" wrapText="1"/>
    </xf>
    <xf numFmtId="2" fontId="10" fillId="0" borderId="62" xfId="0" applyNumberFormat="1" applyFont="1" applyBorder="1" applyAlignment="1">
      <alignment horizontal="center" vertical="center" wrapText="1"/>
    </xf>
    <xf numFmtId="2" fontId="10" fillId="0" borderId="63" xfId="0" applyNumberFormat="1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0" fillId="0" borderId="0" xfId="0" applyFill="1" applyBorder="1"/>
    <xf numFmtId="0" fontId="0" fillId="4" borderId="0" xfId="0" applyFill="1" applyAlignment="1">
      <alignment horizontal="center"/>
    </xf>
    <xf numFmtId="0" fontId="5" fillId="0" borderId="0" xfId="0" applyFont="1" applyAlignment="1">
      <alignment horizontal="justify"/>
    </xf>
    <xf numFmtId="0" fontId="19" fillId="0" borderId="0" xfId="0" applyFont="1" applyAlignment="1">
      <alignment horizontal="justify"/>
    </xf>
    <xf numFmtId="0" fontId="8" fillId="0" borderId="0" xfId="0" applyFont="1" applyBorder="1" applyAlignment="1">
      <alignment horizontal="justify" vertical="top" wrapText="1"/>
    </xf>
    <xf numFmtId="0" fontId="19" fillId="0" borderId="0" xfId="0" applyFont="1" applyBorder="1" applyAlignment="1">
      <alignment horizontal="right" wrapText="1"/>
    </xf>
    <xf numFmtId="0" fontId="19" fillId="0" borderId="7" xfId="0" applyFont="1" applyBorder="1" applyAlignment="1">
      <alignment horizontal="center" vertical="center" wrapText="1"/>
    </xf>
    <xf numFmtId="0" fontId="10" fillId="0" borderId="67" xfId="0" applyFont="1" applyBorder="1"/>
    <xf numFmtId="0" fontId="16" fillId="0" borderId="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9" fontId="6" fillId="0" borderId="26" xfId="0" applyNumberFormat="1" applyFont="1" applyBorder="1" applyAlignment="1">
      <alignment horizontal="center" vertical="center" wrapText="1"/>
    </xf>
    <xf numFmtId="9" fontId="6" fillId="0" borderId="27" xfId="0" applyNumberFormat="1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4" fillId="0" borderId="30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67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10" fillId="0" borderId="67" xfId="1" applyNumberFormat="1" applyFont="1" applyBorder="1" applyAlignment="1">
      <alignment horizontal="center"/>
    </xf>
    <xf numFmtId="0" fontId="6" fillId="0" borderId="67" xfId="0" applyFont="1" applyBorder="1"/>
    <xf numFmtId="2" fontId="6" fillId="0" borderId="42" xfId="0" applyNumberFormat="1" applyFont="1" applyBorder="1" applyAlignment="1">
      <alignment horizontal="center"/>
    </xf>
    <xf numFmtId="2" fontId="6" fillId="0" borderId="7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7" xfId="0" applyFont="1" applyBorder="1" applyAlignment="1">
      <alignment horizontal="left" wrapText="1"/>
    </xf>
    <xf numFmtId="1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left" wrapText="1"/>
    </xf>
    <xf numFmtId="0" fontId="6" fillId="0" borderId="14" xfId="0" applyFont="1" applyBorder="1" applyAlignment="1">
      <alignment horizontal="center" wrapText="1"/>
    </xf>
    <xf numFmtId="0" fontId="9" fillId="0" borderId="4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3" fontId="14" fillId="0" borderId="1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indent="4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left" vertical="center" wrapText="1"/>
    </xf>
    <xf numFmtId="0" fontId="6" fillId="0" borderId="76" xfId="0" applyFont="1" applyBorder="1" applyAlignment="1">
      <alignment horizontal="right" vertical="center" wrapText="1"/>
    </xf>
    <xf numFmtId="0" fontId="6" fillId="0" borderId="77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2" fontId="19" fillId="0" borderId="11" xfId="0" applyNumberFormat="1" applyFont="1" applyBorder="1" applyAlignment="1">
      <alignment horizontal="center" vertical="center" wrapText="1"/>
    </xf>
    <xf numFmtId="0" fontId="6" fillId="0" borderId="78" xfId="0" applyFont="1" applyBorder="1" applyAlignment="1">
      <alignment horizontal="right" vertical="center" wrapText="1"/>
    </xf>
    <xf numFmtId="2" fontId="19" fillId="0" borderId="14" xfId="0" applyNumberFormat="1" applyFont="1" applyBorder="1" applyAlignment="1">
      <alignment horizontal="center" vertical="center" wrapText="1"/>
    </xf>
    <xf numFmtId="4" fontId="16" fillId="0" borderId="11" xfId="0" applyNumberFormat="1" applyFont="1" applyBorder="1" applyAlignment="1">
      <alignment horizontal="center" vertical="center" wrapText="1"/>
    </xf>
    <xf numFmtId="4" fontId="16" fillId="0" borderId="14" xfId="0" applyNumberFormat="1" applyFont="1" applyBorder="1" applyAlignment="1">
      <alignment horizontal="center" vertical="center" wrapText="1"/>
    </xf>
    <xf numFmtId="0" fontId="6" fillId="0" borderId="51" xfId="0" applyFont="1" applyBorder="1" applyAlignment="1">
      <alignment vertical="center" wrapText="1"/>
    </xf>
    <xf numFmtId="0" fontId="6" fillId="0" borderId="56" xfId="0" applyFont="1" applyBorder="1" applyAlignment="1">
      <alignment vertical="center" wrapText="1"/>
    </xf>
    <xf numFmtId="4" fontId="14" fillId="0" borderId="79" xfId="0" applyNumberFormat="1" applyFont="1" applyBorder="1" applyAlignment="1">
      <alignment horizontal="center" vertical="center"/>
    </xf>
    <xf numFmtId="4" fontId="14" fillId="0" borderId="26" xfId="0" applyNumberFormat="1" applyFont="1" applyBorder="1" applyAlignment="1">
      <alignment horizontal="center" vertical="center"/>
    </xf>
    <xf numFmtId="4" fontId="14" fillId="0" borderId="22" xfId="0" applyNumberFormat="1" applyFont="1" applyBorder="1" applyAlignment="1">
      <alignment horizontal="center" vertical="center"/>
    </xf>
    <xf numFmtId="4" fontId="14" fillId="0" borderId="11" xfId="0" applyNumberFormat="1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5" fillId="0" borderId="60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0" fontId="5" fillId="0" borderId="80" xfId="0" applyFont="1" applyBorder="1" applyAlignment="1">
      <alignment horizontal="center" vertical="center" wrapText="1"/>
    </xf>
    <xf numFmtId="4" fontId="6" fillId="0" borderId="35" xfId="0" applyNumberFormat="1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82" xfId="1" applyFont="1" applyBorder="1" applyAlignment="1">
      <alignment horizontal="left" vertical="center" wrapText="1"/>
    </xf>
    <xf numFmtId="0" fontId="6" fillId="0" borderId="83" xfId="1" applyFont="1" applyBorder="1" applyAlignment="1">
      <alignment vertical="center" wrapText="1"/>
    </xf>
    <xf numFmtId="0" fontId="6" fillId="0" borderId="73" xfId="1" applyFont="1" applyBorder="1" applyAlignment="1">
      <alignment vertical="center" wrapText="1"/>
    </xf>
    <xf numFmtId="0" fontId="6" fillId="0" borderId="84" xfId="1" applyFont="1" applyBorder="1" applyAlignment="1">
      <alignment vertical="center" wrapText="1"/>
    </xf>
    <xf numFmtId="0" fontId="5" fillId="0" borderId="15" xfId="1" applyFont="1" applyBorder="1" applyAlignment="1">
      <alignment horizontal="left" vertical="center" wrapText="1"/>
    </xf>
    <xf numFmtId="2" fontId="5" fillId="0" borderId="85" xfId="1" applyNumberFormat="1" applyFont="1" applyBorder="1" applyAlignment="1">
      <alignment horizontal="center" vertical="center" wrapText="1"/>
    </xf>
    <xf numFmtId="191" fontId="6" fillId="0" borderId="86" xfId="1" applyNumberFormat="1" applyFont="1" applyBorder="1" applyAlignment="1">
      <alignment horizontal="center" vertical="center" wrapText="1"/>
    </xf>
    <xf numFmtId="191" fontId="6" fillId="0" borderId="73" xfId="1" applyNumberFormat="1" applyFont="1" applyBorder="1" applyAlignment="1">
      <alignment horizontal="center" vertical="center" wrapText="1"/>
    </xf>
    <xf numFmtId="2" fontId="6" fillId="0" borderId="67" xfId="1" applyNumberFormat="1" applyFont="1" applyBorder="1" applyAlignment="1">
      <alignment horizontal="center" vertical="center" wrapText="1"/>
    </xf>
    <xf numFmtId="0" fontId="5" fillId="0" borderId="83" xfId="1" applyFont="1" applyBorder="1" applyAlignment="1">
      <alignment horizontal="left" vertical="center" wrapText="1"/>
    </xf>
    <xf numFmtId="1" fontId="44" fillId="0" borderId="87" xfId="1" applyNumberFormat="1" applyFont="1" applyBorder="1" applyAlignment="1">
      <alignment horizontal="center" vertical="center" wrapText="1"/>
    </xf>
    <xf numFmtId="2" fontId="6" fillId="0" borderId="73" xfId="1" applyNumberFormat="1" applyFont="1" applyBorder="1" applyAlignment="1">
      <alignment horizontal="center" vertical="center" wrapText="1"/>
    </xf>
    <xf numFmtId="0" fontId="44" fillId="0" borderId="82" xfId="1" applyFont="1" applyBorder="1" applyAlignment="1">
      <alignment horizontal="left" vertical="center" wrapText="1"/>
    </xf>
    <xf numFmtId="0" fontId="6" fillId="0" borderId="0" xfId="1" applyFont="1" applyBorder="1" applyAlignment="1">
      <alignment vertical="center" wrapText="1"/>
    </xf>
    <xf numFmtId="2" fontId="10" fillId="0" borderId="0" xfId="1" applyNumberFormat="1" applyFont="1" applyBorder="1" applyAlignment="1">
      <alignment horizontal="center" vertical="center" wrapText="1"/>
    </xf>
    <xf numFmtId="1" fontId="6" fillId="0" borderId="67" xfId="1" applyNumberFormat="1" applyFont="1" applyBorder="1" applyAlignment="1">
      <alignment horizontal="center" vertical="center" wrapText="1"/>
    </xf>
    <xf numFmtId="191" fontId="6" fillId="0" borderId="88" xfId="1" applyNumberFormat="1" applyFont="1" applyBorder="1" applyAlignment="1">
      <alignment horizontal="center" vertical="center" wrapText="1"/>
    </xf>
    <xf numFmtId="191" fontId="6" fillId="0" borderId="89" xfId="1" applyNumberFormat="1" applyFont="1" applyBorder="1" applyAlignment="1">
      <alignment horizontal="center" vertical="center" wrapText="1"/>
    </xf>
    <xf numFmtId="4" fontId="6" fillId="0" borderId="42" xfId="0" applyNumberFormat="1" applyFont="1" applyBorder="1" applyAlignment="1">
      <alignment horizontal="center" vertical="center"/>
    </xf>
    <xf numFmtId="0" fontId="45" fillId="0" borderId="60" xfId="0" applyFont="1" applyBorder="1" applyAlignment="1">
      <alignment horizontal="center" vertical="center" wrapText="1"/>
    </xf>
    <xf numFmtId="2" fontId="45" fillId="0" borderId="3" xfId="1" applyNumberFormat="1" applyFont="1" applyBorder="1" applyAlignment="1">
      <alignment horizontal="center"/>
    </xf>
    <xf numFmtId="3" fontId="45" fillId="0" borderId="9" xfId="1" applyNumberFormat="1" applyFont="1" applyBorder="1" applyAlignment="1">
      <alignment horizontal="center"/>
    </xf>
    <xf numFmtId="1" fontId="45" fillId="0" borderId="5" xfId="1" applyNumberFormat="1" applyFont="1" applyBorder="1" applyAlignment="1">
      <alignment horizontal="center"/>
    </xf>
    <xf numFmtId="3" fontId="45" fillId="0" borderId="10" xfId="1" applyNumberFormat="1" applyFont="1" applyBorder="1" applyAlignment="1">
      <alignment horizontal="center"/>
    </xf>
    <xf numFmtId="3" fontId="45" fillId="0" borderId="11" xfId="1" applyNumberFormat="1" applyFont="1" applyBorder="1" applyAlignment="1">
      <alignment horizontal="center"/>
    </xf>
    <xf numFmtId="0" fontId="11" fillId="0" borderId="73" xfId="1" applyFont="1" applyBorder="1" applyAlignment="1">
      <alignment horizontal="left"/>
    </xf>
    <xf numFmtId="0" fontId="10" fillId="0" borderId="23" xfId="1" applyFont="1" applyBorder="1"/>
    <xf numFmtId="0" fontId="10" fillId="0" borderId="8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11" fillId="0" borderId="87" xfId="1" applyFont="1" applyBorder="1" applyAlignment="1">
      <alignment horizontal="left"/>
    </xf>
    <xf numFmtId="0" fontId="11" fillId="0" borderId="22" xfId="1" applyFont="1" applyBorder="1" applyAlignment="1">
      <alignment horizontal="left"/>
    </xf>
    <xf numFmtId="0" fontId="11" fillId="0" borderId="11" xfId="1" applyFont="1" applyBorder="1" applyAlignment="1">
      <alignment horizontal="left"/>
    </xf>
    <xf numFmtId="0" fontId="16" fillId="0" borderId="90" xfId="0" applyFont="1" applyBorder="1" applyAlignment="1">
      <alignment horizontal="center" vertical="center" wrapText="1"/>
    </xf>
    <xf numFmtId="0" fontId="16" fillId="0" borderId="91" xfId="0" applyFont="1" applyBorder="1" applyAlignment="1">
      <alignment horizontal="center" vertical="center" wrapText="1"/>
    </xf>
    <xf numFmtId="2" fontId="6" fillId="0" borderId="92" xfId="0" applyNumberFormat="1" applyFont="1" applyBorder="1" applyAlignment="1">
      <alignment horizontal="center" vertical="center" wrapText="1"/>
    </xf>
    <xf numFmtId="2" fontId="6" fillId="0" borderId="33" xfId="0" applyNumberFormat="1" applyFont="1" applyBorder="1" applyAlignment="1">
      <alignment horizontal="center" vertical="center" wrapText="1"/>
    </xf>
    <xf numFmtId="2" fontId="6" fillId="0" borderId="93" xfId="0" applyNumberFormat="1" applyFont="1" applyBorder="1" applyAlignment="1">
      <alignment horizontal="center" vertical="center" wrapText="1"/>
    </xf>
    <xf numFmtId="3" fontId="5" fillId="0" borderId="94" xfId="0" applyNumberFormat="1" applyFont="1" applyBorder="1" applyAlignment="1">
      <alignment horizontal="center" vertical="center" wrapText="1"/>
    </xf>
    <xf numFmtId="3" fontId="5" fillId="0" borderId="95" xfId="0" applyNumberFormat="1" applyFont="1" applyBorder="1" applyAlignment="1">
      <alignment horizontal="center" vertical="center" wrapText="1"/>
    </xf>
    <xf numFmtId="3" fontId="5" fillId="0" borderId="96" xfId="0" applyNumberFormat="1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40" fillId="0" borderId="97" xfId="0" applyFont="1" applyBorder="1" applyAlignment="1">
      <alignment horizontal="center" vertical="center" wrapText="1"/>
    </xf>
    <xf numFmtId="0" fontId="10" fillId="0" borderId="60" xfId="1" applyFont="1" applyBorder="1"/>
    <xf numFmtId="0" fontId="11" fillId="0" borderId="18" xfId="1" applyFont="1" applyBorder="1" applyAlignment="1">
      <alignment horizontal="left"/>
    </xf>
    <xf numFmtId="0" fontId="11" fillId="0" borderId="98" xfId="1" applyFont="1" applyBorder="1" applyAlignment="1">
      <alignment horizontal="left"/>
    </xf>
    <xf numFmtId="2" fontId="10" fillId="0" borderId="82" xfId="1" applyNumberFormat="1" applyFont="1" applyBorder="1" applyAlignment="1">
      <alignment horizontal="center" vertical="center" wrapText="1"/>
    </xf>
    <xf numFmtId="2" fontId="10" fillId="0" borderId="99" xfId="1" applyNumberFormat="1" applyFont="1" applyBorder="1" applyAlignment="1">
      <alignment horizontal="center" vertical="center" wrapText="1"/>
    </xf>
    <xf numFmtId="2" fontId="10" fillId="0" borderId="73" xfId="1" applyNumberFormat="1" applyFont="1" applyBorder="1" applyAlignment="1">
      <alignment horizontal="center" vertical="center" wrapText="1"/>
    </xf>
    <xf numFmtId="2" fontId="10" fillId="0" borderId="71" xfId="1" applyNumberFormat="1" applyFont="1" applyBorder="1" applyAlignment="1">
      <alignment horizontal="center" vertical="center" wrapText="1"/>
    </xf>
    <xf numFmtId="2" fontId="10" fillId="0" borderId="100" xfId="1" applyNumberFormat="1" applyFont="1" applyBorder="1" applyAlignment="1">
      <alignment horizontal="center" vertical="center" wrapText="1"/>
    </xf>
    <xf numFmtId="2" fontId="10" fillId="0" borderId="101" xfId="1" applyNumberFormat="1" applyFont="1" applyBorder="1" applyAlignment="1">
      <alignment horizontal="center" vertical="center" wrapText="1"/>
    </xf>
    <xf numFmtId="2" fontId="10" fillId="0" borderId="97" xfId="1" applyNumberFormat="1" applyFont="1" applyBorder="1" applyAlignment="1">
      <alignment horizontal="center" vertical="center" wrapText="1"/>
    </xf>
    <xf numFmtId="2" fontId="10" fillId="0" borderId="89" xfId="1" applyNumberFormat="1" applyFont="1" applyBorder="1" applyAlignment="1">
      <alignment horizontal="center" vertical="center" wrapText="1"/>
    </xf>
    <xf numFmtId="2" fontId="10" fillId="0" borderId="102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  <protection locked="0"/>
    </xf>
    <xf numFmtId="2" fontId="5" fillId="0" borderId="97" xfId="1" applyNumberFormat="1" applyFont="1" applyBorder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0" fillId="0" borderId="82" xfId="1" applyFont="1" applyBorder="1" applyAlignment="1">
      <alignment horizontal="center" vertical="center" wrapText="1"/>
    </xf>
    <xf numFmtId="0" fontId="40" fillId="0" borderId="97" xfId="1" applyFont="1" applyBorder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47" fillId="0" borderId="83" xfId="1" applyFont="1" applyBorder="1" applyAlignment="1">
      <alignment vertical="center" wrapText="1"/>
    </xf>
    <xf numFmtId="0" fontId="47" fillId="0" borderId="73" xfId="1" applyFont="1" applyBorder="1" applyAlignment="1">
      <alignment vertical="center" wrapText="1"/>
    </xf>
    <xf numFmtId="0" fontId="47" fillId="0" borderId="84" xfId="1" applyFont="1" applyBorder="1" applyAlignment="1">
      <alignment vertical="center" wrapText="1"/>
    </xf>
    <xf numFmtId="0" fontId="40" fillId="0" borderId="97" xfId="1" applyFont="1" applyBorder="1" applyAlignment="1">
      <alignment vertical="center" wrapText="1"/>
    </xf>
    <xf numFmtId="0" fontId="47" fillId="0" borderId="87" xfId="1" applyFont="1" applyBorder="1" applyAlignment="1">
      <alignment horizontal="left" vertical="center" wrapText="1"/>
    </xf>
    <xf numFmtId="0" fontId="47" fillId="0" borderId="87" xfId="1" applyFont="1" applyBorder="1" applyAlignment="1">
      <alignment vertical="center" wrapText="1"/>
    </xf>
    <xf numFmtId="2" fontId="47" fillId="0" borderId="103" xfId="1" applyNumberFormat="1" applyFont="1" applyBorder="1" applyAlignment="1">
      <alignment horizontal="center" vertical="center" wrapText="1"/>
    </xf>
    <xf numFmtId="4" fontId="47" fillId="0" borderId="103" xfId="1" applyNumberFormat="1" applyFont="1" applyBorder="1" applyAlignment="1">
      <alignment horizontal="center" vertical="center" wrapText="1"/>
    </xf>
    <xf numFmtId="2" fontId="47" fillId="0" borderId="89" xfId="1" applyNumberFormat="1" applyFont="1" applyBorder="1" applyAlignment="1">
      <alignment horizontal="center" vertical="center" wrapText="1"/>
    </xf>
    <xf numFmtId="4" fontId="47" fillId="0" borderId="89" xfId="1" applyNumberFormat="1" applyFont="1" applyBorder="1" applyAlignment="1">
      <alignment horizontal="center" vertical="center" wrapText="1"/>
    </xf>
    <xf numFmtId="0" fontId="47" fillId="0" borderId="100" xfId="1" applyFont="1" applyBorder="1" applyAlignment="1">
      <alignment vertical="center" wrapText="1"/>
    </xf>
    <xf numFmtId="2" fontId="40" fillId="0" borderId="102" xfId="1" applyNumberFormat="1" applyFont="1" applyBorder="1" applyAlignment="1">
      <alignment horizontal="center" vertical="center" wrapText="1"/>
    </xf>
    <xf numFmtId="2" fontId="47" fillId="0" borderId="102" xfId="1" applyNumberFormat="1" applyFont="1" applyBorder="1" applyAlignment="1">
      <alignment horizontal="center" vertical="center" wrapText="1"/>
    </xf>
    <xf numFmtId="0" fontId="47" fillId="0" borderId="102" xfId="0" applyFont="1" applyBorder="1" applyAlignment="1">
      <alignment vertical="center" wrapText="1"/>
    </xf>
    <xf numFmtId="4" fontId="47" fillId="0" borderId="102" xfId="1" applyNumberFormat="1" applyFont="1" applyBorder="1" applyAlignment="1">
      <alignment horizontal="center" vertical="center" wrapText="1"/>
    </xf>
    <xf numFmtId="0" fontId="47" fillId="0" borderId="7" xfId="1" applyFont="1" applyBorder="1" applyAlignment="1">
      <alignment vertical="center" wrapText="1"/>
    </xf>
    <xf numFmtId="16" fontId="47" fillId="0" borderId="0" xfId="0" applyNumberFormat="1" applyFont="1" applyAlignment="1">
      <alignment vertical="center" wrapText="1"/>
    </xf>
    <xf numFmtId="0" fontId="47" fillId="0" borderId="12" xfId="1" applyFont="1" applyBorder="1" applyAlignment="1">
      <alignment vertical="center" wrapText="1"/>
    </xf>
    <xf numFmtId="0" fontId="47" fillId="0" borderId="5" xfId="1" applyFont="1" applyBorder="1" applyAlignment="1">
      <alignment vertical="center" wrapText="1"/>
    </xf>
    <xf numFmtId="0" fontId="6" fillId="0" borderId="23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44" fillId="0" borderId="0" xfId="1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82" xfId="1" applyFont="1" applyBorder="1" applyAlignment="1">
      <alignment horizontal="center"/>
    </xf>
    <xf numFmtId="0" fontId="19" fillId="0" borderId="104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48" fillId="0" borderId="97" xfId="1" applyFont="1" applyBorder="1" applyAlignment="1">
      <alignment horizontal="center" vertical="center" wrapText="1"/>
    </xf>
    <xf numFmtId="0" fontId="10" fillId="0" borderId="46" xfId="1" applyFont="1" applyBorder="1" applyAlignment="1">
      <alignment horizontal="center"/>
    </xf>
    <xf numFmtId="0" fontId="10" fillId="0" borderId="105" xfId="1" applyFont="1" applyBorder="1"/>
    <xf numFmtId="0" fontId="45" fillId="0" borderId="102" xfId="1" applyFont="1" applyBorder="1" applyAlignment="1">
      <alignment horizontal="center" vertical="center" wrapText="1"/>
    </xf>
    <xf numFmtId="0" fontId="45" fillId="0" borderId="100" xfId="1" applyFont="1" applyBorder="1" applyAlignment="1">
      <alignment vertical="center" wrapText="1"/>
    </xf>
    <xf numFmtId="0" fontId="45" fillId="0" borderId="88" xfId="1" applyFont="1" applyBorder="1" applyAlignment="1">
      <alignment horizontal="center" vertical="center" wrapText="1"/>
    </xf>
    <xf numFmtId="0" fontId="48" fillId="0" borderId="82" xfId="1" applyFont="1" applyBorder="1" applyAlignment="1">
      <alignment horizontal="center" vertical="center" wrapText="1"/>
    </xf>
    <xf numFmtId="0" fontId="45" fillId="0" borderId="86" xfId="1" applyFont="1" applyBorder="1" applyAlignment="1">
      <alignment horizontal="left" vertical="center" wrapText="1"/>
    </xf>
    <xf numFmtId="1" fontId="10" fillId="0" borderId="106" xfId="1" applyNumberFormat="1" applyFont="1" applyBorder="1" applyAlignment="1">
      <alignment horizontal="center" vertical="center" wrapText="1"/>
    </xf>
    <xf numFmtId="2" fontId="10" fillId="0" borderId="107" xfId="1" applyNumberFormat="1" applyFont="1" applyBorder="1" applyAlignment="1">
      <alignment horizontal="center" vertical="center" wrapText="1"/>
    </xf>
    <xf numFmtId="1" fontId="10" fillId="0" borderId="108" xfId="1" applyNumberFormat="1" applyFont="1" applyBorder="1" applyAlignment="1">
      <alignment horizontal="center" vertical="center" wrapText="1"/>
    </xf>
    <xf numFmtId="0" fontId="41" fillId="0" borderId="22" xfId="1" applyFont="1" applyBorder="1" applyAlignment="1">
      <alignment horizontal="center" vertical="center" wrapText="1"/>
    </xf>
    <xf numFmtId="0" fontId="41" fillId="0" borderId="11" xfId="1" applyFont="1" applyBorder="1" applyAlignment="1">
      <alignment horizontal="center" vertical="center" wrapText="1"/>
    </xf>
    <xf numFmtId="0" fontId="41" fillId="0" borderId="11" xfId="1" applyFont="1" applyBorder="1" applyAlignment="1">
      <alignment horizontal="left" vertical="center" wrapText="1"/>
    </xf>
    <xf numFmtId="0" fontId="41" fillId="0" borderId="14" xfId="1" applyFont="1" applyBorder="1" applyAlignment="1">
      <alignment horizontal="center" vertical="center" wrapText="1"/>
    </xf>
    <xf numFmtId="0" fontId="41" fillId="0" borderId="14" xfId="1" applyFont="1" applyBorder="1" applyAlignment="1">
      <alignment horizontal="left" vertical="center" wrapText="1"/>
    </xf>
    <xf numFmtId="0" fontId="10" fillId="0" borderId="84" xfId="1" applyFont="1" applyBorder="1" applyAlignment="1">
      <alignment horizontal="center" vertical="center"/>
    </xf>
    <xf numFmtId="0" fontId="5" fillId="0" borderId="97" xfId="1" applyFont="1" applyBorder="1" applyAlignment="1">
      <alignment horizontal="center"/>
    </xf>
    <xf numFmtId="0" fontId="6" fillId="0" borderId="102" xfId="1" applyFont="1" applyBorder="1" applyAlignment="1">
      <alignment vertical="center"/>
    </xf>
    <xf numFmtId="0" fontId="45" fillId="0" borderId="86" xfId="1" applyFont="1" applyBorder="1" applyAlignment="1">
      <alignment horizontal="center" vertical="center" wrapText="1"/>
    </xf>
    <xf numFmtId="0" fontId="45" fillId="0" borderId="100" xfId="1" applyFont="1" applyBorder="1" applyAlignment="1">
      <alignment horizontal="center" vertical="center" wrapText="1"/>
    </xf>
    <xf numFmtId="0" fontId="45" fillId="0" borderId="109" xfId="1" applyFont="1" applyBorder="1" applyAlignment="1">
      <alignment horizontal="left" vertical="center" wrapText="1"/>
    </xf>
    <xf numFmtId="0" fontId="45" fillId="0" borderId="14" xfId="1" applyFont="1" applyBorder="1" applyAlignment="1">
      <alignment vertical="center" wrapText="1"/>
    </xf>
    <xf numFmtId="0" fontId="48" fillId="0" borderId="1" xfId="1" applyFont="1" applyBorder="1" applyAlignment="1">
      <alignment horizontal="center" vertical="center" wrapText="1"/>
    </xf>
    <xf numFmtId="0" fontId="10" fillId="0" borderId="84" xfId="1" applyFont="1" applyBorder="1" applyAlignment="1">
      <alignment horizontal="center"/>
    </xf>
    <xf numFmtId="0" fontId="6" fillId="0" borderId="109" xfId="1" applyFont="1" applyBorder="1"/>
    <xf numFmtId="0" fontId="45" fillId="0" borderId="87" xfId="1" applyFont="1" applyBorder="1" applyAlignment="1">
      <alignment horizontal="center" vertical="center" wrapText="1"/>
    </xf>
    <xf numFmtId="0" fontId="45" fillId="0" borderId="22" xfId="1" applyFont="1" applyBorder="1" applyAlignment="1">
      <alignment horizontal="left" vertical="center" wrapText="1"/>
    </xf>
    <xf numFmtId="0" fontId="6" fillId="0" borderId="100" xfId="1" applyFont="1" applyBorder="1" applyAlignment="1">
      <alignment horizontal="center"/>
    </xf>
    <xf numFmtId="0" fontId="47" fillId="0" borderId="8" xfId="1" applyFont="1" applyBorder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6" fillId="0" borderId="0" xfId="1" applyFont="1" applyFill="1" applyBorder="1" applyAlignment="1">
      <alignment vertical="center" wrapText="1"/>
    </xf>
    <xf numFmtId="0" fontId="40" fillId="0" borderId="0" xfId="1" applyFont="1" applyBorder="1" applyAlignment="1">
      <alignment horizontal="left" vertical="center" wrapText="1"/>
    </xf>
    <xf numFmtId="2" fontId="5" fillId="0" borderId="67" xfId="1" applyNumberFormat="1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center" vertical="center" wrapText="1"/>
    </xf>
    <xf numFmtId="191" fontId="6" fillId="0" borderId="67" xfId="1" applyNumberFormat="1" applyFont="1" applyBorder="1" applyAlignment="1">
      <alignment horizontal="center" vertical="center" wrapText="1"/>
    </xf>
    <xf numFmtId="191" fontId="6" fillId="0" borderId="0" xfId="1" applyNumberFormat="1" applyFont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7" xfId="1" applyFont="1" applyFill="1" applyBorder="1" applyAlignment="1">
      <alignment horizontal="center"/>
    </xf>
    <xf numFmtId="0" fontId="10" fillId="0" borderId="8" xfId="1" applyFont="1" applyFill="1" applyBorder="1"/>
    <xf numFmtId="0" fontId="6" fillId="0" borderId="12" xfId="1" applyFont="1" applyFill="1" applyBorder="1" applyAlignment="1">
      <alignment horizontal="center"/>
    </xf>
    <xf numFmtId="0" fontId="6" fillId="0" borderId="13" xfId="1" applyFont="1" applyFill="1" applyBorder="1"/>
    <xf numFmtId="0" fontId="41" fillId="0" borderId="20" xfId="1" applyFont="1" applyFill="1" applyBorder="1" applyAlignment="1">
      <alignment horizontal="center"/>
    </xf>
    <xf numFmtId="0" fontId="10" fillId="0" borderId="19" xfId="1" applyFont="1" applyFill="1" applyBorder="1"/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10" fillId="0" borderId="18" xfId="1" applyFont="1" applyFill="1" applyBorder="1" applyAlignment="1">
      <alignment horizontal="center"/>
    </xf>
    <xf numFmtId="0" fontId="5" fillId="0" borderId="82" xfId="0" applyFont="1" applyBorder="1" applyAlignment="1">
      <alignment horizontal="center" vertical="center" wrapText="1"/>
    </xf>
    <xf numFmtId="2" fontId="10" fillId="0" borderId="67" xfId="1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44" fillId="0" borderId="7" xfId="0" applyFont="1" applyBorder="1" applyAlignment="1">
      <alignment horizontal="left" vertical="center" wrapText="1"/>
    </xf>
    <xf numFmtId="0" fontId="5" fillId="0" borderId="108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41" fillId="0" borderId="22" xfId="1" applyFont="1" applyFill="1" applyBorder="1" applyAlignment="1">
      <alignment horizontal="left" vertical="center" wrapText="1"/>
    </xf>
    <xf numFmtId="0" fontId="5" fillId="0" borderId="46" xfId="0" applyFont="1" applyBorder="1" applyAlignment="1">
      <alignment horizontal="center" vertical="center" wrapText="1"/>
    </xf>
    <xf numFmtId="0" fontId="51" fillId="0" borderId="18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13" fillId="0" borderId="0" xfId="0" applyFont="1" applyFill="1"/>
    <xf numFmtId="0" fontId="6" fillId="0" borderId="110" xfId="0" applyFont="1" applyFill="1" applyBorder="1" applyAlignment="1">
      <alignment horizontal="left" vertical="center" indent="6"/>
    </xf>
    <xf numFmtId="0" fontId="6" fillId="0" borderId="111" xfId="0" applyFont="1" applyFill="1" applyBorder="1" applyAlignment="1">
      <alignment horizontal="center" vertical="center"/>
    </xf>
    <xf numFmtId="0" fontId="5" fillId="0" borderId="111" xfId="0" applyFont="1" applyFill="1" applyBorder="1" applyAlignment="1">
      <alignment horizontal="center" vertical="center"/>
    </xf>
    <xf numFmtId="0" fontId="6" fillId="0" borderId="111" xfId="0" applyFont="1" applyFill="1" applyBorder="1" applyAlignment="1">
      <alignment vertical="center"/>
    </xf>
    <xf numFmtId="0" fontId="6" fillId="0" borderId="0" xfId="0" applyFont="1" applyFill="1" applyAlignment="1">
      <alignment horizontal="justify" vertical="center" wrapText="1"/>
    </xf>
    <xf numFmtId="0" fontId="6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7" fillId="0" borderId="79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center" vertical="center" wrapText="1"/>
    </xf>
    <xf numFmtId="0" fontId="51" fillId="0" borderId="42" xfId="0" applyFont="1" applyBorder="1" applyAlignment="1">
      <alignment horizontal="center" vertical="center" wrapText="1"/>
    </xf>
    <xf numFmtId="4" fontId="6" fillId="0" borderId="35" xfId="0" applyNumberFormat="1" applyFont="1" applyBorder="1" applyAlignment="1">
      <alignment horizontal="center" vertical="center" wrapText="1"/>
    </xf>
    <xf numFmtId="1" fontId="44" fillId="0" borderId="67" xfId="1" applyNumberFormat="1" applyFont="1" applyBorder="1" applyAlignment="1">
      <alignment horizontal="center" vertical="center" wrapText="1"/>
    </xf>
    <xf numFmtId="1" fontId="44" fillId="0" borderId="0" xfId="1" applyNumberFormat="1" applyFont="1" applyBorder="1" applyAlignment="1">
      <alignment horizontal="center" vertical="center" wrapText="1"/>
    </xf>
    <xf numFmtId="2" fontId="6" fillId="0" borderId="100" xfId="1" applyNumberFormat="1" applyFont="1" applyBorder="1" applyAlignment="1">
      <alignment horizontal="center" vertical="center" wrapText="1"/>
    </xf>
    <xf numFmtId="2" fontId="6" fillId="0" borderId="102" xfId="1" applyNumberFormat="1" applyFont="1" applyBorder="1" applyAlignment="1">
      <alignment horizontal="center" vertical="center" wrapText="1"/>
    </xf>
    <xf numFmtId="4" fontId="41" fillId="0" borderId="82" xfId="1" applyNumberFormat="1" applyFont="1" applyBorder="1" applyAlignment="1">
      <alignment horizontal="center" vertical="center" wrapText="1"/>
    </xf>
    <xf numFmtId="0" fontId="44" fillId="0" borderId="87" xfId="1" applyFont="1" applyBorder="1" applyAlignment="1">
      <alignment horizontal="left" vertical="center" wrapText="1"/>
    </xf>
    <xf numFmtId="4" fontId="41" fillId="0" borderId="108" xfId="1" applyNumberFormat="1" applyFont="1" applyBorder="1" applyAlignment="1">
      <alignment horizontal="center" vertical="center" wrapText="1"/>
    </xf>
    <xf numFmtId="0" fontId="44" fillId="0" borderId="73" xfId="1" applyFont="1" applyBorder="1" applyAlignment="1">
      <alignment horizontal="left" vertical="center" wrapText="1"/>
    </xf>
    <xf numFmtId="4" fontId="41" fillId="0" borderId="89" xfId="1" applyNumberFormat="1" applyFont="1" applyBorder="1" applyAlignment="1">
      <alignment horizontal="center" vertical="center" wrapText="1"/>
    </xf>
    <xf numFmtId="0" fontId="44" fillId="0" borderId="100" xfId="1" applyFont="1" applyBorder="1" applyAlignment="1">
      <alignment horizontal="left" vertical="center" wrapText="1"/>
    </xf>
    <xf numFmtId="4" fontId="41" fillId="0" borderId="102" xfId="1" applyNumberFormat="1" applyFont="1" applyBorder="1" applyAlignment="1">
      <alignment horizontal="center" vertical="center" wrapText="1"/>
    </xf>
    <xf numFmtId="2" fontId="19" fillId="0" borderId="23" xfId="0" applyNumberFormat="1" applyFont="1" applyBorder="1" applyAlignment="1">
      <alignment horizontal="center" vertical="center" wrapText="1"/>
    </xf>
    <xf numFmtId="0" fontId="6" fillId="0" borderId="33" xfId="0" applyFont="1" applyBorder="1" applyAlignment="1">
      <alignment horizontal="right" vertical="center" wrapText="1"/>
    </xf>
    <xf numFmtId="0" fontId="16" fillId="0" borderId="1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right" vertical="center" wrapText="1"/>
    </xf>
    <xf numFmtId="2" fontId="10" fillId="0" borderId="18" xfId="1" applyNumberFormat="1" applyFont="1" applyBorder="1" applyAlignment="1">
      <alignment horizontal="center"/>
    </xf>
    <xf numFmtId="0" fontId="10" fillId="0" borderId="14" xfId="1" applyFont="1" applyBorder="1"/>
    <xf numFmtId="3" fontId="10" fillId="0" borderId="23" xfId="1" applyNumberFormat="1" applyFont="1" applyBorder="1" applyAlignment="1">
      <alignment horizontal="center"/>
    </xf>
    <xf numFmtId="0" fontId="39" fillId="0" borderId="0" xfId="1" applyFont="1" applyFill="1" applyBorder="1" applyAlignment="1">
      <alignment vertical="center" wrapText="1"/>
    </xf>
    <xf numFmtId="185" fontId="14" fillId="0" borderId="11" xfId="0" applyNumberFormat="1" applyFont="1" applyFill="1" applyBorder="1" applyAlignment="1">
      <alignment horizontal="center" vertical="center" wrapText="1"/>
    </xf>
    <xf numFmtId="4" fontId="14" fillId="0" borderId="11" xfId="0" applyNumberFormat="1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 wrapText="1"/>
    </xf>
    <xf numFmtId="0" fontId="6" fillId="0" borderId="41" xfId="0" applyFont="1" applyBorder="1"/>
    <xf numFmtId="0" fontId="6" fillId="0" borderId="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vertical="top"/>
    </xf>
    <xf numFmtId="2" fontId="6" fillId="0" borderId="84" xfId="1" applyNumberFormat="1" applyFont="1" applyBorder="1" applyAlignment="1">
      <alignment horizontal="center" vertical="center" wrapText="1"/>
    </xf>
    <xf numFmtId="0" fontId="6" fillId="0" borderId="82" xfId="1" applyFont="1" applyBorder="1" applyAlignment="1">
      <alignment vertical="center" wrapText="1"/>
    </xf>
    <xf numFmtId="2" fontId="6" fillId="0" borderId="97" xfId="1" applyNumberFormat="1" applyFont="1" applyBorder="1" applyAlignment="1">
      <alignment horizontal="center" vertical="center" wrapText="1"/>
    </xf>
    <xf numFmtId="0" fontId="5" fillId="0" borderId="106" xfId="0" applyFont="1" applyBorder="1" applyAlignment="1">
      <alignment horizontal="center" vertical="center" wrapText="1"/>
    </xf>
    <xf numFmtId="9" fontId="44" fillId="0" borderId="0" xfId="0" applyNumberFormat="1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49" fontId="44" fillId="0" borderId="0" xfId="0" applyNumberFormat="1" applyFont="1" applyBorder="1" applyAlignment="1">
      <alignment horizontal="center" vertical="center"/>
    </xf>
    <xf numFmtId="0" fontId="6" fillId="0" borderId="119" xfId="0" applyFont="1" applyBorder="1" applyAlignment="1">
      <alignment horizontal="right"/>
    </xf>
    <xf numFmtId="0" fontId="9" fillId="0" borderId="4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right" wrapText="1"/>
    </xf>
    <xf numFmtId="0" fontId="12" fillId="0" borderId="0" xfId="0" applyFont="1" applyAlignment="1" applyProtection="1">
      <alignment horizontal="justify" vertical="center" wrapText="1"/>
      <protection locked="0"/>
    </xf>
    <xf numFmtId="0" fontId="12" fillId="0" borderId="0" xfId="0" applyFont="1" applyAlignment="1">
      <alignment horizontal="justify" vertical="center" wrapText="1"/>
    </xf>
    <xf numFmtId="0" fontId="4" fillId="0" borderId="0" xfId="0" applyFont="1" applyAlignment="1" applyProtection="1">
      <alignment horizontal="justify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justify" vertical="center"/>
    </xf>
    <xf numFmtId="0" fontId="9" fillId="0" borderId="0" xfId="0" applyFont="1" applyAlignment="1" applyProtection="1">
      <alignment horizontal="justify" vertical="center" wrapText="1"/>
      <protection locked="0"/>
    </xf>
    <xf numFmtId="0" fontId="12" fillId="0" borderId="0" xfId="0" applyFont="1" applyAlignment="1" applyProtection="1">
      <alignment horizontal="right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justify" vertical="center" wrapText="1"/>
      <protection locked="0"/>
    </xf>
    <xf numFmtId="0" fontId="34" fillId="0" borderId="0" xfId="0" applyFont="1" applyFill="1" applyBorder="1" applyAlignment="1" applyProtection="1">
      <alignment horizontal="justify" vertical="center" wrapText="1"/>
      <protection locked="0"/>
    </xf>
    <xf numFmtId="2" fontId="10" fillId="0" borderId="108" xfId="1" applyNumberFormat="1" applyFont="1" applyBorder="1" applyAlignment="1">
      <alignment horizontal="center"/>
    </xf>
    <xf numFmtId="2" fontId="6" fillId="0" borderId="106" xfId="0" applyNumberFormat="1" applyFont="1" applyBorder="1" applyAlignment="1">
      <alignment horizontal="center"/>
    </xf>
    <xf numFmtId="0" fontId="10" fillId="0" borderId="73" xfId="0" applyFont="1" applyBorder="1"/>
    <xf numFmtId="0" fontId="10" fillId="0" borderId="71" xfId="0" applyFont="1" applyBorder="1"/>
    <xf numFmtId="2" fontId="10" fillId="0" borderId="73" xfId="1" applyNumberFormat="1" applyFont="1" applyBorder="1" applyAlignment="1">
      <alignment horizontal="center"/>
    </xf>
    <xf numFmtId="2" fontId="10" fillId="0" borderId="71" xfId="1" applyNumberFormat="1" applyFont="1" applyBorder="1" applyAlignment="1">
      <alignment horizontal="center"/>
    </xf>
    <xf numFmtId="2" fontId="10" fillId="0" borderId="97" xfId="1" applyNumberFormat="1" applyFont="1" applyBorder="1" applyAlignment="1">
      <alignment horizontal="center"/>
    </xf>
    <xf numFmtId="0" fontId="6" fillId="0" borderId="106" xfId="0" applyFont="1" applyBorder="1"/>
    <xf numFmtId="2" fontId="10" fillId="0" borderId="82" xfId="1" applyNumberFormat="1" applyFont="1" applyBorder="1" applyAlignment="1">
      <alignment horizontal="center" vertical="center"/>
    </xf>
    <xf numFmtId="2" fontId="10" fillId="0" borderId="99" xfId="1" applyNumberFormat="1" applyFont="1" applyBorder="1" applyAlignment="1">
      <alignment horizontal="center" vertical="center"/>
    </xf>
    <xf numFmtId="2" fontId="45" fillId="0" borderId="82" xfId="1" applyNumberFormat="1" applyFont="1" applyBorder="1" applyAlignment="1">
      <alignment horizontal="center"/>
    </xf>
    <xf numFmtId="2" fontId="45" fillId="0" borderId="99" xfId="1" applyNumberFormat="1" applyFont="1" applyBorder="1" applyAlignment="1">
      <alignment horizontal="center"/>
    </xf>
    <xf numFmtId="0" fontId="45" fillId="0" borderId="87" xfId="1" applyNumberFormat="1" applyFont="1" applyBorder="1" applyAlignment="1">
      <alignment horizontal="center"/>
    </xf>
    <xf numFmtId="0" fontId="45" fillId="0" borderId="112" xfId="1" applyNumberFormat="1" applyFont="1" applyBorder="1" applyAlignment="1">
      <alignment horizontal="center"/>
    </xf>
    <xf numFmtId="2" fontId="45" fillId="0" borderId="87" xfId="1" applyNumberFormat="1" applyFont="1" applyBorder="1" applyAlignment="1">
      <alignment horizontal="center"/>
    </xf>
    <xf numFmtId="2" fontId="45" fillId="0" borderId="112" xfId="1" applyNumberFormat="1" applyFont="1" applyBorder="1" applyAlignment="1">
      <alignment horizontal="center"/>
    </xf>
    <xf numFmtId="1" fontId="45" fillId="0" borderId="73" xfId="1" applyNumberFormat="1" applyFont="1" applyBorder="1" applyAlignment="1">
      <alignment horizontal="center"/>
    </xf>
    <xf numFmtId="1" fontId="45" fillId="0" borderId="71" xfId="1" applyNumberFormat="1" applyFont="1" applyBorder="1" applyAlignment="1">
      <alignment horizontal="center"/>
    </xf>
    <xf numFmtId="0" fontId="10" fillId="0" borderId="73" xfId="1" applyFont="1" applyBorder="1" applyAlignment="1">
      <alignment horizontal="center"/>
    </xf>
    <xf numFmtId="0" fontId="10" fillId="0" borderId="71" xfId="1" applyFont="1" applyBorder="1" applyAlignment="1">
      <alignment horizontal="center"/>
    </xf>
    <xf numFmtId="1" fontId="10" fillId="0" borderId="73" xfId="1" applyNumberFormat="1" applyFont="1" applyBorder="1" applyAlignment="1">
      <alignment horizontal="center"/>
    </xf>
    <xf numFmtId="1" fontId="10" fillId="0" borderId="71" xfId="1" applyNumberFormat="1" applyFont="1" applyBorder="1" applyAlignment="1">
      <alignment horizontal="center"/>
    </xf>
    <xf numFmtId="2" fontId="10" fillId="0" borderId="82" xfId="1" applyNumberFormat="1" applyFont="1" applyFill="1" applyBorder="1" applyAlignment="1">
      <alignment horizontal="center"/>
    </xf>
    <xf numFmtId="2" fontId="10" fillId="0" borderId="85" xfId="1" applyNumberFormat="1" applyFont="1" applyFill="1" applyBorder="1" applyAlignment="1">
      <alignment horizontal="center"/>
    </xf>
    <xf numFmtId="2" fontId="10" fillId="0" borderId="99" xfId="1" applyNumberFormat="1" applyFont="1" applyFill="1" applyBorder="1" applyAlignment="1">
      <alignment horizontal="center"/>
    </xf>
    <xf numFmtId="3" fontId="10" fillId="0" borderId="87" xfId="1" applyNumberFormat="1" applyFont="1" applyFill="1" applyBorder="1" applyAlignment="1">
      <alignment horizontal="center"/>
    </xf>
    <xf numFmtId="3" fontId="10" fillId="0" borderId="116" xfId="1" applyNumberFormat="1" applyFont="1" applyFill="1" applyBorder="1" applyAlignment="1">
      <alignment horizontal="center"/>
    </xf>
    <xf numFmtId="3" fontId="10" fillId="0" borderId="112" xfId="1" applyNumberFormat="1" applyFont="1" applyFill="1" applyBorder="1" applyAlignment="1">
      <alignment horizontal="center"/>
    </xf>
    <xf numFmtId="0" fontId="6" fillId="0" borderId="0" xfId="0" applyFont="1"/>
    <xf numFmtId="2" fontId="10" fillId="0" borderId="100" xfId="1" applyNumberFormat="1" applyFont="1" applyBorder="1" applyAlignment="1">
      <alignment horizontal="center"/>
    </xf>
    <xf numFmtId="2" fontId="10" fillId="0" borderId="101" xfId="1" applyNumberFormat="1" applyFont="1" applyBorder="1" applyAlignment="1">
      <alignment horizontal="center"/>
    </xf>
    <xf numFmtId="2" fontId="10" fillId="0" borderId="82" xfId="1" applyNumberFormat="1" applyFont="1" applyBorder="1" applyAlignment="1">
      <alignment horizontal="center"/>
    </xf>
    <xf numFmtId="2" fontId="10" fillId="0" borderId="99" xfId="1" applyNumberFormat="1" applyFont="1" applyBorder="1" applyAlignment="1">
      <alignment horizontal="center"/>
    </xf>
    <xf numFmtId="3" fontId="10" fillId="0" borderId="124" xfId="1" applyNumberFormat="1" applyFont="1" applyFill="1" applyBorder="1" applyAlignment="1">
      <alignment horizontal="center"/>
    </xf>
    <xf numFmtId="3" fontId="10" fillId="0" borderId="20" xfId="1" applyNumberFormat="1" applyFont="1" applyFill="1" applyBorder="1" applyAlignment="1">
      <alignment horizontal="center"/>
    </xf>
    <xf numFmtId="3" fontId="10" fillId="0" borderId="109" xfId="1" applyNumberFormat="1" applyFont="1" applyFill="1" applyBorder="1" applyAlignment="1">
      <alignment horizontal="left"/>
    </xf>
    <xf numFmtId="3" fontId="10" fillId="0" borderId="127" xfId="1" applyNumberFormat="1" applyFont="1" applyFill="1" applyBorder="1" applyAlignment="1">
      <alignment horizontal="left"/>
    </xf>
    <xf numFmtId="0" fontId="10" fillId="0" borderId="109" xfId="1" applyNumberFormat="1" applyFont="1" applyFill="1" applyBorder="1"/>
    <xf numFmtId="0" fontId="10" fillId="0" borderId="127" xfId="1" applyNumberFormat="1" applyFont="1" applyFill="1" applyBorder="1"/>
    <xf numFmtId="0" fontId="10" fillId="0" borderId="124" xfId="1" applyNumberFormat="1" applyFont="1" applyFill="1" applyBorder="1" applyAlignment="1">
      <alignment horizontal="center"/>
    </xf>
    <xf numFmtId="0" fontId="10" fillId="0" borderId="20" xfId="1" applyNumberFormat="1" applyFont="1" applyFill="1" applyBorder="1" applyAlignment="1">
      <alignment horizontal="center"/>
    </xf>
    <xf numFmtId="0" fontId="6" fillId="0" borderId="100" xfId="0" applyFont="1" applyBorder="1"/>
    <xf numFmtId="0" fontId="6" fillId="0" borderId="101" xfId="0" applyFont="1" applyBorder="1"/>
    <xf numFmtId="1" fontId="6" fillId="0" borderId="100" xfId="0" applyNumberFormat="1" applyFont="1" applyBorder="1" applyAlignment="1">
      <alignment horizontal="center"/>
    </xf>
    <xf numFmtId="1" fontId="6" fillId="0" borderId="101" xfId="0" applyNumberFormat="1" applyFont="1" applyBorder="1" applyAlignment="1">
      <alignment horizontal="center"/>
    </xf>
    <xf numFmtId="4" fontId="10" fillId="0" borderId="84" xfId="1" applyNumberFormat="1" applyFont="1" applyFill="1" applyBorder="1" applyAlignment="1">
      <alignment horizontal="center" vertical="center" wrapText="1"/>
    </xf>
    <xf numFmtId="4" fontId="10" fillId="0" borderId="125" xfId="1" applyNumberFormat="1" applyFont="1" applyFill="1" applyBorder="1" applyAlignment="1">
      <alignment horizontal="center" vertical="center" wrapText="1"/>
    </xf>
    <xf numFmtId="4" fontId="10" fillId="0" borderId="98" xfId="1" applyNumberFormat="1" applyFont="1" applyFill="1" applyBorder="1" applyAlignment="1">
      <alignment horizontal="center" vertical="center" wrapText="1"/>
    </xf>
    <xf numFmtId="4" fontId="10" fillId="0" borderId="83" xfId="1" applyNumberFormat="1" applyFont="1" applyFill="1" applyBorder="1" applyAlignment="1">
      <alignment horizontal="center" vertical="center" wrapText="1"/>
    </xf>
    <xf numFmtId="4" fontId="10" fillId="0" borderId="126" xfId="1" applyNumberFormat="1" applyFont="1" applyFill="1" applyBorder="1" applyAlignment="1">
      <alignment horizontal="center" vertical="center" wrapText="1"/>
    </xf>
    <xf numFmtId="4" fontId="10" fillId="0" borderId="120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1" fillId="0" borderId="86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2" fontId="10" fillId="0" borderId="85" xfId="1" applyNumberFormat="1" applyFont="1" applyBorder="1" applyAlignment="1">
      <alignment horizontal="center" vertical="center"/>
    </xf>
    <xf numFmtId="2" fontId="10" fillId="0" borderId="85" xfId="1" applyNumberFormat="1" applyFont="1" applyBorder="1" applyAlignment="1">
      <alignment horizontal="center"/>
    </xf>
    <xf numFmtId="3" fontId="10" fillId="0" borderId="87" xfId="1" applyNumberFormat="1" applyFont="1" applyBorder="1" applyAlignment="1">
      <alignment horizontal="center"/>
    </xf>
    <xf numFmtId="3" fontId="10" fillId="0" borderId="116" xfId="1" applyNumberFormat="1" applyFont="1" applyBorder="1" applyAlignment="1">
      <alignment horizontal="center"/>
    </xf>
    <xf numFmtId="3" fontId="10" fillId="0" borderId="112" xfId="1" applyNumberFormat="1" applyFont="1" applyBorder="1" applyAlignment="1">
      <alignment horizontal="center"/>
    </xf>
    <xf numFmtId="2" fontId="10" fillId="0" borderId="115" xfId="1" applyNumberFormat="1" applyFont="1" applyBorder="1" applyAlignment="1">
      <alignment horizontal="center"/>
    </xf>
    <xf numFmtId="17" fontId="10" fillId="0" borderId="17" xfId="0" applyNumberFormat="1" applyFont="1" applyBorder="1" applyAlignment="1">
      <alignment horizontal="center" vertical="center" wrapText="1"/>
    </xf>
    <xf numFmtId="17" fontId="10" fillId="0" borderId="114" xfId="0" applyNumberFormat="1" applyFont="1" applyBorder="1" applyAlignment="1">
      <alignment horizontal="center" vertical="center" wrapText="1"/>
    </xf>
    <xf numFmtId="2" fontId="10" fillId="0" borderId="87" xfId="1" applyNumberFormat="1" applyFont="1" applyBorder="1" applyAlignment="1">
      <alignment horizontal="center"/>
    </xf>
    <xf numFmtId="2" fontId="10" fillId="0" borderId="116" xfId="1" applyNumberFormat="1" applyFont="1" applyBorder="1" applyAlignment="1">
      <alignment horizontal="center"/>
    </xf>
    <xf numFmtId="2" fontId="10" fillId="0" borderId="112" xfId="1" applyNumberFormat="1" applyFont="1" applyBorder="1" applyAlignment="1">
      <alignment horizontal="center"/>
    </xf>
    <xf numFmtId="2" fontId="10" fillId="0" borderId="60" xfId="1" applyNumberFormat="1" applyFont="1" applyBorder="1" applyAlignment="1">
      <alignment horizontal="center"/>
    </xf>
    <xf numFmtId="0" fontId="9" fillId="0" borderId="118" xfId="0" applyFont="1" applyBorder="1" applyAlignment="1">
      <alignment vertical="center"/>
    </xf>
    <xf numFmtId="0" fontId="11" fillId="0" borderId="124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105" xfId="0" applyFont="1" applyBorder="1" applyAlignment="1">
      <alignment horizontal="center" vertical="center" wrapText="1"/>
    </xf>
    <xf numFmtId="0" fontId="5" fillId="0" borderId="116" xfId="0" applyFont="1" applyBorder="1" applyAlignment="1">
      <alignment horizontal="center" vertical="center" wrapText="1"/>
    </xf>
    <xf numFmtId="0" fontId="5" fillId="0" borderId="123" xfId="0" applyFont="1" applyBorder="1" applyAlignment="1">
      <alignment horizontal="center" vertical="center" wrapText="1"/>
    </xf>
    <xf numFmtId="0" fontId="10" fillId="0" borderId="73" xfId="1" applyNumberFormat="1" applyFont="1" applyBorder="1" applyAlignment="1">
      <alignment horizontal="center"/>
    </xf>
    <xf numFmtId="0" fontId="10" fillId="0" borderId="71" xfId="1" applyNumberFormat="1" applyFont="1" applyBorder="1" applyAlignment="1">
      <alignment horizontal="center"/>
    </xf>
    <xf numFmtId="0" fontId="10" fillId="0" borderId="60" xfId="1" applyFont="1" applyBorder="1" applyAlignment="1">
      <alignment horizontal="center"/>
    </xf>
    <xf numFmtId="4" fontId="10" fillId="0" borderId="73" xfId="1" applyNumberFormat="1" applyFont="1" applyFill="1" applyBorder="1" applyAlignment="1">
      <alignment horizontal="center"/>
    </xf>
    <xf numFmtId="4" fontId="10" fillId="0" borderId="60" xfId="1" applyNumberFormat="1" applyFont="1" applyFill="1" applyBorder="1" applyAlignment="1">
      <alignment horizontal="center"/>
    </xf>
    <xf numFmtId="4" fontId="10" fillId="0" borderId="71" xfId="1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" fontId="10" fillId="0" borderId="87" xfId="1" applyNumberFormat="1" applyFont="1" applyBorder="1" applyAlignment="1">
      <alignment horizontal="center"/>
    </xf>
    <xf numFmtId="1" fontId="10" fillId="0" borderId="112" xfId="1" applyNumberFormat="1" applyFont="1" applyBorder="1" applyAlignment="1">
      <alignment horizontal="center"/>
    </xf>
    <xf numFmtId="0" fontId="45" fillId="0" borderId="73" xfId="1" applyNumberFormat="1" applyFont="1" applyBorder="1" applyAlignment="1">
      <alignment horizontal="center"/>
    </xf>
    <xf numFmtId="0" fontId="45" fillId="0" borderId="71" xfId="1" applyNumberFormat="1" applyFont="1" applyBorder="1" applyAlignment="1">
      <alignment horizontal="center"/>
    </xf>
    <xf numFmtId="0" fontId="45" fillId="0" borderId="73" xfId="1" applyFont="1" applyBorder="1" applyAlignment="1">
      <alignment horizontal="center"/>
    </xf>
    <xf numFmtId="0" fontId="45" fillId="0" borderId="71" xfId="1" applyFont="1" applyBorder="1" applyAlignment="1">
      <alignment horizontal="center"/>
    </xf>
    <xf numFmtId="3" fontId="45" fillId="0" borderId="73" xfId="1" applyNumberFormat="1" applyFont="1" applyBorder="1" applyAlignment="1">
      <alignment horizontal="center"/>
    </xf>
    <xf numFmtId="2" fontId="45" fillId="0" borderId="85" xfId="1" applyNumberFormat="1" applyFont="1" applyBorder="1" applyAlignment="1">
      <alignment horizontal="center"/>
    </xf>
    <xf numFmtId="0" fontId="45" fillId="0" borderId="116" xfId="1" applyNumberFormat="1" applyFont="1" applyBorder="1" applyAlignment="1">
      <alignment horizontal="center"/>
    </xf>
    <xf numFmtId="3" fontId="45" fillId="0" borderId="60" xfId="1" applyNumberFormat="1" applyFont="1" applyBorder="1" applyAlignment="1">
      <alignment horizontal="center"/>
    </xf>
    <xf numFmtId="3" fontId="45" fillId="0" borderId="71" xfId="1" applyNumberFormat="1" applyFont="1" applyBorder="1" applyAlignment="1">
      <alignment horizontal="center"/>
    </xf>
    <xf numFmtId="3" fontId="10" fillId="0" borderId="73" xfId="1" applyNumberFormat="1" applyFont="1" applyBorder="1" applyAlignment="1">
      <alignment horizontal="center"/>
    </xf>
    <xf numFmtId="3" fontId="10" fillId="0" borderId="71" xfId="1" applyNumberFormat="1" applyFont="1" applyBorder="1" applyAlignment="1">
      <alignment horizontal="center"/>
    </xf>
    <xf numFmtId="0" fontId="5" fillId="0" borderId="82" xfId="1" applyFont="1" applyBorder="1" applyAlignment="1">
      <alignment horizontal="center"/>
    </xf>
    <xf numFmtId="0" fontId="5" fillId="0" borderId="85" xfId="1" applyFont="1" applyBorder="1" applyAlignment="1">
      <alignment horizontal="center"/>
    </xf>
    <xf numFmtId="0" fontId="5" fillId="0" borderId="99" xfId="1" applyFont="1" applyBorder="1" applyAlignment="1">
      <alignment horizontal="center"/>
    </xf>
    <xf numFmtId="0" fontId="10" fillId="0" borderId="60" xfId="1" applyNumberFormat="1" applyFont="1" applyBorder="1" applyAlignment="1">
      <alignment horizontal="center"/>
    </xf>
    <xf numFmtId="0" fontId="5" fillId="0" borderId="73" xfId="1" applyFont="1" applyBorder="1" applyAlignment="1">
      <alignment horizontal="left"/>
    </xf>
    <xf numFmtId="0" fontId="5" fillId="0" borderId="71" xfId="1" applyFont="1" applyBorder="1" applyAlignment="1">
      <alignment horizontal="left"/>
    </xf>
    <xf numFmtId="0" fontId="45" fillId="0" borderId="60" xfId="1" applyFont="1" applyBorder="1" applyAlignment="1">
      <alignment horizontal="center"/>
    </xf>
    <xf numFmtId="1" fontId="6" fillId="0" borderId="100" xfId="1" applyNumberFormat="1" applyFont="1" applyBorder="1" applyAlignment="1">
      <alignment horizontal="center"/>
    </xf>
    <xf numFmtId="1" fontId="6" fillId="0" borderId="101" xfId="1" applyNumberFormat="1" applyFont="1" applyBorder="1" applyAlignment="1">
      <alignment horizontal="center"/>
    </xf>
    <xf numFmtId="2" fontId="6" fillId="0" borderId="15" xfId="1" applyNumberFormat="1" applyFont="1" applyBorder="1" applyAlignment="1">
      <alignment horizontal="center"/>
    </xf>
    <xf numFmtId="2" fontId="6" fillId="0" borderId="16" xfId="1" applyNumberFormat="1" applyFont="1" applyBorder="1" applyAlignment="1">
      <alignment horizontal="center"/>
    </xf>
    <xf numFmtId="0" fontId="5" fillId="0" borderId="82" xfId="1" applyFont="1" applyBorder="1" applyAlignment="1">
      <alignment horizontal="center" vertical="center" wrapText="1"/>
    </xf>
    <xf numFmtId="0" fontId="5" fillId="0" borderId="99" xfId="1" applyFont="1" applyBorder="1" applyAlignment="1">
      <alignment horizontal="center" vertical="center" wrapText="1"/>
    </xf>
    <xf numFmtId="1" fontId="10" fillId="0" borderId="100" xfId="1" applyNumberFormat="1" applyFont="1" applyBorder="1" applyAlignment="1">
      <alignment horizontal="center"/>
    </xf>
    <xf numFmtId="1" fontId="10" fillId="0" borderId="101" xfId="1" applyNumberFormat="1" applyFont="1" applyBorder="1" applyAlignment="1">
      <alignment horizontal="center"/>
    </xf>
    <xf numFmtId="0" fontId="5" fillId="0" borderId="86" xfId="1" applyFont="1" applyBorder="1" applyAlignment="1">
      <alignment horizontal="center" vertical="center" wrapText="1"/>
    </xf>
    <xf numFmtId="0" fontId="5" fillId="0" borderId="113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19" xfId="1" applyFont="1" applyBorder="1" applyAlignment="1">
      <alignment horizontal="center" vertical="center" wrapText="1"/>
    </xf>
    <xf numFmtId="0" fontId="5" fillId="0" borderId="118" xfId="1" applyFont="1" applyBorder="1" applyAlignment="1">
      <alignment horizontal="center" vertical="center" wrapText="1"/>
    </xf>
    <xf numFmtId="2" fontId="11" fillId="0" borderId="100" xfId="1" applyNumberFormat="1" applyFont="1" applyBorder="1" applyAlignment="1">
      <alignment horizontal="center"/>
    </xf>
    <xf numFmtId="2" fontId="11" fillId="0" borderId="101" xfId="1" applyNumberFormat="1" applyFont="1" applyBorder="1" applyAlignment="1">
      <alignment horizontal="center"/>
    </xf>
    <xf numFmtId="4" fontId="11" fillId="0" borderId="100" xfId="1" applyNumberFormat="1" applyFont="1" applyBorder="1" applyAlignment="1">
      <alignment horizontal="center"/>
    </xf>
    <xf numFmtId="4" fontId="11" fillId="0" borderId="101" xfId="1" applyNumberFormat="1" applyFont="1" applyBorder="1" applyAlignment="1">
      <alignment horizontal="center"/>
    </xf>
    <xf numFmtId="0" fontId="11" fillId="0" borderId="73" xfId="1" applyFont="1" applyBorder="1" applyAlignment="1">
      <alignment horizontal="left"/>
    </xf>
    <xf numFmtId="0" fontId="11" fillId="0" borderId="71" xfId="1" applyFont="1" applyBorder="1" applyAlignment="1">
      <alignment horizontal="left"/>
    </xf>
    <xf numFmtId="0" fontId="5" fillId="0" borderId="67" xfId="1" applyFont="1" applyBorder="1"/>
    <xf numFmtId="0" fontId="5" fillId="0" borderId="0" xfId="1" applyFont="1" applyBorder="1"/>
    <xf numFmtId="0" fontId="9" fillId="0" borderId="0" xfId="0" applyFont="1" applyBorder="1" applyAlignment="1">
      <alignment vertical="center"/>
    </xf>
    <xf numFmtId="0" fontId="6" fillId="0" borderId="67" xfId="0" applyFont="1" applyBorder="1"/>
    <xf numFmtId="0" fontId="6" fillId="0" borderId="0" xfId="0" applyFont="1" applyBorder="1"/>
    <xf numFmtId="0" fontId="6" fillId="0" borderId="6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67" xfId="0" applyFont="1" applyBorder="1"/>
    <xf numFmtId="0" fontId="10" fillId="0" borderId="0" xfId="0" applyFont="1" applyBorder="1"/>
    <xf numFmtId="4" fontId="10" fillId="0" borderId="67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" fontId="10" fillId="0" borderId="87" xfId="1" applyNumberFormat="1" applyFont="1" applyBorder="1" applyAlignment="1">
      <alignment horizontal="center"/>
    </xf>
    <xf numFmtId="4" fontId="10" fillId="0" borderId="112" xfId="1" applyNumberFormat="1" applyFont="1" applyBorder="1" applyAlignment="1">
      <alignment horizontal="center"/>
    </xf>
    <xf numFmtId="4" fontId="11" fillId="0" borderId="67" xfId="1" applyNumberFormat="1" applyFont="1" applyBorder="1" applyAlignment="1">
      <alignment horizontal="center"/>
    </xf>
    <xf numFmtId="4" fontId="11" fillId="0" borderId="0" xfId="1" applyNumberFormat="1" applyFont="1" applyBorder="1" applyAlignment="1">
      <alignment horizontal="center"/>
    </xf>
    <xf numFmtId="4" fontId="10" fillId="0" borderId="73" xfId="1" applyNumberFormat="1" applyFont="1" applyBorder="1" applyAlignment="1">
      <alignment horizontal="center"/>
    </xf>
    <xf numFmtId="4" fontId="10" fillId="0" borderId="71" xfId="1" applyNumberFormat="1" applyFont="1" applyBorder="1" applyAlignment="1">
      <alignment horizontal="center"/>
    </xf>
    <xf numFmtId="4" fontId="10" fillId="0" borderId="73" xfId="1" applyNumberFormat="1" applyFont="1" applyBorder="1" applyAlignment="1">
      <alignment horizontal="center" vertical="center" wrapText="1"/>
    </xf>
    <xf numFmtId="4" fontId="10" fillId="0" borderId="71" xfId="1" applyNumberFormat="1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0" fillId="0" borderId="82" xfId="1" applyFont="1" applyBorder="1" applyAlignment="1">
      <alignment horizontal="center"/>
    </xf>
    <xf numFmtId="0" fontId="10" fillId="0" borderId="99" xfId="1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horizontal="justify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86" xfId="1" applyFont="1" applyBorder="1" applyAlignment="1">
      <alignment horizontal="center" vertical="center"/>
    </xf>
    <xf numFmtId="0" fontId="6" fillId="0" borderId="113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center"/>
    </xf>
    <xf numFmtId="0" fontId="6" fillId="0" borderId="0" xfId="1" applyFont="1" applyBorder="1" applyAlignment="1">
      <alignment horizontal="left"/>
    </xf>
    <xf numFmtId="1" fontId="10" fillId="0" borderId="82" xfId="1" applyNumberFormat="1" applyFont="1" applyBorder="1" applyAlignment="1">
      <alignment horizontal="center"/>
    </xf>
    <xf numFmtId="1" fontId="10" fillId="0" borderId="99" xfId="1" applyNumberFormat="1" applyFont="1" applyBorder="1" applyAlignment="1">
      <alignment horizontal="center"/>
    </xf>
    <xf numFmtId="0" fontId="5" fillId="0" borderId="85" xfId="1" applyFont="1" applyBorder="1" applyAlignment="1">
      <alignment horizontal="center" vertical="center" wrapText="1"/>
    </xf>
    <xf numFmtId="4" fontId="10" fillId="0" borderId="86" xfId="1" applyNumberFormat="1" applyFont="1" applyBorder="1" applyAlignment="1">
      <alignment horizontal="center"/>
    </xf>
    <xf numFmtId="4" fontId="10" fillId="0" borderId="113" xfId="1" applyNumberFormat="1" applyFont="1" applyBorder="1" applyAlignment="1">
      <alignment horizontal="center"/>
    </xf>
    <xf numFmtId="3" fontId="10" fillId="0" borderId="103" xfId="1" applyNumberFormat="1" applyFont="1" applyBorder="1" applyAlignment="1">
      <alignment horizontal="center"/>
    </xf>
    <xf numFmtId="0" fontId="6" fillId="0" borderId="67" xfId="1" applyFont="1" applyBorder="1" applyAlignment="1">
      <alignment horizontal="center" vertical="center"/>
    </xf>
    <xf numFmtId="0" fontId="6" fillId="0" borderId="117" xfId="1" applyFont="1" applyBorder="1" applyAlignment="1">
      <alignment horizontal="center" vertical="center"/>
    </xf>
    <xf numFmtId="1" fontId="6" fillId="0" borderId="87" xfId="1" applyNumberFormat="1" applyFont="1" applyBorder="1" applyAlignment="1">
      <alignment horizontal="center"/>
    </xf>
    <xf numFmtId="1" fontId="6" fillId="0" borderId="112" xfId="1" applyNumberFormat="1" applyFont="1" applyBorder="1" applyAlignment="1">
      <alignment horizontal="center"/>
    </xf>
    <xf numFmtId="1" fontId="10" fillId="0" borderId="121" xfId="1" applyNumberFormat="1" applyFont="1" applyBorder="1" applyAlignment="1">
      <alignment horizontal="center"/>
    </xf>
    <xf numFmtId="1" fontId="10" fillId="0" borderId="10" xfId="1" applyNumberFormat="1" applyFont="1" applyBorder="1" applyAlignment="1">
      <alignment horizontal="center"/>
    </xf>
    <xf numFmtId="2" fontId="10" fillId="0" borderId="2" xfId="1" applyNumberFormat="1" applyFont="1" applyBorder="1" applyAlignment="1">
      <alignment horizontal="center" vertical="center"/>
    </xf>
    <xf numFmtId="2" fontId="10" fillId="0" borderId="1" xfId="1" applyNumberFormat="1" applyFont="1" applyBorder="1" applyAlignment="1">
      <alignment horizontal="center" vertical="center"/>
    </xf>
    <xf numFmtId="2" fontId="10" fillId="0" borderId="114" xfId="1" applyNumberFormat="1" applyFont="1" applyBorder="1" applyAlignment="1">
      <alignment horizontal="center" vertical="center"/>
    </xf>
    <xf numFmtId="1" fontId="10" fillId="0" borderId="87" xfId="1" applyNumberFormat="1" applyFont="1" applyBorder="1" applyAlignment="1">
      <alignment horizontal="center" vertical="center" wrapText="1"/>
    </xf>
    <xf numFmtId="1" fontId="10" fillId="0" borderId="112" xfId="1" applyNumberFormat="1" applyFont="1" applyBorder="1" applyAlignment="1">
      <alignment horizontal="center" vertical="center" wrapText="1"/>
    </xf>
    <xf numFmtId="2" fontId="10" fillId="0" borderId="75" xfId="1" applyNumberFormat="1" applyFont="1" applyBorder="1" applyAlignment="1">
      <alignment horizontal="center"/>
    </xf>
    <xf numFmtId="2" fontId="10" fillId="0" borderId="14" xfId="1" applyNumberFormat="1" applyFont="1" applyBorder="1" applyAlignment="1">
      <alignment horizontal="center"/>
    </xf>
    <xf numFmtId="2" fontId="10" fillId="0" borderId="7" xfId="1" applyNumberFormat="1" applyFont="1" applyBorder="1" applyAlignment="1">
      <alignment horizontal="center"/>
    </xf>
    <xf numFmtId="2" fontId="10" fillId="0" borderId="11" xfId="1" applyNumberFormat="1" applyFont="1" applyBorder="1" applyAlignment="1">
      <alignment horizontal="center"/>
    </xf>
    <xf numFmtId="2" fontId="10" fillId="0" borderId="72" xfId="1" applyNumberFormat="1" applyFont="1" applyBorder="1" applyAlignment="1">
      <alignment horizontal="center"/>
    </xf>
    <xf numFmtId="2" fontId="10" fillId="0" borderId="12" xfId="1" applyNumberFormat="1" applyFont="1" applyBorder="1" applyAlignment="1">
      <alignment horizontal="center"/>
    </xf>
    <xf numFmtId="0" fontId="5" fillId="0" borderId="82" xfId="1" applyFont="1" applyBorder="1" applyAlignment="1">
      <alignment horizontal="center" wrapText="1"/>
    </xf>
    <xf numFmtId="0" fontId="5" fillId="0" borderId="99" xfId="1" applyFont="1" applyBorder="1" applyAlignment="1">
      <alignment horizontal="center" wrapText="1"/>
    </xf>
    <xf numFmtId="0" fontId="5" fillId="0" borderId="67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4" fontId="10" fillId="0" borderId="0" xfId="1" applyNumberFormat="1" applyFont="1" applyBorder="1" applyAlignment="1">
      <alignment horizontal="center" vertical="center"/>
    </xf>
    <xf numFmtId="2" fontId="10" fillId="0" borderId="122" xfId="1" applyNumberFormat="1" applyFont="1" applyBorder="1" applyAlignment="1">
      <alignment horizontal="center"/>
    </xf>
    <xf numFmtId="2" fontId="10" fillId="0" borderId="23" xfId="1" applyNumberFormat="1" applyFont="1" applyBorder="1" applyAlignment="1">
      <alignment horizontal="center"/>
    </xf>
    <xf numFmtId="4" fontId="10" fillId="0" borderId="73" xfId="2" applyNumberFormat="1" applyFont="1" applyFill="1" applyBorder="1" applyAlignment="1">
      <alignment horizontal="center" vertical="center" wrapText="1"/>
    </xf>
    <xf numFmtId="4" fontId="10" fillId="0" borderId="71" xfId="2" applyNumberFormat="1" applyFont="1" applyFill="1" applyBorder="1" applyAlignment="1">
      <alignment horizontal="center" vertical="center" wrapText="1"/>
    </xf>
    <xf numFmtId="2" fontId="10" fillId="0" borderId="18" xfId="1" applyNumberFormat="1" applyFont="1" applyBorder="1" applyAlignment="1">
      <alignment horizontal="center"/>
    </xf>
    <xf numFmtId="0" fontId="6" fillId="0" borderId="88" xfId="0" applyFont="1" applyBorder="1" applyAlignment="1">
      <alignment horizontal="center"/>
    </xf>
    <xf numFmtId="0" fontId="6" fillId="0" borderId="102" xfId="0" applyFont="1" applyBorder="1" applyAlignment="1">
      <alignment horizontal="center"/>
    </xf>
    <xf numFmtId="3" fontId="12" fillId="0" borderId="0" xfId="1" applyNumberFormat="1" applyFont="1" applyBorder="1" applyAlignment="1">
      <alignment horizontal="right"/>
    </xf>
    <xf numFmtId="0" fontId="10" fillId="0" borderId="87" xfId="1" applyFont="1" applyBorder="1" applyAlignment="1">
      <alignment horizontal="center"/>
    </xf>
    <xf numFmtId="0" fontId="10" fillId="0" borderId="112" xfId="1" applyFont="1" applyBorder="1" applyAlignment="1">
      <alignment horizontal="center"/>
    </xf>
    <xf numFmtId="0" fontId="5" fillId="0" borderId="82" xfId="1" applyFont="1" applyBorder="1" applyAlignment="1">
      <alignment horizontal="center" vertical="center"/>
    </xf>
    <xf numFmtId="0" fontId="5" fillId="0" borderId="99" xfId="1" applyFont="1" applyBorder="1" applyAlignment="1">
      <alignment horizontal="center" vertical="center"/>
    </xf>
    <xf numFmtId="2" fontId="10" fillId="0" borderId="2" xfId="1" applyNumberFormat="1" applyFont="1" applyBorder="1" applyAlignment="1">
      <alignment horizontal="center"/>
    </xf>
    <xf numFmtId="2" fontId="10" fillId="0" borderId="1" xfId="1" applyNumberFormat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4" fillId="0" borderId="82" xfId="1" applyFont="1" applyBorder="1" applyAlignment="1">
      <alignment horizontal="center" vertical="center" wrapText="1"/>
    </xf>
    <xf numFmtId="0" fontId="14" fillId="0" borderId="99" xfId="1" applyFont="1" applyBorder="1" applyAlignment="1">
      <alignment horizontal="center" vertical="center" wrapText="1"/>
    </xf>
    <xf numFmtId="2" fontId="10" fillId="0" borderId="86" xfId="1" applyNumberFormat="1" applyFont="1" applyBorder="1" applyAlignment="1">
      <alignment horizontal="center"/>
    </xf>
    <xf numFmtId="2" fontId="10" fillId="0" borderId="113" xfId="1" applyNumberFormat="1" applyFont="1" applyBorder="1" applyAlignment="1">
      <alignment horizontal="center"/>
    </xf>
    <xf numFmtId="1" fontId="6" fillId="0" borderId="102" xfId="0" applyNumberFormat="1" applyFont="1" applyBorder="1" applyAlignment="1">
      <alignment horizontal="center"/>
    </xf>
    <xf numFmtId="3" fontId="10" fillId="0" borderId="46" xfId="1" applyNumberFormat="1" applyFont="1" applyBorder="1" applyAlignment="1">
      <alignment horizontal="center"/>
    </xf>
    <xf numFmtId="3" fontId="10" fillId="0" borderId="22" xfId="1" applyNumberFormat="1" applyFont="1" applyBorder="1" applyAlignment="1">
      <alignment horizontal="center"/>
    </xf>
    <xf numFmtId="4" fontId="10" fillId="0" borderId="116" xfId="1" applyNumberFormat="1" applyFont="1" applyBorder="1" applyAlignment="1">
      <alignment horizontal="center"/>
    </xf>
    <xf numFmtId="4" fontId="10" fillId="0" borderId="60" xfId="1" applyNumberFormat="1" applyFont="1" applyBorder="1" applyAlignment="1">
      <alignment horizontal="center"/>
    </xf>
    <xf numFmtId="2" fontId="10" fillId="0" borderId="15" xfId="1" applyNumberFormat="1" applyFont="1" applyBorder="1" applyAlignment="1">
      <alignment horizontal="center"/>
    </xf>
    <xf numFmtId="2" fontId="10" fillId="0" borderId="16" xfId="1" applyNumberFormat="1" applyFont="1" applyBorder="1" applyAlignment="1">
      <alignment horizontal="center"/>
    </xf>
    <xf numFmtId="0" fontId="14" fillId="0" borderId="119" xfId="1" applyFont="1" applyBorder="1" applyAlignment="1">
      <alignment horizontal="center" vertical="center" wrapText="1"/>
    </xf>
    <xf numFmtId="0" fontId="14" fillId="0" borderId="113" xfId="1" applyFont="1" applyBorder="1" applyAlignment="1">
      <alignment horizontal="center" vertical="center" wrapText="1"/>
    </xf>
    <xf numFmtId="0" fontId="14" fillId="0" borderId="118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2" fontId="10" fillId="0" borderId="73" xfId="1" applyNumberFormat="1" applyFont="1" applyFill="1" applyBorder="1" applyAlignment="1">
      <alignment horizontal="center"/>
    </xf>
    <xf numFmtId="2" fontId="10" fillId="0" borderId="71" xfId="1" applyNumberFormat="1" applyFont="1" applyFill="1" applyBorder="1" applyAlignment="1">
      <alignment horizontal="center"/>
    </xf>
    <xf numFmtId="0" fontId="6" fillId="0" borderId="82" xfId="1" applyFont="1" applyBorder="1" applyAlignment="1">
      <alignment horizontal="center"/>
    </xf>
    <xf numFmtId="0" fontId="6" fillId="0" borderId="99" xfId="1" applyFont="1" applyBorder="1" applyAlignment="1">
      <alignment horizontal="center"/>
    </xf>
    <xf numFmtId="2" fontId="6" fillId="0" borderId="82" xfId="1" applyNumberFormat="1" applyFont="1" applyBorder="1" applyAlignment="1">
      <alignment horizontal="center"/>
    </xf>
    <xf numFmtId="2" fontId="6" fillId="0" borderId="99" xfId="1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46" fillId="0" borderId="0" xfId="1" applyFont="1" applyFill="1" applyBorder="1" applyAlignment="1">
      <alignment vertical="center" wrapText="1"/>
    </xf>
    <xf numFmtId="0" fontId="39" fillId="0" borderId="0" xfId="1" applyFont="1" applyFill="1" applyBorder="1" applyAlignment="1">
      <alignment vertical="center" wrapText="1"/>
    </xf>
    <xf numFmtId="2" fontId="10" fillId="0" borderId="67" xfId="1" applyNumberFormat="1" applyFont="1" applyBorder="1" applyAlignment="1">
      <alignment horizontal="center"/>
    </xf>
    <xf numFmtId="2" fontId="10" fillId="0" borderId="0" xfId="1" applyNumberFormat="1" applyFont="1" applyBorder="1" applyAlignment="1">
      <alignment horizontal="center"/>
    </xf>
    <xf numFmtId="2" fontId="13" fillId="0" borderId="73" xfId="1" applyNumberFormat="1" applyFont="1" applyBorder="1" applyAlignment="1">
      <alignment horizontal="center" wrapText="1"/>
    </xf>
    <xf numFmtId="2" fontId="13" fillId="0" borderId="71" xfId="1" applyNumberFormat="1" applyFont="1" applyBorder="1" applyAlignment="1">
      <alignment horizontal="center" wrapText="1"/>
    </xf>
    <xf numFmtId="4" fontId="11" fillId="0" borderId="115" xfId="1" applyNumberFormat="1" applyFont="1" applyBorder="1" applyAlignment="1">
      <alignment horizontal="center"/>
    </xf>
    <xf numFmtId="0" fontId="10" fillId="0" borderId="6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2" fontId="10" fillId="0" borderId="13" xfId="1" applyNumberFormat="1" applyFont="1" applyBorder="1" applyAlignment="1">
      <alignment horizontal="center" vertical="center"/>
    </xf>
    <xf numFmtId="2" fontId="10" fillId="0" borderId="75" xfId="1" applyNumberFormat="1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 wrapText="1"/>
    </xf>
    <xf numFmtId="0" fontId="6" fillId="0" borderId="82" xfId="1" applyFont="1" applyBorder="1"/>
    <xf numFmtId="0" fontId="6" fillId="0" borderId="85" xfId="1" applyFont="1" applyBorder="1"/>
    <xf numFmtId="0" fontId="6" fillId="0" borderId="99" xfId="1" applyFont="1" applyBorder="1"/>
    <xf numFmtId="1" fontId="10" fillId="0" borderId="116" xfId="1" applyNumberFormat="1" applyFont="1" applyBorder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6" fillId="0" borderId="108" xfId="0" applyNumberFormat="1" applyFont="1" applyBorder="1" applyAlignment="1">
      <alignment horizontal="center"/>
    </xf>
    <xf numFmtId="2" fontId="10" fillId="0" borderId="83" xfId="1" applyNumberFormat="1" applyFont="1" applyBorder="1" applyAlignment="1">
      <alignment horizontal="center"/>
    </xf>
    <xf numFmtId="2" fontId="10" fillId="0" borderId="120" xfId="1" applyNumberFormat="1" applyFont="1" applyBorder="1" applyAlignment="1">
      <alignment horizontal="center"/>
    </xf>
    <xf numFmtId="0" fontId="10" fillId="0" borderId="84" xfId="1" applyFont="1" applyBorder="1" applyAlignment="1">
      <alignment horizontal="left" wrapText="1"/>
    </xf>
    <xf numFmtId="0" fontId="10" fillId="0" borderId="98" xfId="1" applyFont="1" applyBorder="1" applyAlignment="1">
      <alignment horizontal="left" wrapText="1"/>
    </xf>
    <xf numFmtId="0" fontId="10" fillId="0" borderId="83" xfId="1" applyFont="1" applyBorder="1" applyAlignment="1">
      <alignment horizontal="left" wrapText="1"/>
    </xf>
    <xf numFmtId="0" fontId="10" fillId="0" borderId="120" xfId="1" applyFont="1" applyBorder="1" applyAlignment="1">
      <alignment horizontal="left" wrapText="1"/>
    </xf>
    <xf numFmtId="3" fontId="10" fillId="0" borderId="123" xfId="1" applyNumberFormat="1" applyFont="1" applyBorder="1" applyAlignment="1">
      <alignment horizontal="center"/>
    </xf>
    <xf numFmtId="2" fontId="10" fillId="0" borderId="114" xfId="1" applyNumberFormat="1" applyFont="1" applyBorder="1" applyAlignment="1">
      <alignment horizontal="center"/>
    </xf>
    <xf numFmtId="2" fontId="10" fillId="0" borderId="5" xfId="1" applyNumberFormat="1" applyFont="1" applyBorder="1" applyAlignment="1">
      <alignment horizontal="center"/>
    </xf>
    <xf numFmtId="2" fontId="10" fillId="0" borderId="10" xfId="1" applyNumberFormat="1" applyFont="1" applyBorder="1" applyAlignment="1">
      <alignment horizontal="center"/>
    </xf>
    <xf numFmtId="0" fontId="10" fillId="0" borderId="72" xfId="1" applyFont="1" applyBorder="1" applyAlignment="1">
      <alignment horizontal="center"/>
    </xf>
    <xf numFmtId="2" fontId="10" fillId="0" borderId="121" xfId="1" applyNumberFormat="1" applyFont="1" applyBorder="1" applyAlignment="1">
      <alignment horizontal="center"/>
    </xf>
    <xf numFmtId="0" fontId="5" fillId="0" borderId="82" xfId="0" applyFont="1" applyBorder="1" applyAlignment="1">
      <alignment horizontal="center"/>
    </xf>
    <xf numFmtId="0" fontId="5" fillId="0" borderId="85" xfId="0" applyFont="1" applyBorder="1" applyAlignment="1">
      <alignment horizontal="center"/>
    </xf>
    <xf numFmtId="0" fontId="5" fillId="0" borderId="99" xfId="0" applyFont="1" applyBorder="1" applyAlignment="1">
      <alignment horizontal="center"/>
    </xf>
    <xf numFmtId="2" fontId="6" fillId="0" borderId="100" xfId="1" applyNumberFormat="1" applyFont="1" applyBorder="1" applyAlignment="1">
      <alignment horizontal="center"/>
    </xf>
    <xf numFmtId="2" fontId="6" fillId="0" borderId="101" xfId="1" applyNumberFormat="1" applyFont="1" applyBorder="1" applyAlignment="1">
      <alignment horizontal="center"/>
    </xf>
    <xf numFmtId="1" fontId="6" fillId="0" borderId="106" xfId="0" applyNumberFormat="1" applyFont="1" applyBorder="1" applyAlignment="1">
      <alignment horizontal="center"/>
    </xf>
    <xf numFmtId="2" fontId="10" fillId="0" borderId="67" xfId="1" applyNumberFormat="1" applyFont="1" applyBorder="1" applyAlignment="1">
      <alignment horizontal="center" vertical="center"/>
    </xf>
    <xf numFmtId="2" fontId="10" fillId="0" borderId="0" xfId="1" applyNumberFormat="1" applyFont="1" applyBorder="1" applyAlignment="1">
      <alignment horizontal="center" vertical="center"/>
    </xf>
    <xf numFmtId="2" fontId="11" fillId="0" borderId="0" xfId="1" applyNumberFormat="1" applyFont="1" applyBorder="1" applyAlignment="1">
      <alignment horizontal="center"/>
    </xf>
    <xf numFmtId="2" fontId="11" fillId="0" borderId="100" xfId="1" applyNumberFormat="1" applyFont="1" applyBorder="1" applyAlignment="1">
      <alignment horizontal="center" vertical="center" wrapText="1"/>
    </xf>
    <xf numFmtId="2" fontId="11" fillId="0" borderId="101" xfId="1" applyNumberFormat="1" applyFont="1" applyBorder="1" applyAlignment="1">
      <alignment horizontal="center" vertical="center" wrapText="1"/>
    </xf>
    <xf numFmtId="4" fontId="10" fillId="0" borderId="73" xfId="1" applyNumberFormat="1" applyFont="1" applyBorder="1" applyAlignment="1">
      <alignment horizontal="center" vertical="center"/>
    </xf>
    <xf numFmtId="4" fontId="10" fillId="0" borderId="71" xfId="1" applyNumberFormat="1" applyFont="1" applyBorder="1" applyAlignment="1">
      <alignment horizontal="center" vertical="center"/>
    </xf>
    <xf numFmtId="0" fontId="10" fillId="0" borderId="67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1" fontId="10" fillId="0" borderId="67" xfId="1" applyNumberFormat="1" applyFont="1" applyBorder="1" applyAlignment="1">
      <alignment horizontal="center"/>
    </xf>
    <xf numFmtId="1" fontId="10" fillId="0" borderId="0" xfId="1" applyNumberFormat="1" applyFont="1" applyBorder="1" applyAlignment="1">
      <alignment horizontal="center"/>
    </xf>
    <xf numFmtId="2" fontId="10" fillId="0" borderId="87" xfId="1" applyNumberFormat="1" applyFont="1" applyFill="1" applyBorder="1" applyAlignment="1">
      <alignment horizontal="center"/>
    </xf>
    <xf numFmtId="2" fontId="10" fillId="0" borderId="112" xfId="1" applyNumberFormat="1" applyFont="1" applyFill="1" applyBorder="1" applyAlignment="1">
      <alignment horizontal="center"/>
    </xf>
    <xf numFmtId="3" fontId="10" fillId="0" borderId="0" xfId="1" applyNumberFormat="1" applyFont="1" applyBorder="1" applyAlignment="1">
      <alignment horizontal="center"/>
    </xf>
    <xf numFmtId="2" fontId="4" fillId="0" borderId="0" xfId="1" applyNumberFormat="1" applyFont="1" applyFill="1" applyAlignment="1">
      <alignment horizontal="center"/>
    </xf>
    <xf numFmtId="0" fontId="0" fillId="0" borderId="85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9" fillId="0" borderId="118" xfId="0" applyFont="1" applyBorder="1" applyAlignment="1">
      <alignment horizontal="left" vertical="center"/>
    </xf>
    <xf numFmtId="0" fontId="5" fillId="0" borderId="82" xfId="1" applyFont="1" applyBorder="1" applyAlignment="1">
      <alignment horizontal="center" vertical="center" wrapText="1" shrinkToFit="1"/>
    </xf>
    <xf numFmtId="0" fontId="5" fillId="0" borderId="99" xfId="1" applyFont="1" applyBorder="1" applyAlignment="1">
      <alignment horizontal="center" vertical="center" wrapText="1" shrinkToFit="1"/>
    </xf>
    <xf numFmtId="1" fontId="10" fillId="0" borderId="108" xfId="1" applyNumberFormat="1" applyFont="1" applyBorder="1" applyAlignment="1">
      <alignment horizontal="center"/>
    </xf>
    <xf numFmtId="4" fontId="10" fillId="0" borderId="100" xfId="1" applyNumberFormat="1" applyFont="1" applyBorder="1" applyAlignment="1">
      <alignment horizontal="center"/>
    </xf>
    <xf numFmtId="4" fontId="10" fillId="0" borderId="101" xfId="1" applyNumberFormat="1" applyFont="1" applyBorder="1" applyAlignment="1">
      <alignment horizontal="center"/>
    </xf>
    <xf numFmtId="3" fontId="10" fillId="0" borderId="67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4" fontId="10" fillId="0" borderId="87" xfId="1" applyNumberFormat="1" applyFont="1" applyFill="1" applyBorder="1" applyAlignment="1">
      <alignment horizontal="center"/>
    </xf>
    <xf numFmtId="4" fontId="10" fillId="0" borderId="116" xfId="1" applyNumberFormat="1" applyFont="1" applyFill="1" applyBorder="1" applyAlignment="1">
      <alignment horizontal="center"/>
    </xf>
    <xf numFmtId="4" fontId="10" fillId="0" borderId="112" xfId="1" applyNumberFormat="1" applyFont="1" applyFill="1" applyBorder="1" applyAlignment="1">
      <alignment horizontal="center"/>
    </xf>
    <xf numFmtId="0" fontId="9" fillId="0" borderId="118" xfId="0" applyFont="1" applyFill="1" applyBorder="1" applyAlignment="1">
      <alignment vertical="center"/>
    </xf>
    <xf numFmtId="0" fontId="6" fillId="0" borderId="86" xfId="1" applyFont="1" applyFill="1" applyBorder="1" applyAlignment="1">
      <alignment horizontal="center" vertical="center"/>
    </xf>
    <xf numFmtId="0" fontId="6" fillId="0" borderId="113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2" xfId="1" applyFont="1" applyFill="1" applyBorder="1" applyAlignment="1">
      <alignment horizontal="center"/>
    </xf>
    <xf numFmtId="0" fontId="5" fillId="0" borderId="85" xfId="1" applyFont="1" applyFill="1" applyBorder="1" applyAlignment="1">
      <alignment horizontal="center"/>
    </xf>
    <xf numFmtId="0" fontId="5" fillId="0" borderId="99" xfId="1" applyFont="1" applyFill="1" applyBorder="1" applyAlignment="1">
      <alignment horizontal="center"/>
    </xf>
    <xf numFmtId="9" fontId="45" fillId="0" borderId="100" xfId="1" applyNumberFormat="1" applyFont="1" applyFill="1" applyBorder="1" applyAlignment="1">
      <alignment horizontal="center"/>
    </xf>
    <xf numFmtId="9" fontId="45" fillId="0" borderId="115" xfId="1" applyNumberFormat="1" applyFont="1" applyFill="1" applyBorder="1" applyAlignment="1">
      <alignment horizontal="center"/>
    </xf>
    <xf numFmtId="9" fontId="45" fillId="0" borderId="101" xfId="1" applyNumberFormat="1" applyFont="1" applyFill="1" applyBorder="1" applyAlignment="1">
      <alignment horizontal="center"/>
    </xf>
    <xf numFmtId="0" fontId="5" fillId="0" borderId="0" xfId="0" applyFont="1"/>
    <xf numFmtId="2" fontId="10" fillId="0" borderId="60" xfId="1" applyNumberFormat="1" applyFont="1" applyFill="1" applyBorder="1" applyAlignment="1">
      <alignment horizontal="center"/>
    </xf>
    <xf numFmtId="2" fontId="10" fillId="0" borderId="116" xfId="1" applyNumberFormat="1" applyFont="1" applyFill="1" applyBorder="1" applyAlignment="1">
      <alignment horizontal="center"/>
    </xf>
    <xf numFmtId="0" fontId="10" fillId="0" borderId="73" xfId="1" applyFont="1" applyFill="1" applyBorder="1" applyAlignment="1">
      <alignment horizontal="center"/>
    </xf>
    <xf numFmtId="0" fontId="10" fillId="0" borderId="60" xfId="1" applyFont="1" applyFill="1" applyBorder="1" applyAlignment="1">
      <alignment horizontal="center"/>
    </xf>
    <xf numFmtId="0" fontId="10" fillId="0" borderId="71" xfId="1" applyFont="1" applyFill="1" applyBorder="1" applyAlignment="1">
      <alignment horizontal="center"/>
    </xf>
    <xf numFmtId="1" fontId="10" fillId="0" borderId="100" xfId="1" applyNumberFormat="1" applyFont="1" applyFill="1" applyBorder="1" applyAlignment="1">
      <alignment horizontal="center"/>
    </xf>
    <xf numFmtId="1" fontId="10" fillId="0" borderId="115" xfId="1" applyNumberFormat="1" applyFont="1" applyFill="1" applyBorder="1" applyAlignment="1">
      <alignment horizontal="center"/>
    </xf>
    <xf numFmtId="1" fontId="10" fillId="0" borderId="101" xfId="1" applyNumberFormat="1" applyFont="1" applyFill="1" applyBorder="1" applyAlignment="1">
      <alignment horizontal="center"/>
    </xf>
    <xf numFmtId="4" fontId="10" fillId="0" borderId="73" xfId="0" applyNumberFormat="1" applyFont="1" applyBorder="1" applyAlignment="1">
      <alignment horizontal="center"/>
    </xf>
    <xf numFmtId="4" fontId="10" fillId="0" borderId="71" xfId="0" applyNumberFormat="1" applyFont="1" applyBorder="1" applyAlignment="1">
      <alignment horizontal="center"/>
    </xf>
    <xf numFmtId="4" fontId="11" fillId="0" borderId="84" xfId="1" applyNumberFormat="1" applyFont="1" applyBorder="1" applyAlignment="1">
      <alignment horizontal="center"/>
    </xf>
    <xf numFmtId="4" fontId="11" fillId="0" borderId="98" xfId="1" applyNumberFormat="1" applyFont="1" applyBorder="1" applyAlignment="1">
      <alignment horizontal="center"/>
    </xf>
    <xf numFmtId="0" fontId="10" fillId="0" borderId="83" xfId="0" applyFont="1" applyBorder="1" applyAlignment="1">
      <alignment horizontal="center"/>
    </xf>
    <xf numFmtId="0" fontId="10" fillId="0" borderId="120" xfId="0" applyFont="1" applyBorder="1" applyAlignment="1">
      <alignment horizontal="center"/>
    </xf>
    <xf numFmtId="0" fontId="6" fillId="0" borderId="73" xfId="0" applyFont="1" applyBorder="1"/>
    <xf numFmtId="0" fontId="6" fillId="0" borderId="71" xfId="0" applyFont="1" applyBorder="1"/>
    <xf numFmtId="0" fontId="6" fillId="0" borderId="82" xfId="0" applyFont="1" applyBorder="1" applyAlignment="1">
      <alignment vertical="center"/>
    </xf>
    <xf numFmtId="0" fontId="6" fillId="0" borderId="99" xfId="0" applyFont="1" applyBorder="1" applyAlignment="1">
      <alignment vertical="center"/>
    </xf>
    <xf numFmtId="0" fontId="6" fillId="0" borderId="84" xfId="0" applyFont="1" applyBorder="1"/>
    <xf numFmtId="0" fontId="6" fillId="0" borderId="98" xfId="0" applyFont="1" applyBorder="1"/>
    <xf numFmtId="0" fontId="6" fillId="0" borderId="82" xfId="0" applyFont="1" applyBorder="1"/>
    <xf numFmtId="0" fontId="6" fillId="0" borderId="99" xfId="0" applyFont="1" applyBorder="1"/>
    <xf numFmtId="4" fontId="10" fillId="0" borderId="83" xfId="0" applyNumberFormat="1" applyFont="1" applyBorder="1" applyAlignment="1">
      <alignment horizontal="center"/>
    </xf>
    <xf numFmtId="4" fontId="10" fillId="0" borderId="120" xfId="0" applyNumberFormat="1" applyFont="1" applyBorder="1" applyAlignment="1">
      <alignment horizontal="center"/>
    </xf>
    <xf numFmtId="0" fontId="6" fillId="0" borderId="82" xfId="0" applyFont="1" applyBorder="1" applyAlignment="1">
      <alignment horizontal="center"/>
    </xf>
    <xf numFmtId="0" fontId="6" fillId="0" borderId="99" xfId="0" applyFont="1" applyBorder="1" applyAlignment="1">
      <alignment horizontal="center"/>
    </xf>
    <xf numFmtId="0" fontId="6" fillId="0" borderId="83" xfId="0" applyFont="1" applyBorder="1"/>
    <xf numFmtId="0" fontId="6" fillId="0" borderId="120" xfId="0" applyFont="1" applyBorder="1"/>
    <xf numFmtId="2" fontId="10" fillId="0" borderId="84" xfId="1" applyNumberFormat="1" applyFont="1" applyBorder="1" applyAlignment="1">
      <alignment horizontal="center"/>
    </xf>
    <xf numFmtId="2" fontId="10" fillId="0" borderId="98" xfId="1" applyNumberFormat="1" applyFont="1" applyBorder="1" applyAlignment="1">
      <alignment horizontal="center"/>
    </xf>
    <xf numFmtId="0" fontId="10" fillId="0" borderId="73" xfId="1" applyFont="1" applyBorder="1" applyAlignment="1">
      <alignment horizontal="left" wrapText="1"/>
    </xf>
    <xf numFmtId="0" fontId="10" fillId="0" borderId="71" xfId="1" applyFont="1" applyBorder="1" applyAlignment="1">
      <alignment horizontal="left" wrapText="1"/>
    </xf>
    <xf numFmtId="1" fontId="10" fillId="0" borderId="97" xfId="1" applyNumberFormat="1" applyFont="1" applyBorder="1" applyAlignment="1">
      <alignment horizontal="center"/>
    </xf>
    <xf numFmtId="1" fontId="10" fillId="0" borderId="88" xfId="1" applyNumberFormat="1" applyFont="1" applyBorder="1" applyAlignment="1">
      <alignment horizontal="center"/>
    </xf>
    <xf numFmtId="2" fontId="10" fillId="0" borderId="88" xfId="1" applyNumberFormat="1" applyFont="1" applyBorder="1" applyAlignment="1">
      <alignment horizontal="center"/>
    </xf>
    <xf numFmtId="2" fontId="45" fillId="0" borderId="73" xfId="1" applyNumberFormat="1" applyFont="1" applyBorder="1" applyAlignment="1">
      <alignment horizontal="center"/>
    </xf>
    <xf numFmtId="2" fontId="45" fillId="0" borderId="71" xfId="1" applyNumberFormat="1" applyFont="1" applyBorder="1" applyAlignment="1">
      <alignment horizontal="center"/>
    </xf>
    <xf numFmtId="4" fontId="10" fillId="0" borderId="97" xfId="1" applyNumberFormat="1" applyFont="1" applyBorder="1" applyAlignment="1">
      <alignment horizontal="center"/>
    </xf>
    <xf numFmtId="0" fontId="41" fillId="0" borderId="0" xfId="1" applyFont="1" applyAlignment="1">
      <alignment horizontal="right"/>
    </xf>
    <xf numFmtId="1" fontId="10" fillId="0" borderId="84" xfId="1" applyNumberFormat="1" applyFont="1" applyBorder="1" applyAlignment="1">
      <alignment horizontal="center"/>
    </xf>
    <xf numFmtId="1" fontId="10" fillId="0" borderId="98" xfId="1" applyNumberFormat="1" applyFont="1" applyBorder="1" applyAlignment="1">
      <alignment horizontal="center"/>
    </xf>
    <xf numFmtId="0" fontId="6" fillId="0" borderId="108" xfId="0" applyFont="1" applyBorder="1" applyAlignment="1">
      <alignment horizontal="center"/>
    </xf>
    <xf numFmtId="3" fontId="10" fillId="0" borderId="102" xfId="1" applyNumberFormat="1" applyFont="1" applyBorder="1" applyAlignment="1">
      <alignment horizontal="center"/>
    </xf>
    <xf numFmtId="3" fontId="10" fillId="0" borderId="100" xfId="1" applyNumberFormat="1" applyFont="1" applyBorder="1" applyAlignment="1">
      <alignment horizontal="center"/>
    </xf>
    <xf numFmtId="3" fontId="10" fillId="0" borderId="101" xfId="1" applyNumberFormat="1" applyFont="1" applyBorder="1" applyAlignment="1">
      <alignment horizontal="center"/>
    </xf>
    <xf numFmtId="2" fontId="10" fillId="0" borderId="67" xfId="1" applyNumberFormat="1" applyFont="1" applyBorder="1" applyAlignment="1">
      <alignment horizontal="center" vertical="center" wrapText="1"/>
    </xf>
    <xf numFmtId="2" fontId="10" fillId="0" borderId="0" xfId="1" applyNumberFormat="1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5" fillId="0" borderId="9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 wrapText="1"/>
    </xf>
    <xf numFmtId="0" fontId="10" fillId="0" borderId="115" xfId="0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/>
    </xf>
    <xf numFmtId="2" fontId="10" fillId="0" borderId="85" xfId="0" applyNumberFormat="1" applyFont="1" applyBorder="1" applyAlignment="1">
      <alignment horizontal="center" vertical="center"/>
    </xf>
    <xf numFmtId="1" fontId="10" fillId="0" borderId="67" xfId="1" applyNumberFormat="1" applyFont="1" applyBorder="1" applyAlignment="1">
      <alignment horizontal="center" vertical="center" wrapText="1"/>
    </xf>
    <xf numFmtId="1" fontId="10" fillId="0" borderId="0" xfId="1" applyNumberFormat="1" applyFont="1" applyBorder="1" applyAlignment="1">
      <alignment horizontal="center" vertical="center" wrapText="1"/>
    </xf>
    <xf numFmtId="0" fontId="45" fillId="0" borderId="0" xfId="1" applyFont="1" applyBorder="1" applyAlignment="1">
      <alignment horizontal="right" wrapText="1"/>
    </xf>
    <xf numFmtId="0" fontId="41" fillId="0" borderId="87" xfId="0" applyFont="1" applyBorder="1" applyAlignment="1">
      <alignment horizontal="left" vertical="center" wrapText="1"/>
    </xf>
    <xf numFmtId="0" fontId="41" fillId="0" borderId="116" xfId="0" applyFont="1" applyBorder="1" applyAlignment="1">
      <alignment horizontal="left" vertical="center" wrapText="1"/>
    </xf>
    <xf numFmtId="0" fontId="41" fillId="0" borderId="112" xfId="0" applyFont="1" applyBorder="1" applyAlignment="1">
      <alignment horizontal="left" vertical="center" wrapText="1"/>
    </xf>
    <xf numFmtId="0" fontId="41" fillId="0" borderId="73" xfId="0" applyFont="1" applyBorder="1" applyAlignment="1">
      <alignment horizontal="left" vertical="center" wrapText="1"/>
    </xf>
    <xf numFmtId="0" fontId="41" fillId="0" borderId="60" xfId="0" applyFont="1" applyBorder="1" applyAlignment="1">
      <alignment horizontal="left" vertical="center" wrapText="1"/>
    </xf>
    <xf numFmtId="0" fontId="41" fillId="0" borderId="71" xfId="0" applyFont="1" applyBorder="1" applyAlignment="1">
      <alignment horizontal="left" vertical="center" wrapText="1"/>
    </xf>
    <xf numFmtId="0" fontId="45" fillId="0" borderId="73" xfId="0" applyFont="1" applyBorder="1" applyAlignment="1">
      <alignment horizontal="left" vertical="center" wrapText="1"/>
    </xf>
    <xf numFmtId="0" fontId="45" fillId="0" borderId="60" xfId="0" applyFont="1" applyBorder="1" applyAlignment="1">
      <alignment horizontal="left" vertical="center" wrapText="1"/>
    </xf>
    <xf numFmtId="0" fontId="45" fillId="0" borderId="71" xfId="0" applyFont="1" applyBorder="1" applyAlignment="1">
      <alignment horizontal="left" vertical="center" wrapText="1"/>
    </xf>
    <xf numFmtId="0" fontId="45" fillId="0" borderId="100" xfId="0" applyFont="1" applyBorder="1" applyAlignment="1">
      <alignment horizontal="left" vertical="center" wrapText="1"/>
    </xf>
    <xf numFmtId="0" fontId="45" fillId="0" borderId="115" xfId="0" applyFont="1" applyBorder="1" applyAlignment="1">
      <alignment horizontal="left" vertical="center" wrapText="1"/>
    </xf>
    <xf numFmtId="0" fontId="45" fillId="0" borderId="101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12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5" fillId="0" borderId="18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51" fillId="0" borderId="13" xfId="0" applyFont="1" applyBorder="1" applyAlignment="1">
      <alignment horizontal="left" vertical="center" wrapText="1"/>
    </xf>
    <xf numFmtId="0" fontId="51" fillId="0" borderId="115" xfId="0" applyFont="1" applyBorder="1" applyAlignment="1">
      <alignment horizontal="left" vertical="center" wrapText="1"/>
    </xf>
    <xf numFmtId="0" fontId="51" fillId="0" borderId="75" xfId="0" applyFont="1" applyBorder="1" applyAlignment="1">
      <alignment horizontal="left" vertical="center" wrapText="1"/>
    </xf>
    <xf numFmtId="4" fontId="19" fillId="0" borderId="74" xfId="0" applyNumberFormat="1" applyFont="1" applyBorder="1" applyAlignment="1">
      <alignment horizontal="center" vertical="center" wrapText="1"/>
    </xf>
    <xf numFmtId="0" fontId="51" fillId="0" borderId="8" xfId="0" applyFont="1" applyBorder="1" applyAlignment="1">
      <alignment horizontal="left" vertical="center" wrapText="1"/>
    </xf>
    <xf numFmtId="0" fontId="51" fillId="0" borderId="60" xfId="0" applyFont="1" applyBorder="1" applyAlignment="1">
      <alignment horizontal="left" vertical="center" wrapText="1"/>
    </xf>
    <xf numFmtId="0" fontId="51" fillId="0" borderId="72" xfId="0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horizontal="center" vertical="center" wrapText="1"/>
    </xf>
    <xf numFmtId="4" fontId="19" fillId="0" borderId="72" xfId="0" applyNumberFormat="1" applyFont="1" applyBorder="1" applyAlignment="1">
      <alignment horizontal="center" vertical="center" wrapText="1"/>
    </xf>
    <xf numFmtId="0" fontId="19" fillId="0" borderId="26" xfId="0" applyFont="1" applyBorder="1" applyAlignment="1">
      <alignment horizontal="left" vertical="center" wrapText="1"/>
    </xf>
    <xf numFmtId="4" fontId="19" fillId="0" borderId="26" xfId="0" applyNumberFormat="1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4" fontId="19" fillId="0" borderId="33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4" fontId="50" fillId="0" borderId="8" xfId="0" applyNumberFormat="1" applyFont="1" applyBorder="1" applyAlignment="1">
      <alignment horizontal="center" vertical="center" wrapText="1"/>
    </xf>
    <xf numFmtId="4" fontId="50" fillId="0" borderId="60" xfId="0" applyNumberFormat="1" applyFont="1" applyBorder="1" applyAlignment="1">
      <alignment horizontal="center" vertical="center" wrapText="1"/>
    </xf>
    <xf numFmtId="4" fontId="50" fillId="0" borderId="71" xfId="0" applyNumberFormat="1" applyFont="1" applyBorder="1" applyAlignment="1">
      <alignment horizontal="center" vertical="center" wrapText="1"/>
    </xf>
    <xf numFmtId="4" fontId="51" fillId="0" borderId="8" xfId="0" applyNumberFormat="1" applyFont="1" applyBorder="1" applyAlignment="1">
      <alignment horizontal="center" vertical="center" wrapText="1"/>
    </xf>
    <xf numFmtId="4" fontId="51" fillId="0" borderId="60" xfId="0" applyNumberFormat="1" applyFont="1" applyBorder="1" applyAlignment="1">
      <alignment horizontal="center" vertical="center" wrapText="1"/>
    </xf>
    <xf numFmtId="4" fontId="51" fillId="0" borderId="71" xfId="0" applyNumberFormat="1" applyFont="1" applyBorder="1" applyAlignment="1">
      <alignment horizontal="center" vertical="center" wrapText="1"/>
    </xf>
    <xf numFmtId="0" fontId="51" fillId="0" borderId="74" xfId="0" applyFont="1" applyBorder="1" applyAlignment="1">
      <alignment horizontal="left" vertical="center" wrapText="1"/>
    </xf>
    <xf numFmtId="188" fontId="51" fillId="0" borderId="13" xfId="0" applyNumberFormat="1" applyFont="1" applyBorder="1" applyAlignment="1">
      <alignment horizontal="center" vertical="center" wrapText="1"/>
    </xf>
    <xf numFmtId="188" fontId="51" fillId="0" borderId="115" xfId="0" applyNumberFormat="1" applyFont="1" applyBorder="1" applyAlignment="1">
      <alignment horizontal="center" vertical="center" wrapText="1"/>
    </xf>
    <xf numFmtId="188" fontId="51" fillId="0" borderId="101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left" vertical="center" wrapText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6" fillId="0" borderId="79" xfId="0" applyFont="1" applyBorder="1" applyAlignment="1">
      <alignment horizontal="center" vertical="center" wrapText="1"/>
    </xf>
    <xf numFmtId="0" fontId="41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9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19" fillId="0" borderId="8" xfId="0" applyFont="1" applyBorder="1" applyAlignment="1">
      <alignment horizontal="left" vertical="center" wrapText="1"/>
    </xf>
    <xf numFmtId="0" fontId="19" fillId="0" borderId="60" xfId="0" applyFont="1" applyBorder="1" applyAlignment="1">
      <alignment horizontal="left" vertical="center" wrapText="1"/>
    </xf>
    <xf numFmtId="0" fontId="19" fillId="0" borderId="72" xfId="0" applyFont="1" applyBorder="1" applyAlignment="1">
      <alignment horizontal="left" vertical="center" wrapText="1"/>
    </xf>
    <xf numFmtId="189" fontId="6" fillId="0" borderId="0" xfId="0" applyNumberFormat="1" applyFont="1" applyFill="1" applyAlignment="1" applyProtection="1">
      <alignment horizontal="left" vertical="center" wrapText="1"/>
      <protection locked="0"/>
    </xf>
    <xf numFmtId="189" fontId="6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26" xfId="0" applyFont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188" fontId="19" fillId="0" borderId="33" xfId="0" applyNumberFormat="1" applyFont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right" vertical="center" wrapText="1"/>
      <protection locked="0"/>
    </xf>
    <xf numFmtId="0" fontId="5" fillId="0" borderId="79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50" fillId="0" borderId="126" xfId="0" applyFont="1" applyBorder="1" applyAlignment="1">
      <alignment horizontal="center" vertical="center" wrapText="1"/>
    </xf>
    <xf numFmtId="0" fontId="50" fillId="0" borderId="120" xfId="0" applyFont="1" applyBorder="1" applyAlignment="1">
      <alignment horizontal="center" vertical="center" wrapText="1"/>
    </xf>
    <xf numFmtId="4" fontId="19" fillId="0" borderId="60" xfId="0" applyNumberFormat="1" applyFont="1" applyBorder="1" applyAlignment="1">
      <alignment horizontal="center" vertical="center" wrapText="1"/>
    </xf>
    <xf numFmtId="4" fontId="19" fillId="0" borderId="71" xfId="0" applyNumberFormat="1" applyFont="1" applyBorder="1" applyAlignment="1">
      <alignment horizontal="center" vertical="center" wrapText="1"/>
    </xf>
    <xf numFmtId="0" fontId="51" fillId="0" borderId="87" xfId="0" applyFont="1" applyBorder="1" applyAlignment="1">
      <alignment horizontal="center" vertical="center" wrapText="1"/>
    </xf>
    <xf numFmtId="0" fontId="51" fillId="0" borderId="116" xfId="0" applyFont="1" applyBorder="1" applyAlignment="1">
      <alignment horizontal="center" vertical="center" wrapText="1"/>
    </xf>
    <xf numFmtId="0" fontId="51" fillId="0" borderId="112" xfId="0" applyFont="1" applyBorder="1" applyAlignment="1">
      <alignment horizontal="center" vertical="center" wrapText="1"/>
    </xf>
    <xf numFmtId="0" fontId="44" fillId="0" borderId="0" xfId="0" applyFont="1"/>
    <xf numFmtId="0" fontId="19" fillId="0" borderId="74" xfId="0" applyFont="1" applyBorder="1" applyAlignment="1">
      <alignment horizontal="left" vertical="center" wrapText="1"/>
    </xf>
    <xf numFmtId="188" fontId="19" fillId="0" borderId="13" xfId="0" applyNumberFormat="1" applyFont="1" applyBorder="1" applyAlignment="1">
      <alignment horizontal="center" vertical="center" wrapText="1"/>
    </xf>
    <xf numFmtId="188" fontId="19" fillId="0" borderId="115" xfId="0" applyNumberFormat="1" applyFont="1" applyBorder="1" applyAlignment="1">
      <alignment horizontal="center" vertical="center" wrapText="1"/>
    </xf>
    <xf numFmtId="188" fontId="19" fillId="0" borderId="101" xfId="0" applyNumberFormat="1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1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6" fillId="0" borderId="13" xfId="0" applyFont="1" applyBorder="1" applyAlignment="1">
      <alignment horizontal="left" vertical="center" wrapText="1"/>
    </xf>
    <xf numFmtId="0" fontId="16" fillId="0" borderId="115" xfId="0" applyFont="1" applyBorder="1" applyAlignment="1">
      <alignment horizontal="left" vertical="center" wrapText="1"/>
    </xf>
    <xf numFmtId="0" fontId="16" fillId="0" borderId="75" xfId="0" applyFont="1" applyBorder="1" applyAlignment="1">
      <alignment horizontal="left" vertical="center" wrapText="1"/>
    </xf>
    <xf numFmtId="0" fontId="17" fillId="0" borderId="100" xfId="0" applyFont="1" applyBorder="1" applyAlignment="1">
      <alignment horizontal="left" vertical="center" wrapText="1"/>
    </xf>
    <xf numFmtId="0" fontId="17" fillId="0" borderId="75" xfId="0" applyFont="1" applyBorder="1" applyAlignment="1">
      <alignment horizontal="left" vertical="center" wrapText="1"/>
    </xf>
    <xf numFmtId="0" fontId="17" fillId="0" borderId="84" xfId="0" applyFont="1" applyBorder="1" applyAlignment="1">
      <alignment horizontal="left" vertical="center" wrapText="1"/>
    </xf>
    <xf numFmtId="0" fontId="17" fillId="0" borderId="125" xfId="0" applyFont="1" applyBorder="1" applyAlignment="1">
      <alignment horizontal="left" vertical="center" wrapText="1"/>
    </xf>
    <xf numFmtId="0" fontId="17" fillId="0" borderId="67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83" xfId="0" applyFont="1" applyBorder="1" applyAlignment="1">
      <alignment horizontal="left" vertical="center" wrapText="1"/>
    </xf>
    <xf numFmtId="0" fontId="17" fillId="0" borderId="126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60" xfId="0" applyFont="1" applyBorder="1" applyAlignment="1">
      <alignment horizontal="left" vertical="center" wrapText="1"/>
    </xf>
    <xf numFmtId="0" fontId="16" fillId="0" borderId="72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7" fillId="0" borderId="72" xfId="0" applyFont="1" applyBorder="1" applyAlignment="1">
      <alignment horizontal="left" vertical="center" wrapText="1"/>
    </xf>
    <xf numFmtId="2" fontId="16" fillId="0" borderId="8" xfId="0" applyNumberFormat="1" applyFont="1" applyBorder="1" applyAlignment="1">
      <alignment horizontal="left" vertical="center" wrapText="1"/>
    </xf>
    <xf numFmtId="2" fontId="16" fillId="0" borderId="60" xfId="0" applyNumberFormat="1" applyFont="1" applyBorder="1" applyAlignment="1">
      <alignment horizontal="left" vertical="center" wrapText="1"/>
    </xf>
    <xf numFmtId="2" fontId="16" fillId="0" borderId="72" xfId="0" applyNumberFormat="1" applyFont="1" applyBorder="1" applyAlignment="1">
      <alignment horizontal="left" vertical="center" wrapText="1"/>
    </xf>
    <xf numFmtId="2" fontId="11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justify"/>
    </xf>
    <xf numFmtId="0" fontId="6" fillId="0" borderId="0" xfId="0" applyFont="1" applyAlignment="1">
      <alignment horizontal="justify" wrapText="1"/>
    </xf>
    <xf numFmtId="0" fontId="16" fillId="0" borderId="2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justify"/>
    </xf>
    <xf numFmtId="0" fontId="16" fillId="0" borderId="128" xfId="0" applyFont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12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26" xfId="0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81" fontId="10" fillId="0" borderId="8" xfId="0" applyNumberFormat="1" applyFont="1" applyBorder="1" applyAlignment="1">
      <alignment horizontal="center" vertical="center" wrapText="1"/>
    </xf>
    <xf numFmtId="181" fontId="10" fillId="0" borderId="71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3" fontId="10" fillId="0" borderId="71" xfId="0" applyNumberFormat="1" applyFont="1" applyBorder="1" applyAlignment="1">
      <alignment horizontal="center" vertical="center" wrapText="1"/>
    </xf>
    <xf numFmtId="0" fontId="14" fillId="0" borderId="128" xfId="0" applyFont="1" applyBorder="1" applyAlignment="1">
      <alignment horizontal="center" vertical="center" wrapText="1"/>
    </xf>
    <xf numFmtId="0" fontId="14" fillId="0" borderId="11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2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right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71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0" fillId="0" borderId="10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10" fillId="0" borderId="73" xfId="0" applyFont="1" applyBorder="1" applyAlignment="1">
      <alignment horizontal="left" vertical="center" wrapText="1"/>
    </xf>
    <xf numFmtId="0" fontId="10" fillId="0" borderId="72" xfId="0" applyFont="1" applyBorder="1"/>
    <xf numFmtId="0" fontId="6" fillId="0" borderId="84" xfId="0" applyFont="1" applyBorder="1" applyAlignment="1">
      <alignment horizontal="left" vertical="center" wrapText="1"/>
    </xf>
    <xf numFmtId="0" fontId="6" fillId="0" borderId="12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18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74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9" fillId="0" borderId="86" xfId="0" applyFont="1" applyBorder="1" applyAlignment="1">
      <alignment horizontal="center" vertical="center" wrapText="1"/>
    </xf>
    <xf numFmtId="0" fontId="9" fillId="0" borderId="129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 wrapText="1"/>
    </xf>
    <xf numFmtId="0" fontId="9" fillId="0" borderId="121" xfId="0" applyFont="1" applyBorder="1" applyAlignment="1">
      <alignment horizontal="center" vertical="center" wrapText="1"/>
    </xf>
    <xf numFmtId="2" fontId="13" fillId="0" borderId="142" xfId="0" applyNumberFormat="1" applyFont="1" applyBorder="1" applyAlignment="1">
      <alignment horizontal="center" vertical="center" wrapText="1"/>
    </xf>
    <xf numFmtId="2" fontId="13" fillId="0" borderId="141" xfId="0" applyNumberFormat="1" applyFont="1" applyBorder="1" applyAlignment="1">
      <alignment horizontal="center" vertical="center" wrapText="1"/>
    </xf>
    <xf numFmtId="2" fontId="13" fillId="0" borderId="143" xfId="0" applyNumberFormat="1" applyFont="1" applyBorder="1" applyAlignment="1">
      <alignment horizontal="center" vertical="center" wrapText="1"/>
    </xf>
    <xf numFmtId="2" fontId="13" fillId="0" borderId="0" xfId="0" applyNumberFormat="1" applyFont="1" applyBorder="1" applyAlignment="1">
      <alignment horizontal="left" vertical="center" wrapText="1"/>
    </xf>
    <xf numFmtId="2" fontId="22" fillId="0" borderId="141" xfId="0" applyNumberFormat="1" applyFont="1" applyBorder="1" applyAlignment="1">
      <alignment horizontal="center" vertical="center" wrapText="1"/>
    </xf>
    <xf numFmtId="2" fontId="22" fillId="0" borderId="38" xfId="0" applyNumberFormat="1" applyFont="1" applyBorder="1" applyAlignment="1">
      <alignment horizontal="center" vertical="center" wrapText="1"/>
    </xf>
    <xf numFmtId="2" fontId="22" fillId="0" borderId="60" xfId="0" applyNumberFormat="1" applyFont="1" applyBorder="1" applyAlignment="1">
      <alignment horizontal="center" vertical="center" wrapText="1"/>
    </xf>
    <xf numFmtId="2" fontId="22" fillId="0" borderId="35" xfId="0" applyNumberFormat="1" applyFont="1" applyBorder="1" applyAlignment="1">
      <alignment horizontal="center" vertical="center" wrapText="1"/>
    </xf>
    <xf numFmtId="2" fontId="13" fillId="0" borderId="24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2" fontId="13" fillId="0" borderId="60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4" fontId="13" fillId="0" borderId="60" xfId="0" applyNumberFormat="1" applyFont="1" applyBorder="1" applyAlignment="1">
      <alignment horizontal="center" vertical="center" wrapText="1"/>
    </xf>
    <xf numFmtId="2" fontId="13" fillId="0" borderId="38" xfId="0" applyNumberFormat="1" applyFont="1" applyBorder="1" applyAlignment="1">
      <alignment horizontal="center" vertical="center" wrapText="1"/>
    </xf>
    <xf numFmtId="0" fontId="16" fillId="0" borderId="137" xfId="0" applyFont="1" applyBorder="1" applyAlignment="1">
      <alignment horizontal="center" wrapText="1"/>
    </xf>
    <xf numFmtId="0" fontId="16" fillId="0" borderId="138" xfId="0" applyFont="1" applyBorder="1" applyAlignment="1">
      <alignment horizontal="center" wrapText="1"/>
    </xf>
    <xf numFmtId="0" fontId="16" fillId="0" borderId="42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72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 wrapText="1"/>
    </xf>
    <xf numFmtId="2" fontId="6" fillId="0" borderId="6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7" fillId="0" borderId="35" xfId="0" applyFont="1" applyBorder="1" applyAlignment="1">
      <alignment horizontal="center" vertical="center" wrapText="1"/>
    </xf>
    <xf numFmtId="2" fontId="6" fillId="0" borderId="35" xfId="0" applyNumberFormat="1" applyFont="1" applyBorder="1" applyAlignment="1">
      <alignment horizontal="center" vertical="center" wrapText="1"/>
    </xf>
    <xf numFmtId="2" fontId="6" fillId="0" borderId="31" xfId="0" applyNumberFormat="1" applyFont="1" applyBorder="1" applyAlignment="1">
      <alignment horizontal="center" vertical="center" wrapText="1"/>
    </xf>
    <xf numFmtId="2" fontId="6" fillId="0" borderId="139" xfId="0" applyNumberFormat="1" applyFont="1" applyBorder="1" applyAlignment="1">
      <alignment horizontal="center" vertical="center" wrapText="1"/>
    </xf>
    <xf numFmtId="2" fontId="6" fillId="0" borderId="37" xfId="0" applyNumberFormat="1" applyFont="1" applyBorder="1" applyAlignment="1">
      <alignment horizontal="center" vertical="center" wrapText="1"/>
    </xf>
    <xf numFmtId="2" fontId="6" fillId="0" borderId="136" xfId="0" applyNumberFormat="1" applyFont="1" applyBorder="1" applyAlignment="1">
      <alignment horizontal="center" vertical="center" wrapText="1"/>
    </xf>
    <xf numFmtId="2" fontId="22" fillId="0" borderId="139" xfId="0" applyNumberFormat="1" applyFont="1" applyBorder="1" applyAlignment="1">
      <alignment horizontal="center" vertical="center" wrapText="1"/>
    </xf>
    <xf numFmtId="2" fontId="22" fillId="0" borderId="37" xfId="0" applyNumberFormat="1" applyFont="1" applyBorder="1" applyAlignment="1">
      <alignment horizontal="center" vertical="center" wrapText="1"/>
    </xf>
    <xf numFmtId="2" fontId="13" fillId="0" borderId="31" xfId="0" applyNumberFormat="1" applyFont="1" applyBorder="1" applyAlignment="1">
      <alignment horizontal="center" vertical="center" wrapText="1"/>
    </xf>
    <xf numFmtId="2" fontId="13" fillId="0" borderId="139" xfId="0" applyNumberFormat="1" applyFont="1" applyBorder="1" applyAlignment="1">
      <alignment horizontal="center" vertical="center" wrapText="1"/>
    </xf>
    <xf numFmtId="2" fontId="13" fillId="0" borderId="39" xfId="0" applyNumberFormat="1" applyFont="1" applyBorder="1" applyAlignment="1">
      <alignment horizontal="center" vertical="center" wrapText="1"/>
    </xf>
    <xf numFmtId="2" fontId="13" fillId="0" borderId="7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5" fillId="0" borderId="14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4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36" xfId="0" applyFont="1" applyBorder="1" applyAlignment="1">
      <alignment horizontal="center" vertical="center" wrapText="1"/>
    </xf>
    <xf numFmtId="2" fontId="13" fillId="0" borderId="3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2" fontId="13" fillId="0" borderId="0" xfId="0" applyNumberFormat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2" fontId="23" fillId="0" borderId="0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 wrapText="1" indent="4"/>
    </xf>
    <xf numFmtId="2" fontId="13" fillId="0" borderId="130" xfId="0" applyNumberFormat="1" applyFont="1" applyBorder="1" applyAlignment="1">
      <alignment horizontal="center" vertical="center" wrapText="1"/>
    </xf>
    <xf numFmtId="2" fontId="13" fillId="0" borderId="122" xfId="0" applyNumberFormat="1" applyFont="1" applyBorder="1" applyAlignment="1">
      <alignment horizontal="center" vertical="center" wrapText="1"/>
    </xf>
    <xf numFmtId="2" fontId="13" fillId="0" borderId="29" xfId="0" applyNumberFormat="1" applyFont="1" applyBorder="1" applyAlignment="1">
      <alignment horizontal="center" vertical="center" wrapText="1"/>
    </xf>
    <xf numFmtId="2" fontId="13" fillId="0" borderId="131" xfId="0" applyNumberFormat="1" applyFont="1" applyBorder="1" applyAlignment="1">
      <alignment horizontal="center" vertical="center" wrapText="1"/>
    </xf>
    <xf numFmtId="2" fontId="13" fillId="0" borderId="132" xfId="0" applyNumberFormat="1" applyFont="1" applyBorder="1" applyAlignment="1">
      <alignment horizontal="center" vertical="center" wrapText="1"/>
    </xf>
    <xf numFmtId="2" fontId="13" fillId="0" borderId="133" xfId="0" applyNumberFormat="1" applyFont="1" applyBorder="1" applyAlignment="1">
      <alignment horizontal="center" vertical="center" wrapText="1"/>
    </xf>
    <xf numFmtId="2" fontId="22" fillId="0" borderId="125" xfId="0" applyNumberFormat="1" applyFont="1" applyBorder="1" applyAlignment="1">
      <alignment horizontal="center" vertical="center" wrapText="1"/>
    </xf>
    <xf numFmtId="2" fontId="22" fillId="0" borderId="36" xfId="0" applyNumberFormat="1" applyFont="1" applyBorder="1" applyAlignment="1">
      <alignment horizontal="center" vertical="center" wrapText="1"/>
    </xf>
    <xf numFmtId="2" fontId="22" fillId="0" borderId="0" xfId="0" applyNumberFormat="1" applyFont="1" applyBorder="1" applyAlignment="1">
      <alignment horizontal="center" vertical="center" wrapText="1"/>
    </xf>
    <xf numFmtId="2" fontId="22" fillId="0" borderId="41" xfId="0" applyNumberFormat="1" applyFont="1" applyBorder="1" applyAlignment="1">
      <alignment horizontal="center" vertical="center" wrapText="1"/>
    </xf>
    <xf numFmtId="2" fontId="22" fillId="0" borderId="134" xfId="0" applyNumberFormat="1" applyFont="1" applyBorder="1" applyAlignment="1">
      <alignment horizontal="center" vertical="center" wrapText="1"/>
    </xf>
    <xf numFmtId="2" fontId="22" fillId="0" borderId="43" xfId="0" applyNumberFormat="1" applyFont="1" applyBorder="1" applyAlignment="1">
      <alignment horizontal="center" vertical="center" wrapText="1"/>
    </xf>
    <xf numFmtId="2" fontId="13" fillId="0" borderId="25" xfId="0" applyNumberFormat="1" applyFont="1" applyBorder="1" applyAlignment="1">
      <alignment horizontal="center" vertical="center" wrapText="1"/>
    </xf>
    <xf numFmtId="2" fontId="13" fillId="0" borderId="26" xfId="0" applyNumberFormat="1" applyFont="1" applyBorder="1" applyAlignment="1">
      <alignment horizontal="center" vertical="center" wrapText="1"/>
    </xf>
    <xf numFmtId="2" fontId="13" fillId="0" borderId="30" xfId="0" applyNumberFormat="1" applyFont="1" applyBorder="1" applyAlignment="1">
      <alignment horizontal="center" vertical="center" wrapText="1"/>
    </xf>
    <xf numFmtId="2" fontId="13" fillId="0" borderId="27" xfId="0" applyNumberFormat="1" applyFont="1" applyBorder="1" applyAlignment="1">
      <alignment horizontal="center" vertical="center" wrapText="1"/>
    </xf>
    <xf numFmtId="2" fontId="13" fillId="0" borderId="19" xfId="0" applyNumberFormat="1" applyFont="1" applyBorder="1" applyAlignment="1">
      <alignment horizontal="center" vertical="center" wrapText="1"/>
    </xf>
    <xf numFmtId="2" fontId="13" fillId="0" borderId="125" xfId="0" applyNumberFormat="1" applyFont="1" applyBorder="1" applyAlignment="1">
      <alignment horizontal="center" vertical="center" wrapText="1"/>
    </xf>
    <xf numFmtId="2" fontId="13" fillId="0" borderId="21" xfId="0" applyNumberFormat="1" applyFont="1" applyBorder="1" applyAlignment="1">
      <alignment horizontal="center" vertical="center" wrapText="1"/>
    </xf>
    <xf numFmtId="2" fontId="13" fillId="0" borderId="0" xfId="0" applyNumberFormat="1" applyFont="1" applyBorder="1" applyAlignment="1">
      <alignment horizontal="center" vertical="center" wrapText="1"/>
    </xf>
    <xf numFmtId="2" fontId="13" fillId="0" borderId="135" xfId="0" applyNumberFormat="1" applyFont="1" applyBorder="1" applyAlignment="1">
      <alignment horizontal="center" vertical="center" wrapText="1"/>
    </xf>
    <xf numFmtId="2" fontId="13" fillId="0" borderId="134" xfId="0" applyNumberFormat="1" applyFont="1" applyBorder="1" applyAlignment="1">
      <alignment horizontal="center" vertical="center" wrapText="1"/>
    </xf>
    <xf numFmtId="0" fontId="10" fillId="0" borderId="7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60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10" fillId="0" borderId="159" xfId="0" applyFont="1" applyBorder="1" applyAlignment="1">
      <alignment horizontal="left" vertical="center" wrapText="1"/>
    </xf>
    <xf numFmtId="0" fontId="10" fillId="0" borderId="160" xfId="0" applyFont="1" applyBorder="1" applyAlignment="1">
      <alignment horizontal="left" vertical="center" wrapText="1"/>
    </xf>
    <xf numFmtId="0" fontId="11" fillId="0" borderId="146" xfId="0" applyFont="1" applyBorder="1" applyAlignment="1">
      <alignment horizontal="center" vertical="center" wrapText="1"/>
    </xf>
    <xf numFmtId="0" fontId="11" fillId="0" borderId="147" xfId="0" applyFont="1" applyBorder="1" applyAlignment="1">
      <alignment horizontal="center" vertical="center" wrapText="1"/>
    </xf>
    <xf numFmtId="0" fontId="11" fillId="0" borderId="148" xfId="0" applyFont="1" applyBorder="1" applyAlignment="1">
      <alignment horizontal="center" vertical="center" wrapText="1"/>
    </xf>
    <xf numFmtId="0" fontId="11" fillId="0" borderId="149" xfId="0" applyFont="1" applyBorder="1" applyAlignment="1">
      <alignment horizontal="center" vertical="center" wrapText="1"/>
    </xf>
    <xf numFmtId="0" fontId="11" fillId="0" borderId="150" xfId="0" applyFont="1" applyBorder="1" applyAlignment="1">
      <alignment horizontal="center" vertical="center" wrapText="1"/>
    </xf>
    <xf numFmtId="0" fontId="11" fillId="0" borderId="151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81" xfId="0" applyFont="1" applyBorder="1" applyAlignment="1">
      <alignment horizontal="center" vertical="center" wrapText="1"/>
    </xf>
    <xf numFmtId="0" fontId="11" fillId="0" borderId="152" xfId="0" applyFont="1" applyBorder="1" applyAlignment="1">
      <alignment horizontal="center" vertical="center" wrapText="1"/>
    </xf>
    <xf numFmtId="0" fontId="11" fillId="0" borderId="126" xfId="0" applyFont="1" applyBorder="1" applyAlignment="1">
      <alignment horizontal="center" vertical="center" wrapText="1"/>
    </xf>
    <xf numFmtId="0" fontId="11" fillId="0" borderId="153" xfId="0" applyFont="1" applyBorder="1" applyAlignment="1">
      <alignment horizontal="center" vertical="center" wrapText="1"/>
    </xf>
    <xf numFmtId="0" fontId="11" fillId="0" borderId="93" xfId="0" applyFont="1" applyBorder="1" applyAlignment="1">
      <alignment horizontal="center" vertical="center" wrapText="1"/>
    </xf>
    <xf numFmtId="0" fontId="11" fillId="0" borderId="91" xfId="0" applyFont="1" applyBorder="1" applyAlignment="1">
      <alignment horizontal="center" vertical="center" wrapText="1"/>
    </xf>
    <xf numFmtId="0" fontId="4" fillId="0" borderId="154" xfId="0" applyFont="1" applyBorder="1" applyAlignment="1">
      <alignment horizontal="center" vertical="center" wrapText="1"/>
    </xf>
    <xf numFmtId="0" fontId="4" fillId="0" borderId="155" xfId="0" applyFont="1" applyBorder="1" applyAlignment="1">
      <alignment horizontal="center" vertical="center" wrapText="1"/>
    </xf>
    <xf numFmtId="0" fontId="4" fillId="0" borderId="156" xfId="0" applyFont="1" applyBorder="1" applyAlignment="1">
      <alignment horizontal="center" vertical="center" wrapText="1"/>
    </xf>
    <xf numFmtId="0" fontId="4" fillId="0" borderId="15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31" xfId="0" applyFont="1" applyBorder="1" applyAlignment="1">
      <alignment horizontal="center" vertical="center" wrapText="1"/>
    </xf>
    <xf numFmtId="0" fontId="11" fillId="0" borderId="154" xfId="0" applyFont="1" applyBorder="1" applyAlignment="1">
      <alignment horizontal="center" vertical="center" wrapText="1"/>
    </xf>
    <xf numFmtId="0" fontId="11" fillId="0" borderId="157" xfId="0" applyFont="1" applyBorder="1" applyAlignment="1">
      <alignment horizontal="center" vertical="center" wrapText="1"/>
    </xf>
    <xf numFmtId="0" fontId="11" fillId="0" borderId="144" xfId="0" applyFont="1" applyBorder="1" applyAlignment="1">
      <alignment horizontal="center" vertical="center" wrapText="1"/>
    </xf>
    <xf numFmtId="0" fontId="11" fillId="0" borderId="145" xfId="0" applyFont="1" applyBorder="1" applyAlignment="1">
      <alignment horizontal="center" vertical="center" wrapText="1"/>
    </xf>
    <xf numFmtId="0" fontId="11" fillId="0" borderId="158" xfId="0" applyFont="1" applyBorder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5" fillId="0" borderId="10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44" fillId="0" borderId="8" xfId="0" applyFont="1" applyBorder="1" applyAlignment="1">
      <alignment horizontal="left" vertical="center" wrapText="1"/>
    </xf>
    <xf numFmtId="0" fontId="44" fillId="0" borderId="60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4" fillId="0" borderId="7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10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18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9" fillId="0" borderId="97" xfId="0" applyFont="1" applyBorder="1" applyAlignment="1">
      <alignment horizontal="center" vertical="center" wrapText="1"/>
    </xf>
    <xf numFmtId="0" fontId="14" fillId="0" borderId="74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5" fillId="0" borderId="108" xfId="0" applyFont="1" applyBorder="1" applyAlignment="1">
      <alignment horizontal="left" vertical="center" wrapText="1"/>
    </xf>
    <xf numFmtId="0" fontId="5" fillId="0" borderId="89" xfId="0" applyFont="1" applyBorder="1" applyAlignment="1">
      <alignment horizontal="left" vertical="center" wrapText="1"/>
    </xf>
    <xf numFmtId="0" fontId="5" fillId="0" borderId="106" xfId="0" applyFont="1" applyBorder="1" applyAlignment="1">
      <alignment horizontal="left" vertical="center" wrapText="1"/>
    </xf>
    <xf numFmtId="0" fontId="5" fillId="0" borderId="108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161" xfId="0" applyFont="1" applyBorder="1" applyAlignment="1">
      <alignment horizontal="left" vertical="center" wrapText="1"/>
    </xf>
    <xf numFmtId="0" fontId="6" fillId="0" borderId="162" xfId="0" applyFont="1" applyBorder="1" applyAlignment="1">
      <alignment horizontal="left" vertical="center" wrapText="1"/>
    </xf>
    <xf numFmtId="0" fontId="5" fillId="0" borderId="168" xfId="0" applyFont="1" applyBorder="1" applyAlignment="1">
      <alignment horizontal="left" vertical="center" wrapText="1"/>
    </xf>
    <xf numFmtId="0" fontId="5" fillId="0" borderId="169" xfId="0" applyFont="1" applyBorder="1" applyAlignment="1">
      <alignment horizontal="left" vertical="center" wrapText="1"/>
    </xf>
    <xf numFmtId="0" fontId="5" fillId="0" borderId="162" xfId="0" applyFont="1" applyBorder="1" applyAlignment="1">
      <alignment horizontal="left" vertical="center" wrapText="1"/>
    </xf>
    <xf numFmtId="0" fontId="5" fillId="0" borderId="161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5" fillId="0" borderId="166" xfId="0" applyFont="1" applyBorder="1" applyAlignment="1">
      <alignment horizontal="center" vertical="center" wrapText="1"/>
    </xf>
    <xf numFmtId="0" fontId="5" fillId="0" borderId="16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5" fillId="0" borderId="0" xfId="0" applyFont="1" applyBorder="1" applyAlignment="1">
      <alignment horizontal="left" vertical="center" wrapText="1"/>
    </xf>
    <xf numFmtId="0" fontId="6" fillId="0" borderId="168" xfId="0" applyFont="1" applyBorder="1" applyAlignment="1">
      <alignment horizontal="left" vertical="center" wrapText="1"/>
    </xf>
    <xf numFmtId="0" fontId="6" fillId="0" borderId="16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73" xfId="0" applyFont="1" applyBorder="1" applyAlignment="1">
      <alignment horizontal="left" vertical="center" wrapText="1"/>
    </xf>
    <xf numFmtId="0" fontId="6" fillId="0" borderId="163" xfId="0" applyFont="1" applyBorder="1" applyAlignment="1">
      <alignment horizontal="left" vertical="center" wrapText="1"/>
    </xf>
    <xf numFmtId="0" fontId="6" fillId="0" borderId="164" xfId="0" applyFont="1" applyBorder="1" applyAlignment="1">
      <alignment horizontal="left" vertical="center" wrapText="1"/>
    </xf>
    <xf numFmtId="0" fontId="6" fillId="0" borderId="165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" fontId="6" fillId="0" borderId="8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0" fontId="5" fillId="0" borderId="170" xfId="0" applyFont="1" applyBorder="1" applyAlignment="1">
      <alignment horizontal="left" vertical="center" wrapText="1"/>
    </xf>
    <xf numFmtId="0" fontId="5" fillId="0" borderId="126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130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132" xfId="0" applyFont="1" applyBorder="1" applyAlignment="1">
      <alignment horizontal="left" vertical="center" wrapText="1"/>
    </xf>
    <xf numFmtId="0" fontId="6" fillId="0" borderId="134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6" fillId="0" borderId="39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20" fillId="0" borderId="171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6" fillId="0" borderId="104" xfId="0" applyFont="1" applyBorder="1" applyAlignment="1">
      <alignment horizontal="left" vertical="center" wrapText="1"/>
    </xf>
    <xf numFmtId="0" fontId="6" fillId="0" borderId="68" xfId="0" applyFont="1" applyBorder="1" applyAlignment="1">
      <alignment horizontal="left" vertical="center" wrapText="1"/>
    </xf>
    <xf numFmtId="0" fontId="5" fillId="0" borderId="14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1" fillId="0" borderId="134" xfId="0" applyFont="1" applyBorder="1" applyAlignment="1">
      <alignment horizontal="center"/>
    </xf>
    <xf numFmtId="2" fontId="6" fillId="0" borderId="67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center" vertical="center" wrapText="1"/>
    </xf>
    <xf numFmtId="4" fontId="6" fillId="0" borderId="67" xfId="1" applyNumberFormat="1" applyFont="1" applyBorder="1" applyAlignment="1">
      <alignment horizontal="center" vertical="center" wrapText="1"/>
    </xf>
    <xf numFmtId="4" fontId="6" fillId="0" borderId="0" xfId="1" applyNumberFormat="1" applyFont="1" applyBorder="1" applyAlignment="1">
      <alignment horizontal="center" vertical="center" wrapText="1"/>
    </xf>
    <xf numFmtId="10" fontId="6" fillId="0" borderId="67" xfId="1" applyNumberFormat="1" applyFont="1" applyBorder="1" applyAlignment="1">
      <alignment horizontal="center" vertical="center" wrapText="1"/>
    </xf>
    <xf numFmtId="10" fontId="6" fillId="0" borderId="0" xfId="1" applyNumberFormat="1" applyFont="1" applyBorder="1" applyAlignment="1">
      <alignment horizontal="center" vertical="center" wrapText="1"/>
    </xf>
    <xf numFmtId="0" fontId="6" fillId="0" borderId="67" xfId="1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center" vertical="center" wrapText="1"/>
    </xf>
    <xf numFmtId="0" fontId="6" fillId="0" borderId="87" xfId="1" applyNumberFormat="1" applyFont="1" applyBorder="1" applyAlignment="1">
      <alignment horizontal="center" vertical="center" wrapText="1"/>
    </xf>
    <xf numFmtId="0" fontId="6" fillId="0" borderId="112" xfId="1" applyNumberFormat="1" applyFont="1" applyBorder="1" applyAlignment="1">
      <alignment horizontal="center" vertical="center" wrapText="1"/>
    </xf>
    <xf numFmtId="0" fontId="6" fillId="0" borderId="100" xfId="1" applyNumberFormat="1" applyFont="1" applyBorder="1" applyAlignment="1">
      <alignment horizontal="center" vertical="center" wrapText="1"/>
    </xf>
    <xf numFmtId="0" fontId="6" fillId="0" borderId="101" xfId="1" applyNumberFormat="1" applyFont="1" applyBorder="1" applyAlignment="1">
      <alignment horizontal="center" vertical="center" wrapText="1"/>
    </xf>
    <xf numFmtId="10" fontId="6" fillId="0" borderId="100" xfId="1" applyNumberFormat="1" applyFont="1" applyBorder="1" applyAlignment="1">
      <alignment horizontal="center" vertical="center" wrapText="1"/>
    </xf>
    <xf numFmtId="10" fontId="6" fillId="0" borderId="101" xfId="1" applyNumberFormat="1" applyFont="1" applyBorder="1" applyAlignment="1">
      <alignment horizontal="center" vertical="center" wrapText="1"/>
    </xf>
    <xf numFmtId="2" fontId="5" fillId="0" borderId="67" xfId="1" applyNumberFormat="1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center" vertical="center" wrapText="1"/>
    </xf>
    <xf numFmtId="0" fontId="5" fillId="0" borderId="82" xfId="1" applyFont="1" applyBorder="1" applyAlignment="1">
      <alignment horizontal="left" vertical="center" wrapText="1"/>
    </xf>
    <xf numFmtId="0" fontId="5" fillId="0" borderId="85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2" fontId="6" fillId="0" borderId="87" xfId="1" applyNumberFormat="1" applyFont="1" applyBorder="1" applyAlignment="1">
      <alignment horizontal="center" vertical="center" wrapText="1"/>
    </xf>
    <xf numFmtId="2" fontId="6" fillId="0" borderId="112" xfId="1" applyNumberFormat="1" applyFont="1" applyBorder="1" applyAlignment="1">
      <alignment horizontal="center" vertical="center" wrapText="1"/>
    </xf>
    <xf numFmtId="4" fontId="6" fillId="0" borderId="73" xfId="1" applyNumberFormat="1" applyFont="1" applyBorder="1" applyAlignment="1">
      <alignment horizontal="center" vertical="center" wrapText="1"/>
    </xf>
    <xf numFmtId="4" fontId="6" fillId="0" borderId="71" xfId="1" applyNumberFormat="1" applyFont="1" applyBorder="1" applyAlignment="1">
      <alignment horizontal="center" vertical="center" wrapText="1"/>
    </xf>
    <xf numFmtId="4" fontId="6" fillId="0" borderId="100" xfId="1" applyNumberFormat="1" applyFont="1" applyBorder="1" applyAlignment="1">
      <alignment horizontal="center" vertical="center" wrapText="1"/>
    </xf>
    <xf numFmtId="4" fontId="6" fillId="0" borderId="101" xfId="1" applyNumberFormat="1" applyFont="1" applyBorder="1" applyAlignment="1">
      <alignment horizontal="center" vertical="center" wrapText="1"/>
    </xf>
    <xf numFmtId="0" fontId="5" fillId="0" borderId="67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right" wrapText="1"/>
    </xf>
    <xf numFmtId="0" fontId="6" fillId="0" borderId="100" xfId="1" applyFont="1" applyBorder="1" applyAlignment="1">
      <alignment vertical="center" wrapText="1"/>
    </xf>
    <xf numFmtId="0" fontId="6" fillId="0" borderId="115" xfId="1" applyFont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2" fontId="5" fillId="0" borderId="82" xfId="1" applyNumberFormat="1" applyFont="1" applyBorder="1" applyAlignment="1">
      <alignment horizontal="center" vertical="center" wrapText="1"/>
    </xf>
    <xf numFmtId="2" fontId="5" fillId="0" borderId="99" xfId="1" applyNumberFormat="1" applyFont="1" applyBorder="1" applyAlignment="1">
      <alignment horizontal="center" vertical="center" wrapText="1"/>
    </xf>
    <xf numFmtId="2" fontId="44" fillId="0" borderId="73" xfId="1" applyNumberFormat="1" applyFont="1" applyBorder="1" applyAlignment="1">
      <alignment horizontal="center" vertical="center" wrapText="1"/>
    </xf>
    <xf numFmtId="2" fontId="44" fillId="0" borderId="71" xfId="1" applyNumberFormat="1" applyFont="1" applyBorder="1" applyAlignment="1">
      <alignment horizontal="center" vertical="center" wrapText="1"/>
    </xf>
    <xf numFmtId="10" fontId="6" fillId="0" borderId="73" xfId="1" applyNumberFormat="1" applyFont="1" applyBorder="1" applyAlignment="1">
      <alignment horizontal="center" vertical="center" wrapText="1"/>
    </xf>
    <xf numFmtId="10" fontId="6" fillId="0" borderId="71" xfId="1" applyNumberFormat="1" applyFont="1" applyBorder="1" applyAlignment="1">
      <alignment horizontal="center" vertical="center" wrapText="1"/>
    </xf>
    <xf numFmtId="0" fontId="40" fillId="0" borderId="82" xfId="1" applyFont="1" applyBorder="1" applyAlignment="1">
      <alignment horizontal="center" vertical="center" wrapText="1"/>
    </xf>
    <xf numFmtId="0" fontId="40" fillId="0" borderId="85" xfId="1" applyFont="1" applyBorder="1" applyAlignment="1">
      <alignment horizontal="center" vertical="center" wrapText="1"/>
    </xf>
    <xf numFmtId="0" fontId="40" fillId="0" borderId="99" xfId="1" applyFont="1" applyBorder="1" applyAlignment="1">
      <alignment horizontal="center" vertical="center" wrapText="1"/>
    </xf>
    <xf numFmtId="4" fontId="47" fillId="0" borderId="26" xfId="1" applyNumberFormat="1" applyFont="1" applyBorder="1" applyAlignment="1">
      <alignment horizontal="center" vertical="center" wrapText="1"/>
    </xf>
    <xf numFmtId="193" fontId="47" fillId="0" borderId="26" xfId="1" applyNumberFormat="1" applyFont="1" applyBorder="1" applyAlignment="1">
      <alignment horizontal="center" vertical="center" wrapText="1"/>
    </xf>
    <xf numFmtId="193" fontId="47" fillId="0" borderId="11" xfId="1" applyNumberFormat="1" applyFont="1" applyBorder="1" applyAlignment="1">
      <alignment horizontal="center" vertical="center" wrapText="1"/>
    </xf>
    <xf numFmtId="4" fontId="47" fillId="0" borderId="74" xfId="1" applyNumberFormat="1" applyFont="1" applyBorder="1" applyAlignment="1">
      <alignment horizontal="center" vertical="center" wrapText="1"/>
    </xf>
    <xf numFmtId="195" fontId="47" fillId="0" borderId="74" xfId="1" applyNumberFormat="1" applyFont="1" applyBorder="1" applyAlignment="1">
      <alignment horizontal="center" vertical="center" wrapText="1"/>
    </xf>
    <xf numFmtId="195" fontId="47" fillId="0" borderId="14" xfId="1" applyNumberFormat="1" applyFont="1" applyBorder="1" applyAlignment="1">
      <alignment horizontal="center" vertical="center" wrapText="1"/>
    </xf>
    <xf numFmtId="0" fontId="40" fillId="0" borderId="97" xfId="1" applyFont="1" applyBorder="1" applyAlignment="1">
      <alignment horizontal="center" vertical="center" wrapText="1"/>
    </xf>
    <xf numFmtId="4" fontId="47" fillId="0" borderId="81" xfId="1" applyNumberFormat="1" applyFont="1" applyBorder="1" applyAlignment="1">
      <alignment horizontal="center" vertical="center" wrapText="1"/>
    </xf>
    <xf numFmtId="193" fontId="47" fillId="0" borderId="81" xfId="1" applyNumberFormat="1" applyFont="1" applyBorder="1" applyAlignment="1">
      <alignment horizontal="center" vertical="center" wrapText="1"/>
    </xf>
    <xf numFmtId="193" fontId="47" fillId="0" borderId="10" xfId="1" applyNumberFormat="1" applyFont="1" applyBorder="1" applyAlignment="1">
      <alignment horizontal="center" vertical="center" wrapText="1"/>
    </xf>
    <xf numFmtId="2" fontId="47" fillId="0" borderId="83" xfId="1" applyNumberFormat="1" applyFont="1" applyBorder="1" applyAlignment="1">
      <alignment horizontal="center" vertical="center" wrapText="1"/>
    </xf>
    <xf numFmtId="2" fontId="47" fillId="0" borderId="126" xfId="1" applyNumberFormat="1" applyFont="1" applyBorder="1" applyAlignment="1">
      <alignment horizontal="center" vertical="center" wrapText="1"/>
    </xf>
    <xf numFmtId="2" fontId="47" fillId="0" borderId="120" xfId="1" applyNumberFormat="1" applyFont="1" applyBorder="1" applyAlignment="1">
      <alignment horizontal="center" vertical="center" wrapText="1"/>
    </xf>
    <xf numFmtId="0" fontId="40" fillId="0" borderId="67" xfId="1" applyFont="1" applyBorder="1" applyAlignment="1">
      <alignment horizontal="center" vertical="center" wrapText="1"/>
    </xf>
    <xf numFmtId="0" fontId="40" fillId="0" borderId="0" xfId="1" applyFont="1" applyBorder="1" applyAlignment="1">
      <alignment horizontal="center" vertical="center" wrapText="1"/>
    </xf>
    <xf numFmtId="195" fontId="40" fillId="0" borderId="15" xfId="1" applyNumberFormat="1" applyFont="1" applyBorder="1" applyAlignment="1">
      <alignment horizontal="center" vertical="center" wrapText="1"/>
    </xf>
    <xf numFmtId="195" fontId="40" fillId="0" borderId="16" xfId="1" applyNumberFormat="1" applyFont="1" applyBorder="1" applyAlignment="1">
      <alignment horizontal="center" vertical="center" wrapText="1"/>
    </xf>
    <xf numFmtId="195" fontId="40" fillId="0" borderId="87" xfId="1" applyNumberFormat="1" applyFont="1" applyBorder="1" applyAlignment="1">
      <alignment horizontal="center" vertical="center" wrapText="1"/>
    </xf>
    <xf numFmtId="195" fontId="40" fillId="0" borderId="112" xfId="1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195" fontId="40" fillId="0" borderId="73" xfId="1" applyNumberFormat="1" applyFont="1" applyBorder="1" applyAlignment="1">
      <alignment horizontal="center" vertical="center" wrapText="1"/>
    </xf>
    <xf numFmtId="195" fontId="40" fillId="0" borderId="71" xfId="1" applyNumberFormat="1" applyFont="1" applyBorder="1" applyAlignment="1">
      <alignment horizontal="center" vertical="center" wrapText="1"/>
    </xf>
    <xf numFmtId="4" fontId="47" fillId="0" borderId="67" xfId="1" applyNumberFormat="1" applyFont="1" applyBorder="1" applyAlignment="1">
      <alignment horizontal="center" vertical="center" wrapText="1"/>
    </xf>
    <xf numFmtId="4" fontId="47" fillId="0" borderId="0" xfId="1" applyNumberFormat="1" applyFont="1" applyBorder="1" applyAlignment="1">
      <alignment horizontal="center" vertical="center" wrapText="1"/>
    </xf>
    <xf numFmtId="0" fontId="40" fillId="0" borderId="119" xfId="1" applyFont="1" applyBorder="1" applyAlignment="1">
      <alignment horizontal="left" vertical="center" wrapText="1"/>
    </xf>
    <xf numFmtId="0" fontId="40" fillId="0" borderId="0" xfId="1" applyFont="1" applyBorder="1" applyAlignment="1">
      <alignment horizontal="left" vertical="center" wrapText="1"/>
    </xf>
    <xf numFmtId="4" fontId="47" fillId="0" borderId="87" xfId="1" applyNumberFormat="1" applyFont="1" applyBorder="1" applyAlignment="1">
      <alignment horizontal="center" vertical="center" wrapText="1"/>
    </xf>
    <xf numFmtId="4" fontId="47" fillId="0" borderId="112" xfId="1" applyNumberFormat="1" applyFont="1" applyBorder="1" applyAlignment="1">
      <alignment horizontal="center" vertical="center" wrapText="1"/>
    </xf>
    <xf numFmtId="4" fontId="47" fillId="0" borderId="83" xfId="1" applyNumberFormat="1" applyFont="1" applyBorder="1" applyAlignment="1">
      <alignment horizontal="center" vertical="center" wrapText="1"/>
    </xf>
    <xf numFmtId="4" fontId="47" fillId="0" borderId="120" xfId="1" applyNumberFormat="1" applyFont="1" applyBorder="1" applyAlignment="1">
      <alignment horizontal="center" vertical="center" wrapText="1"/>
    </xf>
    <xf numFmtId="4" fontId="47" fillId="0" borderId="100" xfId="1" applyNumberFormat="1" applyFont="1" applyBorder="1" applyAlignment="1">
      <alignment horizontal="center" vertical="center" wrapText="1"/>
    </xf>
    <xf numFmtId="4" fontId="47" fillId="0" borderId="101" xfId="1" applyNumberFormat="1" applyFont="1" applyBorder="1" applyAlignment="1">
      <alignment horizontal="center" vertical="center" wrapText="1"/>
    </xf>
    <xf numFmtId="0" fontId="40" fillId="0" borderId="97" xfId="1" applyNumberFormat="1" applyFont="1" applyBorder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47" fillId="0" borderId="0" xfId="0" applyFont="1" applyAlignment="1">
      <alignment horizontal="right" wrapText="1"/>
    </xf>
    <xf numFmtId="0" fontId="47" fillId="0" borderId="0" xfId="1" applyFont="1" applyBorder="1" applyAlignment="1">
      <alignment vertical="center" wrapText="1"/>
    </xf>
    <xf numFmtId="0" fontId="40" fillId="0" borderId="82" xfId="1" applyFont="1" applyBorder="1" applyAlignment="1">
      <alignment horizontal="left" vertical="center" wrapText="1"/>
    </xf>
    <xf numFmtId="0" fontId="40" fillId="0" borderId="85" xfId="1" applyFont="1" applyBorder="1" applyAlignment="1">
      <alignment horizontal="left" vertical="center" wrapText="1"/>
    </xf>
    <xf numFmtId="0" fontId="40" fillId="0" borderId="99" xfId="1" applyFont="1" applyBorder="1" applyAlignment="1">
      <alignment horizontal="left" vertical="center" wrapText="1"/>
    </xf>
    <xf numFmtId="2" fontId="47" fillId="0" borderId="73" xfId="1" applyNumberFormat="1" applyFont="1" applyBorder="1" applyAlignment="1">
      <alignment horizontal="center" vertical="center" wrapText="1"/>
    </xf>
    <xf numFmtId="2" fontId="47" fillId="0" borderId="60" xfId="1" applyNumberFormat="1" applyFont="1" applyBorder="1" applyAlignment="1">
      <alignment horizontal="center" vertical="center" wrapText="1"/>
    </xf>
    <xf numFmtId="2" fontId="47" fillId="0" borderId="71" xfId="1" applyNumberFormat="1" applyFont="1" applyBorder="1" applyAlignment="1">
      <alignment horizontal="center" vertical="center" wrapText="1"/>
    </xf>
    <xf numFmtId="2" fontId="47" fillId="0" borderId="100" xfId="1" applyNumberFormat="1" applyFont="1" applyBorder="1" applyAlignment="1">
      <alignment horizontal="center" vertical="center" wrapText="1"/>
    </xf>
    <xf numFmtId="2" fontId="47" fillId="0" borderId="115" xfId="1" applyNumberFormat="1" applyFont="1" applyBorder="1" applyAlignment="1">
      <alignment horizontal="center" vertical="center" wrapText="1"/>
    </xf>
    <xf numFmtId="2" fontId="47" fillId="0" borderId="101" xfId="1" applyNumberFormat="1" applyFont="1" applyBorder="1" applyAlignment="1">
      <alignment horizontal="center" vertical="center" wrapText="1"/>
    </xf>
    <xf numFmtId="0" fontId="40" fillId="0" borderId="124" xfId="1" applyFont="1" applyBorder="1" applyAlignment="1">
      <alignment horizontal="left" vertical="center" wrapText="1"/>
    </xf>
    <xf numFmtId="0" fontId="40" fillId="0" borderId="77" xfId="1" applyFont="1" applyBorder="1" applyAlignment="1">
      <alignment horizontal="left" vertical="center" wrapText="1"/>
    </xf>
    <xf numFmtId="0" fontId="40" fillId="0" borderId="109" xfId="1" applyFont="1" applyBorder="1" applyAlignment="1">
      <alignment horizontal="left" vertical="center" wrapText="1"/>
    </xf>
    <xf numFmtId="0" fontId="40" fillId="0" borderId="118" xfId="1" applyFont="1" applyBorder="1" applyAlignment="1">
      <alignment horizontal="left" vertical="center" wrapText="1"/>
    </xf>
    <xf numFmtId="0" fontId="13" fillId="0" borderId="60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5" fillId="0" borderId="142" xfId="0" applyFont="1" applyBorder="1" applyAlignment="1">
      <alignment horizontal="center" vertical="center"/>
    </xf>
    <xf numFmtId="0" fontId="5" fillId="0" borderId="14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3" fillId="0" borderId="0" xfId="0" applyFont="1"/>
    <xf numFmtId="0" fontId="13" fillId="0" borderId="139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4" fillId="0" borderId="172" xfId="0" applyFont="1" applyBorder="1" applyAlignment="1">
      <alignment horizontal="left" vertical="center"/>
    </xf>
    <xf numFmtId="0" fontId="14" fillId="0" borderId="139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6" xfId="0" applyFont="1" applyFill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74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3" fillId="0" borderId="79" xfId="0" applyFont="1" applyBorder="1" applyAlignment="1">
      <alignment horizontal="left" vertical="center" wrapText="1"/>
    </xf>
    <xf numFmtId="0" fontId="13" fillId="0" borderId="4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3" fontId="6" fillId="0" borderId="0" xfId="0" applyNumberFormat="1" applyFont="1"/>
    <xf numFmtId="0" fontId="25" fillId="0" borderId="0" xfId="0" applyFont="1" applyBorder="1" applyAlignment="1">
      <alignment horizontal="left" vertical="center"/>
    </xf>
    <xf numFmtId="0" fontId="16" fillId="0" borderId="173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137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5" fillId="0" borderId="134" xfId="0" applyFont="1" applyBorder="1" applyAlignment="1">
      <alignment horizontal="center" vertical="center" wrapText="1"/>
    </xf>
    <xf numFmtId="0" fontId="14" fillId="0" borderId="134" xfId="0" applyFont="1" applyBorder="1" applyAlignment="1">
      <alignment horizontal="center" vertical="center" wrapText="1"/>
    </xf>
    <xf numFmtId="0" fontId="14" fillId="0" borderId="140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19" fillId="0" borderId="171" xfId="0" applyFont="1" applyBorder="1" applyAlignment="1">
      <alignment horizontal="center" vertical="center" wrapText="1"/>
    </xf>
    <xf numFmtId="18" fontId="19" fillId="0" borderId="0" xfId="0" applyNumberFormat="1" applyFont="1" applyAlignment="1">
      <alignment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4" fontId="13" fillId="0" borderId="8" xfId="0" applyNumberFormat="1" applyFont="1" applyBorder="1" applyAlignment="1">
      <alignment horizontal="center" vertical="center"/>
    </xf>
    <xf numFmtId="4" fontId="13" fillId="0" borderId="35" xfId="0" applyNumberFormat="1" applyFont="1" applyBorder="1" applyAlignment="1">
      <alignment horizontal="center" vertical="center"/>
    </xf>
    <xf numFmtId="4" fontId="13" fillId="0" borderId="26" xfId="0" applyNumberFormat="1" applyFont="1" applyBorder="1" applyAlignment="1">
      <alignment horizontal="center" vertical="center"/>
    </xf>
    <xf numFmtId="4" fontId="13" fillId="0" borderId="42" xfId="0" applyNumberFormat="1" applyFont="1" applyBorder="1" applyAlignment="1">
      <alignment horizontal="center" vertical="center"/>
    </xf>
    <xf numFmtId="0" fontId="6" fillId="0" borderId="134" xfId="0" applyFont="1" applyBorder="1"/>
    <xf numFmtId="0" fontId="19" fillId="0" borderId="39" xfId="0" applyFont="1" applyBorder="1" applyAlignment="1">
      <alignment horizontal="left" vertical="center" wrapText="1"/>
    </xf>
    <xf numFmtId="2" fontId="16" fillId="0" borderId="24" xfId="0" applyNumberFormat="1" applyFont="1" applyBorder="1" applyAlignment="1">
      <alignment horizontal="center" vertical="center"/>
    </xf>
    <xf numFmtId="2" fontId="16" fillId="0" borderId="38" xfId="0" applyNumberFormat="1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wrapText="1"/>
    </xf>
    <xf numFmtId="4" fontId="13" fillId="0" borderId="27" xfId="0" applyNumberFormat="1" applyFont="1" applyBorder="1" applyAlignment="1">
      <alignment horizontal="center" vertical="center" wrapText="1"/>
    </xf>
    <xf numFmtId="4" fontId="13" fillId="0" borderId="70" xfId="0" applyNumberFormat="1" applyFont="1" applyBorder="1" applyAlignment="1">
      <alignment horizontal="center" vertical="center" wrapText="1"/>
    </xf>
    <xf numFmtId="0" fontId="19" fillId="0" borderId="30" xfId="0" applyFont="1" applyBorder="1" applyAlignment="1">
      <alignment horizontal="left" vertical="center" wrapText="1"/>
    </xf>
    <xf numFmtId="4" fontId="13" fillId="0" borderId="26" xfId="0" applyNumberFormat="1" applyFont="1" applyBorder="1" applyAlignment="1">
      <alignment horizontal="center" vertical="center" wrapText="1"/>
    </xf>
    <xf numFmtId="4" fontId="13" fillId="0" borderId="42" xfId="0" applyNumberFormat="1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wrapText="1"/>
    </xf>
    <xf numFmtId="0" fontId="19" fillId="0" borderId="68" xfId="0" applyFont="1" applyBorder="1" applyAlignment="1">
      <alignment horizontal="left" vertical="center" wrapText="1"/>
    </xf>
    <xf numFmtId="0" fontId="19" fillId="0" borderId="81" xfId="0" applyFont="1" applyBorder="1" applyAlignment="1">
      <alignment horizontal="left" vertical="center" wrapText="1"/>
    </xf>
    <xf numFmtId="0" fontId="16" fillId="0" borderId="174" xfId="0" applyFont="1" applyBorder="1" applyAlignment="1">
      <alignment horizontal="center" vertical="center" wrapText="1"/>
    </xf>
    <xf numFmtId="0" fontId="16" fillId="0" borderId="175" xfId="0" applyFont="1" applyBorder="1" applyAlignment="1">
      <alignment horizontal="center" vertical="center" wrapText="1"/>
    </xf>
    <xf numFmtId="0" fontId="16" fillId="0" borderId="176" xfId="0" applyFont="1" applyBorder="1" applyAlignment="1">
      <alignment horizontal="center" vertical="center" wrapText="1"/>
    </xf>
    <xf numFmtId="0" fontId="19" fillId="0" borderId="104" xfId="0" applyFont="1" applyBorder="1" applyAlignment="1">
      <alignment horizontal="left" vertical="center" wrapText="1"/>
    </xf>
    <xf numFmtId="0" fontId="19" fillId="0" borderId="171" xfId="0" applyFont="1" applyBorder="1" applyAlignment="1">
      <alignment horizontal="left" vertical="center" wrapText="1"/>
    </xf>
    <xf numFmtId="0" fontId="19" fillId="0" borderId="132" xfId="0" applyFont="1" applyBorder="1" applyAlignment="1">
      <alignment horizontal="left" vertical="center" wrapText="1"/>
    </xf>
    <xf numFmtId="0" fontId="19" fillId="0" borderId="134" xfId="0" applyFont="1" applyBorder="1" applyAlignment="1">
      <alignment horizontal="left" vertical="center" wrapText="1"/>
    </xf>
    <xf numFmtId="0" fontId="5" fillId="0" borderId="177" xfId="0" applyFont="1" applyBorder="1" applyAlignment="1">
      <alignment horizontal="center" vertical="center" wrapText="1"/>
    </xf>
    <xf numFmtId="0" fontId="5" fillId="0" borderId="17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19" fillId="0" borderId="140" xfId="0" applyFont="1" applyBorder="1" applyAlignment="1">
      <alignment horizontal="left" vertical="center" wrapText="1"/>
    </xf>
    <xf numFmtId="0" fontId="40" fillId="0" borderId="73" xfId="0" applyFont="1" applyBorder="1" applyAlignment="1">
      <alignment horizontal="center" vertical="center" wrapText="1"/>
    </xf>
    <xf numFmtId="0" fontId="40" fillId="0" borderId="60" xfId="0" applyFont="1" applyBorder="1" applyAlignment="1">
      <alignment horizontal="center" vertical="center" wrapText="1"/>
    </xf>
    <xf numFmtId="0" fontId="40" fillId="0" borderId="71" xfId="0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/>
    </xf>
    <xf numFmtId="2" fontId="6" fillId="0" borderId="75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72" xfId="0" applyNumberFormat="1" applyFont="1" applyBorder="1" applyAlignment="1">
      <alignment horizontal="center" vertical="center"/>
    </xf>
    <xf numFmtId="0" fontId="13" fillId="0" borderId="73" xfId="0" applyFont="1" applyBorder="1" applyAlignment="1">
      <alignment horizontal="left" vertical="center" wrapText="1"/>
    </xf>
    <xf numFmtId="0" fontId="13" fillId="0" borderId="72" xfId="0" applyFont="1" applyBorder="1" applyAlignment="1">
      <alignment horizontal="left" vertical="center" wrapText="1"/>
    </xf>
    <xf numFmtId="2" fontId="6" fillId="0" borderId="71" xfId="0" applyNumberFormat="1" applyFont="1" applyBorder="1" applyAlignment="1">
      <alignment horizontal="center" vertical="center"/>
    </xf>
    <xf numFmtId="2" fontId="6" fillId="0" borderId="101" xfId="0" applyNumberFormat="1" applyFont="1" applyBorder="1" applyAlignment="1">
      <alignment horizontal="center" vertical="center"/>
    </xf>
    <xf numFmtId="0" fontId="13" fillId="0" borderId="100" xfId="0" applyFont="1" applyBorder="1"/>
    <xf numFmtId="0" fontId="13" fillId="0" borderId="75" xfId="0" applyFont="1" applyBorder="1"/>
    <xf numFmtId="0" fontId="6" fillId="0" borderId="0" xfId="0" applyFont="1" applyAlignment="1">
      <alignment horizontal="justify" vertical="center" wrapText="1"/>
    </xf>
    <xf numFmtId="0" fontId="25" fillId="0" borderId="0" xfId="0" applyFont="1" applyAlignment="1">
      <alignment horizontal="left" vertical="center" wrapText="1"/>
    </xf>
    <xf numFmtId="2" fontId="6" fillId="0" borderId="26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4" fillId="0" borderId="46" xfId="0" applyFont="1" applyBorder="1" applyAlignment="1">
      <alignment horizontal="center" vertical="center" wrapText="1"/>
    </xf>
    <xf numFmtId="0" fontId="14" fillId="0" borderId="7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7" xfId="0" applyFont="1" applyBorder="1" applyAlignment="1">
      <alignment horizontal="center" vertical="center" wrapText="1"/>
    </xf>
    <xf numFmtId="2" fontId="16" fillId="0" borderId="81" xfId="0" applyNumberFormat="1" applyFont="1" applyBorder="1" applyAlignment="1">
      <alignment horizontal="center" vertical="center" wrapText="1"/>
    </xf>
    <xf numFmtId="2" fontId="16" fillId="0" borderId="6" xfId="0" applyNumberFormat="1" applyFont="1" applyBorder="1" applyAlignment="1">
      <alignment horizontal="center" vertical="center" wrapText="1"/>
    </xf>
    <xf numFmtId="2" fontId="16" fillId="0" borderId="10" xfId="0" applyNumberFormat="1" applyFont="1" applyBorder="1" applyAlignment="1">
      <alignment horizontal="center" vertical="center" wrapText="1"/>
    </xf>
    <xf numFmtId="190" fontId="6" fillId="0" borderId="26" xfId="0" applyNumberFormat="1" applyFont="1" applyBorder="1" applyAlignment="1">
      <alignment horizontal="center" vertical="center" wrapText="1"/>
    </xf>
    <xf numFmtId="190" fontId="6" fillId="0" borderId="11" xfId="0" applyNumberFormat="1" applyFont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4" fillId="0" borderId="109" xfId="0" applyFont="1" applyBorder="1" applyAlignment="1">
      <alignment horizontal="center" vertical="center" wrapText="1"/>
    </xf>
    <xf numFmtId="0" fontId="14" fillId="0" borderId="129" xfId="0" applyFont="1" applyBorder="1" applyAlignment="1">
      <alignment horizontal="center" vertical="center" wrapText="1"/>
    </xf>
    <xf numFmtId="0" fontId="14" fillId="0" borderId="86" xfId="0" applyFont="1" applyBorder="1" applyAlignment="1">
      <alignment horizontal="center" vertical="center" wrapText="1"/>
    </xf>
    <xf numFmtId="0" fontId="14" fillId="0" borderId="83" xfId="0" applyFont="1" applyBorder="1" applyAlignment="1">
      <alignment horizontal="center" vertical="center" wrapText="1"/>
    </xf>
    <xf numFmtId="0" fontId="14" fillId="0" borderId="12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126" xfId="0" applyFont="1" applyBorder="1" applyAlignment="1">
      <alignment horizontal="center" vertical="center"/>
    </xf>
    <xf numFmtId="0" fontId="17" fillId="0" borderId="120" xfId="0" applyFont="1" applyBorder="1" applyAlignment="1">
      <alignment horizontal="center" vertical="center"/>
    </xf>
    <xf numFmtId="2" fontId="6" fillId="0" borderId="7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19" fillId="0" borderId="12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center" vertical="center" wrapText="1"/>
    </xf>
    <xf numFmtId="2" fontId="41" fillId="0" borderId="26" xfId="0" applyNumberFormat="1" applyFont="1" applyBorder="1" applyAlignment="1">
      <alignment horizontal="center" vertical="center" wrapText="1"/>
    </xf>
    <xf numFmtId="2" fontId="41" fillId="0" borderId="11" xfId="0" applyNumberFormat="1" applyFont="1" applyBorder="1" applyAlignment="1">
      <alignment horizontal="center" vertical="center" wrapText="1"/>
    </xf>
    <xf numFmtId="0" fontId="19" fillId="0" borderId="73" xfId="0" applyFont="1" applyBorder="1" applyAlignment="1">
      <alignment horizontal="center" vertical="center" wrapText="1"/>
    </xf>
    <xf numFmtId="0" fontId="19" fillId="0" borderId="72" xfId="0" applyFont="1" applyBorder="1" applyAlignment="1">
      <alignment horizontal="center" vertical="center" wrapText="1"/>
    </xf>
    <xf numFmtId="2" fontId="6" fillId="0" borderId="74" xfId="0" applyNumberFormat="1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2" fontId="6" fillId="0" borderId="101" xfId="0" applyNumberFormat="1" applyFont="1" applyBorder="1" applyAlignment="1">
      <alignment horizontal="center" vertical="center" wrapText="1"/>
    </xf>
    <xf numFmtId="0" fontId="19" fillId="0" borderId="100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25" xfId="0" applyFont="1" applyBorder="1" applyAlignment="1">
      <alignment horizontal="left" vertical="center" wrapText="1"/>
    </xf>
    <xf numFmtId="2" fontId="13" fillId="0" borderId="26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49" fontId="13" fillId="0" borderId="26" xfId="0" applyNumberFormat="1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80" xfId="0" applyFont="1" applyBorder="1" applyAlignment="1">
      <alignment horizontal="center" vertical="center" wrapText="1"/>
    </xf>
    <xf numFmtId="0" fontId="6" fillId="0" borderId="41" xfId="0" applyFont="1" applyBorder="1"/>
    <xf numFmtId="0" fontId="13" fillId="0" borderId="0" xfId="0" applyFont="1" applyAlignment="1">
      <alignment horizontal="center" vertical="center" wrapText="1"/>
    </xf>
    <xf numFmtId="0" fontId="13" fillId="0" borderId="41" xfId="0" applyFont="1" applyBorder="1"/>
    <xf numFmtId="0" fontId="6" fillId="0" borderId="0" xfId="0" applyFont="1" applyFill="1" applyAlignment="1">
      <alignment horizontal="justify"/>
    </xf>
    <xf numFmtId="2" fontId="6" fillId="0" borderId="13" xfId="0" applyNumberFormat="1" applyFont="1" applyFill="1" applyBorder="1" applyAlignment="1">
      <alignment horizontal="center" vertical="center" wrapText="1"/>
    </xf>
    <xf numFmtId="2" fontId="6" fillId="0" borderId="10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72" xfId="0" applyNumberFormat="1" applyFont="1" applyFill="1" applyBorder="1" applyAlignment="1">
      <alignment horizontal="center" vertical="center" wrapText="1"/>
    </xf>
    <xf numFmtId="2" fontId="6" fillId="0" borderId="75" xfId="0" applyNumberFormat="1" applyFont="1" applyFill="1" applyBorder="1" applyAlignment="1">
      <alignment horizontal="center" vertical="center" wrapText="1"/>
    </xf>
    <xf numFmtId="2" fontId="6" fillId="0" borderId="7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justify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7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71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5" fillId="0" borderId="179" xfId="0" applyFont="1" applyFill="1" applyBorder="1" applyAlignment="1">
      <alignment vertical="center"/>
    </xf>
    <xf numFmtId="0" fontId="5" fillId="0" borderId="180" xfId="0" applyFont="1" applyFill="1" applyBorder="1" applyAlignment="1">
      <alignment vertical="center"/>
    </xf>
    <xf numFmtId="0" fontId="5" fillId="0" borderId="181" xfId="0" applyFont="1" applyFill="1" applyBorder="1" applyAlignment="1">
      <alignment vertical="center"/>
    </xf>
    <xf numFmtId="0" fontId="5" fillId="0" borderId="18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83" xfId="0" applyFont="1" applyFill="1" applyBorder="1" applyAlignment="1">
      <alignment vertical="center" wrapText="1"/>
    </xf>
    <xf numFmtId="0" fontId="5" fillId="0" borderId="72" xfId="0" applyFont="1" applyFill="1" applyBorder="1" applyAlignment="1">
      <alignment horizontal="center" vertical="center" wrapText="1"/>
    </xf>
    <xf numFmtId="0" fontId="5" fillId="0" borderId="184" xfId="0" applyFont="1" applyFill="1" applyBorder="1" applyAlignment="1">
      <alignment vertical="center"/>
    </xf>
    <xf numFmtId="0" fontId="5" fillId="0" borderId="185" xfId="0" applyFont="1" applyFill="1" applyBorder="1" applyAlignment="1">
      <alignment vertical="center"/>
    </xf>
    <xf numFmtId="0" fontId="5" fillId="0" borderId="186" xfId="0" applyFont="1" applyFill="1" applyBorder="1" applyAlignment="1">
      <alignment vertical="center"/>
    </xf>
    <xf numFmtId="0" fontId="6" fillId="0" borderId="110" xfId="0" applyFont="1" applyFill="1" applyBorder="1" applyAlignment="1">
      <alignment horizontal="left" vertical="center" indent="6"/>
    </xf>
    <xf numFmtId="0" fontId="6" fillId="0" borderId="111" xfId="0" applyFont="1" applyFill="1" applyBorder="1" applyAlignment="1">
      <alignment horizontal="left" vertical="center" indent="6"/>
    </xf>
    <xf numFmtId="0" fontId="6" fillId="0" borderId="111" xfId="0" applyFont="1" applyFill="1" applyBorder="1"/>
    <xf numFmtId="0" fontId="6" fillId="0" borderId="178" xfId="0" applyFont="1" applyFill="1" applyBorder="1"/>
    <xf numFmtId="0" fontId="19" fillId="0" borderId="111" xfId="0" applyFont="1" applyFill="1" applyBorder="1" applyAlignment="1">
      <alignment horizontal="center" vertical="center" wrapText="1"/>
    </xf>
    <xf numFmtId="0" fontId="19" fillId="0" borderId="178" xfId="0" applyFont="1" applyFill="1" applyBorder="1" applyAlignment="1">
      <alignment horizontal="center" vertical="center" wrapText="1"/>
    </xf>
    <xf numFmtId="0" fontId="5" fillId="0" borderId="110" xfId="0" applyFont="1" applyFill="1" applyBorder="1" applyAlignment="1">
      <alignment horizontal="right" vertical="center"/>
    </xf>
    <xf numFmtId="0" fontId="5" fillId="0" borderId="111" xfId="0" applyFont="1" applyFill="1" applyBorder="1" applyAlignment="1">
      <alignment horizontal="right" vertical="center"/>
    </xf>
    <xf numFmtId="0" fontId="5" fillId="0" borderId="111" xfId="0" applyFont="1" applyFill="1" applyBorder="1"/>
    <xf numFmtId="0" fontId="5" fillId="0" borderId="178" xfId="0" applyFont="1" applyFill="1" applyBorder="1"/>
    <xf numFmtId="0" fontId="5" fillId="0" borderId="110" xfId="0" applyFont="1" applyFill="1" applyBorder="1" applyAlignment="1">
      <alignment vertical="center"/>
    </xf>
    <xf numFmtId="0" fontId="5" fillId="0" borderId="111" xfId="0" applyFont="1" applyFill="1" applyBorder="1" applyAlignment="1">
      <alignment vertical="center"/>
    </xf>
    <xf numFmtId="0" fontId="5" fillId="0" borderId="110" xfId="0" applyFont="1" applyFill="1" applyBorder="1" applyAlignment="1">
      <alignment horizontal="left" indent="12"/>
    </xf>
    <xf numFmtId="0" fontId="5" fillId="0" borderId="111" xfId="0" applyFont="1" applyFill="1" applyBorder="1" applyAlignment="1">
      <alignment horizontal="left" indent="12"/>
    </xf>
    <xf numFmtId="0" fontId="5" fillId="0" borderId="178" xfId="0" applyFont="1" applyFill="1" applyBorder="1" applyAlignment="1">
      <alignment horizontal="left" indent="12"/>
    </xf>
    <xf numFmtId="0" fontId="5" fillId="0" borderId="110" xfId="0" applyFont="1" applyFill="1" applyBorder="1"/>
    <xf numFmtId="0" fontId="5" fillId="0" borderId="110" xfId="0" applyFont="1" applyFill="1" applyBorder="1" applyAlignment="1">
      <alignment horizontal="justify"/>
    </xf>
    <xf numFmtId="0" fontId="5" fillId="0" borderId="111" xfId="0" applyFont="1" applyFill="1" applyBorder="1" applyAlignment="1">
      <alignment horizontal="justify"/>
    </xf>
    <xf numFmtId="0" fontId="5" fillId="0" borderId="178" xfId="0" applyFont="1" applyFill="1" applyBorder="1" applyAlignment="1">
      <alignment horizontal="justify"/>
    </xf>
    <xf numFmtId="0" fontId="25" fillId="0" borderId="0" xfId="0" applyFont="1" applyFill="1"/>
    <xf numFmtId="0" fontId="11" fillId="0" borderId="0" xfId="0" applyFont="1" applyAlignment="1">
      <alignment horizontal="center"/>
    </xf>
    <xf numFmtId="0" fontId="21" fillId="0" borderId="190" xfId="0" applyFont="1" applyBorder="1" applyAlignment="1">
      <alignment horizontal="left" indent="2"/>
    </xf>
    <xf numFmtId="0" fontId="5" fillId="0" borderId="146" xfId="0" applyFont="1" applyBorder="1" applyAlignment="1">
      <alignment horizontal="center" vertical="center" wrapText="1"/>
    </xf>
    <xf numFmtId="0" fontId="5" fillId="0" borderId="149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5" fillId="0" borderId="154" xfId="0" applyFont="1" applyBorder="1" applyAlignment="1">
      <alignment horizontal="center" vertical="center" wrapText="1"/>
    </xf>
    <xf numFmtId="0" fontId="5" fillId="0" borderId="155" xfId="0" applyFont="1" applyBorder="1" applyAlignment="1">
      <alignment horizontal="center" vertical="center" wrapText="1"/>
    </xf>
    <xf numFmtId="0" fontId="5" fillId="0" borderId="187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188" xfId="0" applyFont="1" applyBorder="1" applyAlignment="1">
      <alignment horizontal="center" vertical="center" wrapText="1"/>
    </xf>
    <xf numFmtId="0" fontId="5" fillId="0" borderId="189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2" fontId="6" fillId="0" borderId="14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 wrapText="1"/>
    </xf>
    <xf numFmtId="0" fontId="27" fillId="0" borderId="0" xfId="0" applyFont="1" applyAlignment="1" applyProtection="1">
      <alignment horizontal="justify" vertical="center" wrapText="1"/>
      <protection locked="0"/>
    </xf>
    <xf numFmtId="0" fontId="6" fillId="0" borderId="7" xfId="0" applyFont="1" applyBorder="1" applyAlignment="1" applyProtection="1">
      <alignment horizontal="justify" vertical="center" wrapText="1"/>
      <protection locked="0"/>
    </xf>
    <xf numFmtId="0" fontId="6" fillId="0" borderId="26" xfId="0" applyFont="1" applyBorder="1" applyAlignment="1" applyProtection="1">
      <alignment horizontal="justify" vertical="center" wrapText="1"/>
      <protection locked="0"/>
    </xf>
    <xf numFmtId="0" fontId="6" fillId="0" borderId="18" xfId="0" applyFont="1" applyBorder="1" applyAlignment="1" applyProtection="1">
      <alignment horizontal="justify" vertical="center" wrapText="1"/>
      <protection locked="0"/>
    </xf>
    <xf numFmtId="0" fontId="6" fillId="0" borderId="33" xfId="0" applyFont="1" applyBorder="1" applyAlignment="1" applyProtection="1">
      <alignment horizontal="justify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center" wrapText="1"/>
      <protection locked="0"/>
    </xf>
    <xf numFmtId="0" fontId="6" fillId="0" borderId="74" xfId="0" applyFont="1" applyBorder="1" applyAlignment="1" applyProtection="1">
      <alignment horizontal="justify" vertical="center" wrapText="1"/>
      <protection locked="0"/>
    </xf>
    <xf numFmtId="0" fontId="6" fillId="0" borderId="46" xfId="0" applyFont="1" applyBorder="1" applyAlignment="1" applyProtection="1">
      <alignment horizontal="justify" vertical="center" wrapText="1"/>
      <protection locked="0"/>
    </xf>
    <xf numFmtId="0" fontId="6" fillId="0" borderId="79" xfId="0" applyFont="1" applyBorder="1" applyAlignment="1" applyProtection="1">
      <alignment horizontal="justify" vertical="center" wrapText="1"/>
      <protection locked="0"/>
    </xf>
    <xf numFmtId="0" fontId="6" fillId="0" borderId="22" xfId="0" applyFont="1" applyBorder="1" applyAlignment="1" applyProtection="1">
      <alignment horizontal="justify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5" fillId="0" borderId="197" xfId="0" applyFont="1" applyBorder="1" applyAlignment="1">
      <alignment horizontal="center" vertical="center" wrapText="1"/>
    </xf>
    <xf numFmtId="0" fontId="5" fillId="0" borderId="198" xfId="0" applyFont="1" applyBorder="1" applyAlignment="1">
      <alignment horizontal="center" vertical="center" wrapText="1"/>
    </xf>
    <xf numFmtId="0" fontId="5" fillId="0" borderId="199" xfId="0" applyFont="1" applyBorder="1" applyAlignment="1">
      <alignment horizontal="center" vertical="center" wrapText="1"/>
    </xf>
    <xf numFmtId="0" fontId="6" fillId="0" borderId="193" xfId="0" applyFont="1" applyBorder="1" applyAlignment="1">
      <alignment horizontal="left" vertical="center" wrapText="1"/>
    </xf>
    <xf numFmtId="0" fontId="6" fillId="0" borderId="191" xfId="0" applyFont="1" applyBorder="1" applyAlignment="1">
      <alignment horizontal="left" vertical="center" wrapText="1"/>
    </xf>
    <xf numFmtId="2" fontId="14" fillId="0" borderId="191" xfId="0" applyNumberFormat="1" applyFont="1" applyFill="1" applyBorder="1" applyAlignment="1">
      <alignment horizontal="center" vertical="center" wrapText="1"/>
    </xf>
    <xf numFmtId="2" fontId="14" fillId="0" borderId="192" xfId="0" applyNumberFormat="1" applyFont="1" applyFill="1" applyBorder="1" applyAlignment="1">
      <alignment horizontal="center" vertical="center" wrapText="1"/>
    </xf>
    <xf numFmtId="0" fontId="6" fillId="0" borderId="194" xfId="0" applyFont="1" applyBorder="1" applyAlignment="1">
      <alignment horizontal="left" vertical="center" wrapText="1"/>
    </xf>
    <xf numFmtId="0" fontId="6" fillId="0" borderId="195" xfId="0" applyFont="1" applyBorder="1" applyAlignment="1">
      <alignment horizontal="left" vertical="center" wrapText="1"/>
    </xf>
    <xf numFmtId="0" fontId="6" fillId="0" borderId="196" xfId="0" applyFont="1" applyBorder="1" applyAlignment="1">
      <alignment horizontal="left" vertical="center" wrapText="1"/>
    </xf>
    <xf numFmtId="0" fontId="6" fillId="0" borderId="193" xfId="0" applyFont="1" applyBorder="1" applyAlignment="1">
      <alignment vertical="center" wrapText="1"/>
    </xf>
    <xf numFmtId="0" fontId="6" fillId="0" borderId="191" xfId="0" applyFont="1" applyBorder="1" applyAlignment="1">
      <alignment vertical="center" wrapText="1"/>
    </xf>
    <xf numFmtId="0" fontId="5" fillId="0" borderId="193" xfId="0" applyFont="1" applyBorder="1" applyAlignment="1">
      <alignment horizontal="center" vertical="center" wrapText="1"/>
    </xf>
    <xf numFmtId="0" fontId="5" fillId="0" borderId="19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right" wrapText="1"/>
      <protection locked="0"/>
    </xf>
    <xf numFmtId="0" fontId="14" fillId="0" borderId="191" xfId="0" applyFont="1" applyFill="1" applyBorder="1" applyAlignment="1">
      <alignment horizontal="center" vertical="center" wrapText="1"/>
    </xf>
    <xf numFmtId="0" fontId="14" fillId="0" borderId="19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 indent="1"/>
    </xf>
    <xf numFmtId="0" fontId="9" fillId="0" borderId="0" xfId="0" applyFont="1" applyAlignment="1" applyProtection="1">
      <alignment horizontal="center" vertical="center" wrapText="1"/>
      <protection locked="0"/>
    </xf>
    <xf numFmtId="0" fontId="0" fillId="0" borderId="0" xfId="0"/>
  </cellXfs>
  <cellStyles count="3">
    <cellStyle name="Βασικό_Φύλλο4" xfId="1"/>
    <cellStyle name="Κανονικό" xfId="0" builtinId="0"/>
    <cellStyle name="Ποσοστό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5</xdr:row>
      <xdr:rowOff>85725</xdr:rowOff>
    </xdr:from>
    <xdr:to>
      <xdr:col>7</xdr:col>
      <xdr:colOff>257175</xdr:colOff>
      <xdr:row>8</xdr:row>
      <xdr:rowOff>133350</xdr:rowOff>
    </xdr:to>
    <xdr:sp macro="" textlink="">
      <xdr:nvSpPr>
        <xdr:cNvPr id="3074" name="WordArt 2"/>
        <xdr:cNvSpPr>
          <a:spLocks noChangeArrowheads="1" noChangeShapeType="1" noTextEdit="1"/>
        </xdr:cNvSpPr>
      </xdr:nvSpPr>
      <xdr:spPr bwMode="auto">
        <a:xfrm>
          <a:off x="628650" y="1485900"/>
          <a:ext cx="4381500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2000" b="1" kern="10" spc="400">
              <a:ln w="9525">
                <a:noFill/>
                <a:round/>
                <a:headEnd/>
                <a:tailEnd/>
              </a:ln>
              <a:solidFill>
                <a:srgbClr val="C0C0C0"/>
              </a:solidFill>
              <a:effectLst>
                <a:outerShdw dist="45791" dir="3378596" algn="ctr" rotWithShape="0">
                  <a:srgbClr val="4D4D4D"/>
                </a:outerShdw>
              </a:effectLst>
              <a:latin typeface="Tahoma"/>
              <a:cs typeface="Tahoma"/>
            </a:rPr>
            <a:t>ΠΕΡΙΦΕΡΕΙΑ ΒΟΡΕΙΟΥ ΑΙΓΑΙΟΥ</a:t>
          </a:r>
        </a:p>
      </xdr:txBody>
    </xdr:sp>
    <xdr:clientData/>
  </xdr:twoCellAnchor>
  <xdr:twoCellAnchor>
    <xdr:from>
      <xdr:col>1</xdr:col>
      <xdr:colOff>76200</xdr:colOff>
      <xdr:row>11</xdr:row>
      <xdr:rowOff>85725</xdr:rowOff>
    </xdr:from>
    <xdr:to>
      <xdr:col>6</xdr:col>
      <xdr:colOff>476250</xdr:colOff>
      <xdr:row>13</xdr:row>
      <xdr:rowOff>28575</xdr:rowOff>
    </xdr:to>
    <xdr:sp macro="" textlink="">
      <xdr:nvSpPr>
        <xdr:cNvPr id="3075" name="WordArt 3"/>
        <xdr:cNvSpPr>
          <a:spLocks noChangeArrowheads="1" noChangeShapeType="1" noTextEdit="1"/>
        </xdr:cNvSpPr>
      </xdr:nvSpPr>
      <xdr:spPr bwMode="auto">
        <a:xfrm>
          <a:off x="885825" y="2686050"/>
          <a:ext cx="368617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1400" b="1" kern="10" spc="280">
              <a:ln w="9525">
                <a:noFill/>
                <a:round/>
                <a:headEnd/>
                <a:tailEnd/>
              </a:ln>
              <a:solidFill>
                <a:srgbClr val="C0C0C0"/>
              </a:solidFill>
              <a:effectLst>
                <a:outerShdw dist="45791" dir="3378596" algn="ctr" rotWithShape="0">
                  <a:srgbClr val="4D4D4D"/>
                </a:outerShdw>
              </a:effectLst>
              <a:latin typeface="Tahoma"/>
              <a:cs typeface="Tahoma"/>
            </a:rPr>
            <a:t>ΔΙΕΥΘΥΝΣΗ  ΓΕΩΡΓΙΚΗΣ  ΑΝΑΠΤΥΞΗΣ</a:t>
          </a:r>
        </a:p>
      </xdr:txBody>
    </xdr:sp>
    <xdr:clientData/>
  </xdr:twoCellAnchor>
  <xdr:twoCellAnchor>
    <xdr:from>
      <xdr:col>3</xdr:col>
      <xdr:colOff>85725</xdr:colOff>
      <xdr:row>40</xdr:row>
      <xdr:rowOff>152400</xdr:rowOff>
    </xdr:from>
    <xdr:to>
      <xdr:col>5</xdr:col>
      <xdr:colOff>85725</xdr:colOff>
      <xdr:row>45</xdr:row>
      <xdr:rowOff>28575</xdr:rowOff>
    </xdr:to>
    <xdr:sp macro="" textlink="">
      <xdr:nvSpPr>
        <xdr:cNvPr id="3077" name="WordArt 5"/>
        <xdr:cNvSpPr>
          <a:spLocks noChangeArrowheads="1" noChangeShapeType="1" noTextEdit="1"/>
        </xdr:cNvSpPr>
      </xdr:nvSpPr>
      <xdr:spPr bwMode="auto">
        <a:xfrm>
          <a:off x="2209800" y="8553450"/>
          <a:ext cx="1314450" cy="847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dist" rtl="0"/>
          <a:r>
            <a:rPr lang="el-GR" sz="2000" spc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969696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ahoma"/>
              <a:cs typeface="Tahoma"/>
            </a:rPr>
            <a:t>Ν. ΛΕΣΒΟΥ</a:t>
          </a:r>
        </a:p>
        <a:p>
          <a:pPr algn="dist" rtl="0"/>
          <a:r>
            <a:rPr lang="el-GR" sz="2000" spc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969696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ahoma"/>
              <a:cs typeface="Tahoma"/>
            </a:rPr>
            <a:t>Ν. ΧΙΟΥ</a:t>
          </a:r>
        </a:p>
        <a:p>
          <a:pPr algn="dist" rtl="0"/>
          <a:r>
            <a:rPr lang="el-GR" sz="2000" spc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969696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ahoma"/>
              <a:cs typeface="Tahoma"/>
            </a:rPr>
            <a:t>Ν.  ΣΑΜΟΥ</a:t>
          </a:r>
        </a:p>
      </xdr:txBody>
    </xdr:sp>
    <xdr:clientData/>
  </xdr:twoCellAnchor>
  <xdr:twoCellAnchor>
    <xdr:from>
      <xdr:col>0</xdr:col>
      <xdr:colOff>638175</xdr:colOff>
      <xdr:row>19</xdr:row>
      <xdr:rowOff>28575</xdr:rowOff>
    </xdr:from>
    <xdr:to>
      <xdr:col>7</xdr:col>
      <xdr:colOff>66675</xdr:colOff>
      <xdr:row>25</xdr:row>
      <xdr:rowOff>9525</xdr:rowOff>
    </xdr:to>
    <xdr:sp macro="" textlink="">
      <xdr:nvSpPr>
        <xdr:cNvPr id="3090" name="WordArt 18"/>
        <xdr:cNvSpPr>
          <a:spLocks noChangeArrowheads="1" noChangeShapeType="1" noTextEdit="1"/>
        </xdr:cNvSpPr>
      </xdr:nvSpPr>
      <xdr:spPr bwMode="auto">
        <a:xfrm>
          <a:off x="638175" y="4229100"/>
          <a:ext cx="4181475" cy="1181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/>
              <a:latin typeface="Arial Black"/>
            </a:rPr>
            <a:t>ΤΡΟΠΟΠΟΙΗΜΕΝΟΙ ΔΕΙΚΤΕΣ ΑΞΙΟΛΟΓΗΣΗΣ</a:t>
          </a:r>
        </a:p>
        <a:p>
          <a:pPr algn="ctr" rtl="0"/>
          <a:r>
            <a:rPr lang="el-GR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/>
              <a:latin typeface="Arial Black"/>
            </a:rPr>
            <a:t>ΤΩΝ ΜΕΤΡΩΝ ΤΟΥ ΚΑΝ. (Ε.Κ.) 1257/99</a:t>
          </a:r>
        </a:p>
        <a:p>
          <a:pPr algn="ctr" rtl="0"/>
          <a:r>
            <a:rPr lang="el-GR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/>
              <a:latin typeface="Arial Black"/>
            </a:rPr>
            <a:t>ΕΤΟΥΣ  2004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0</xdr:row>
      <xdr:rowOff>0</xdr:rowOff>
    </xdr:from>
    <xdr:to>
      <xdr:col>5</xdr:col>
      <xdr:colOff>533400</xdr:colOff>
      <xdr:row>0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V="1">
          <a:off x="5857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533400</xdr:colOff>
      <xdr:row>0</xdr:row>
      <xdr:rowOff>0</xdr:rowOff>
    </xdr:from>
    <xdr:to>
      <xdr:col>6</xdr:col>
      <xdr:colOff>485775</xdr:colOff>
      <xdr:row>0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5857875" y="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533400</xdr:colOff>
      <xdr:row>0</xdr:row>
      <xdr:rowOff>0</xdr:rowOff>
    </xdr:from>
    <xdr:to>
      <xdr:col>5</xdr:col>
      <xdr:colOff>533400</xdr:colOff>
      <xdr:row>0</xdr:row>
      <xdr:rowOff>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5857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533400</xdr:colOff>
      <xdr:row>0</xdr:row>
      <xdr:rowOff>0</xdr:rowOff>
    </xdr:from>
    <xdr:to>
      <xdr:col>6</xdr:col>
      <xdr:colOff>485775</xdr:colOff>
      <xdr:row>0</xdr:row>
      <xdr:rowOff>0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5857875" y="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0</xdr:row>
      <xdr:rowOff>0</xdr:rowOff>
    </xdr:from>
    <xdr:to>
      <xdr:col>8</xdr:col>
      <xdr:colOff>657225</xdr:colOff>
      <xdr:row>0</xdr:row>
      <xdr:rowOff>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8334375" y="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666750</xdr:colOff>
      <xdr:row>0</xdr:row>
      <xdr:rowOff>0</xdr:rowOff>
    </xdr:from>
    <xdr:to>
      <xdr:col>8</xdr:col>
      <xdr:colOff>666750</xdr:colOff>
      <xdr:row>0</xdr:row>
      <xdr:rowOff>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8877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666750</xdr:colOff>
      <xdr:row>0</xdr:row>
      <xdr:rowOff>0</xdr:rowOff>
    </xdr:from>
    <xdr:to>
      <xdr:col>8</xdr:col>
      <xdr:colOff>666750</xdr:colOff>
      <xdr:row>0</xdr:row>
      <xdr:rowOff>0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>
          <a:off x="8877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0</xdr:row>
      <xdr:rowOff>0</xdr:rowOff>
    </xdr:from>
    <xdr:to>
      <xdr:col>8</xdr:col>
      <xdr:colOff>657225</xdr:colOff>
      <xdr:row>0</xdr:row>
      <xdr:rowOff>0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8334375" y="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61</xdr:row>
      <xdr:rowOff>400050</xdr:rowOff>
    </xdr:from>
    <xdr:to>
      <xdr:col>0</xdr:col>
      <xdr:colOff>323850</xdr:colOff>
      <xdr:row>61</xdr:row>
      <xdr:rowOff>523875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8374975"/>
          <a:ext cx="123825" cy="1238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766</xdr:row>
      <xdr:rowOff>104775</xdr:rowOff>
    </xdr:from>
    <xdr:to>
      <xdr:col>0</xdr:col>
      <xdr:colOff>276225</xdr:colOff>
      <xdr:row>766</xdr:row>
      <xdr:rowOff>219075</xdr:rowOff>
    </xdr:to>
    <xdr:pic>
      <xdr:nvPicPr>
        <xdr:cNvPr id="20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895856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161925</xdr:colOff>
      <xdr:row>768</xdr:row>
      <xdr:rowOff>66675</xdr:rowOff>
    </xdr:from>
    <xdr:to>
      <xdr:col>0</xdr:col>
      <xdr:colOff>276225</xdr:colOff>
      <xdr:row>768</xdr:row>
      <xdr:rowOff>180975</xdr:rowOff>
    </xdr:to>
    <xdr:pic>
      <xdr:nvPicPr>
        <xdr:cNvPr id="205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902333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161925</xdr:colOff>
      <xdr:row>769</xdr:row>
      <xdr:rowOff>66675</xdr:rowOff>
    </xdr:from>
    <xdr:to>
      <xdr:col>0</xdr:col>
      <xdr:colOff>276225</xdr:colOff>
      <xdr:row>769</xdr:row>
      <xdr:rowOff>180975</xdr:rowOff>
    </xdr:to>
    <xdr:pic>
      <xdr:nvPicPr>
        <xdr:cNvPr id="20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905762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161925</xdr:colOff>
      <xdr:row>770</xdr:row>
      <xdr:rowOff>47625</xdr:rowOff>
    </xdr:from>
    <xdr:to>
      <xdr:col>0</xdr:col>
      <xdr:colOff>276225</xdr:colOff>
      <xdr:row>770</xdr:row>
      <xdr:rowOff>161925</xdr:rowOff>
    </xdr:to>
    <xdr:pic>
      <xdr:nvPicPr>
        <xdr:cNvPr id="20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909000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161925</xdr:colOff>
      <xdr:row>771</xdr:row>
      <xdr:rowOff>66675</xdr:rowOff>
    </xdr:from>
    <xdr:to>
      <xdr:col>0</xdr:col>
      <xdr:colOff>276225</xdr:colOff>
      <xdr:row>771</xdr:row>
      <xdr:rowOff>180975</xdr:rowOff>
    </xdr:to>
    <xdr:pic>
      <xdr:nvPicPr>
        <xdr:cNvPr id="206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916049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161925</xdr:colOff>
      <xdr:row>772</xdr:row>
      <xdr:rowOff>66675</xdr:rowOff>
    </xdr:from>
    <xdr:to>
      <xdr:col>0</xdr:col>
      <xdr:colOff>276225</xdr:colOff>
      <xdr:row>772</xdr:row>
      <xdr:rowOff>180975</xdr:rowOff>
    </xdr:to>
    <xdr:pic>
      <xdr:nvPicPr>
        <xdr:cNvPr id="206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919478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161925</xdr:colOff>
      <xdr:row>773</xdr:row>
      <xdr:rowOff>66675</xdr:rowOff>
    </xdr:from>
    <xdr:to>
      <xdr:col>0</xdr:col>
      <xdr:colOff>276225</xdr:colOff>
      <xdr:row>773</xdr:row>
      <xdr:rowOff>180975</xdr:rowOff>
    </xdr:to>
    <xdr:pic>
      <xdr:nvPicPr>
        <xdr:cNvPr id="206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924145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161925</xdr:colOff>
      <xdr:row>774</xdr:row>
      <xdr:rowOff>180975</xdr:rowOff>
    </xdr:from>
    <xdr:to>
      <xdr:col>0</xdr:col>
      <xdr:colOff>285750</xdr:colOff>
      <xdr:row>774</xdr:row>
      <xdr:rowOff>323850</xdr:rowOff>
    </xdr:to>
    <xdr:pic>
      <xdr:nvPicPr>
        <xdr:cNvPr id="207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92871725"/>
          <a:ext cx="123825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161925</xdr:colOff>
      <xdr:row>767</xdr:row>
      <xdr:rowOff>66675</xdr:rowOff>
    </xdr:from>
    <xdr:to>
      <xdr:col>0</xdr:col>
      <xdr:colOff>276225</xdr:colOff>
      <xdr:row>767</xdr:row>
      <xdr:rowOff>180975</xdr:rowOff>
    </xdr:to>
    <xdr:pic>
      <xdr:nvPicPr>
        <xdr:cNvPr id="208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89890400"/>
          <a:ext cx="114300" cy="1143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5</xdr:row>
      <xdr:rowOff>66675</xdr:rowOff>
    </xdr:from>
    <xdr:to>
      <xdr:col>0</xdr:col>
      <xdr:colOff>209550</xdr:colOff>
      <xdr:row>5</xdr:row>
      <xdr:rowOff>190500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6097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6</xdr:row>
      <xdr:rowOff>66675</xdr:rowOff>
    </xdr:from>
    <xdr:to>
      <xdr:col>0</xdr:col>
      <xdr:colOff>200025</xdr:colOff>
      <xdr:row>6</xdr:row>
      <xdr:rowOff>190500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2574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7</xdr:row>
      <xdr:rowOff>76200</xdr:rowOff>
    </xdr:from>
    <xdr:to>
      <xdr:col>0</xdr:col>
      <xdr:colOff>200025</xdr:colOff>
      <xdr:row>7</xdr:row>
      <xdr:rowOff>200025</xdr:rowOff>
    </xdr:to>
    <xdr:pic>
      <xdr:nvPicPr>
        <xdr:cNvPr id="4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686050"/>
          <a:ext cx="123825" cy="123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view="pageBreakPreview" zoomScaleNormal="100" zoomScaleSheetLayoutView="100" workbookViewId="0">
      <selection activeCell="K33" sqref="K33"/>
    </sheetView>
  </sheetViews>
  <sheetFormatPr defaultColWidth="8.625" defaultRowHeight="15.75"/>
  <cols>
    <col min="1" max="1" width="10.625" style="253" customWidth="1"/>
    <col min="2" max="7" width="8.625" style="253"/>
    <col min="8" max="8" width="10.625" style="253" customWidth="1"/>
    <col min="9" max="16384" width="8.625" style="253"/>
  </cols>
  <sheetData>
    <row r="1" spans="1:9" ht="47.45" customHeight="1">
      <c r="A1" s="361"/>
      <c r="B1" s="361"/>
      <c r="C1" s="361"/>
      <c r="D1" s="361"/>
      <c r="E1" s="361"/>
      <c r="F1" s="361"/>
      <c r="G1" s="361"/>
      <c r="H1" s="361"/>
      <c r="I1" s="252"/>
    </row>
    <row r="2" spans="1:9">
      <c r="A2" s="361"/>
      <c r="B2" s="361"/>
      <c r="C2" s="361"/>
      <c r="D2" s="361"/>
      <c r="E2" s="361"/>
      <c r="F2" s="361"/>
      <c r="G2" s="361"/>
      <c r="H2" s="361"/>
      <c r="I2" s="252"/>
    </row>
    <row r="3" spans="1:9">
      <c r="A3" s="361"/>
      <c r="B3" s="361"/>
      <c r="C3" s="361"/>
      <c r="D3" s="361"/>
      <c r="E3" s="361"/>
      <c r="F3" s="361"/>
      <c r="G3" s="361"/>
      <c r="H3" s="361"/>
      <c r="I3" s="252"/>
    </row>
    <row r="4" spans="1:9">
      <c r="A4" s="361"/>
      <c r="B4" s="361"/>
      <c r="C4" s="361"/>
      <c r="D4" s="361"/>
      <c r="E4" s="361"/>
      <c r="F4" s="361"/>
      <c r="G4" s="361"/>
      <c r="H4" s="361"/>
      <c r="I4" s="252"/>
    </row>
    <row r="5" spans="1:9">
      <c r="A5" s="361"/>
      <c r="B5" s="361"/>
      <c r="C5" s="361"/>
      <c r="D5" s="361"/>
      <c r="E5" s="361"/>
      <c r="F5" s="361"/>
      <c r="G5" s="361"/>
      <c r="H5" s="361"/>
      <c r="I5" s="252"/>
    </row>
    <row r="6" spans="1:9">
      <c r="A6" s="361"/>
      <c r="B6" s="361"/>
      <c r="C6" s="361"/>
      <c r="D6" s="361"/>
      <c r="E6" s="361"/>
      <c r="F6" s="361"/>
      <c r="G6" s="361"/>
      <c r="H6" s="361"/>
      <c r="I6" s="252"/>
    </row>
    <row r="7" spans="1:9">
      <c r="A7" s="361"/>
      <c r="B7" s="361"/>
      <c r="C7" s="361"/>
      <c r="D7" s="361"/>
      <c r="E7" s="361"/>
      <c r="F7" s="361"/>
      <c r="G7" s="361"/>
      <c r="H7" s="361"/>
      <c r="I7" s="252"/>
    </row>
    <row r="8" spans="1:9">
      <c r="A8" s="361"/>
      <c r="B8" s="361"/>
      <c r="C8" s="361"/>
      <c r="D8" s="361"/>
      <c r="E8" s="361"/>
      <c r="F8" s="361"/>
      <c r="G8" s="361"/>
      <c r="H8" s="361"/>
      <c r="I8" s="252"/>
    </row>
    <row r="9" spans="1:9">
      <c r="A9" s="361"/>
      <c r="B9" s="361"/>
      <c r="C9" s="361"/>
      <c r="D9" s="361"/>
      <c r="E9" s="361"/>
      <c r="F9" s="361"/>
      <c r="G9" s="361"/>
      <c r="H9" s="361"/>
      <c r="I9" s="252"/>
    </row>
    <row r="10" spans="1:9">
      <c r="A10" s="361"/>
      <c r="B10" s="361"/>
      <c r="C10" s="361"/>
      <c r="D10" s="361"/>
      <c r="E10" s="361"/>
      <c r="F10" s="361"/>
      <c r="G10" s="361"/>
      <c r="H10" s="361"/>
      <c r="I10" s="252"/>
    </row>
    <row r="11" spans="1:9">
      <c r="A11" s="361"/>
      <c r="B11" s="361"/>
      <c r="C11" s="361"/>
      <c r="D11" s="361"/>
      <c r="E11" s="361"/>
      <c r="F11" s="361"/>
      <c r="G11" s="361"/>
      <c r="H11" s="361"/>
      <c r="I11" s="252"/>
    </row>
    <row r="12" spans="1:9">
      <c r="A12" s="361"/>
      <c r="B12" s="361"/>
      <c r="C12" s="361"/>
      <c r="D12" s="361"/>
      <c r="E12" s="361"/>
      <c r="F12" s="361"/>
      <c r="G12" s="361"/>
      <c r="H12" s="361"/>
      <c r="I12" s="252"/>
    </row>
    <row r="13" spans="1:9">
      <c r="A13" s="361"/>
      <c r="B13" s="361"/>
      <c r="C13" s="361"/>
      <c r="D13" s="361"/>
      <c r="E13" s="361"/>
      <c r="F13" s="361"/>
      <c r="G13" s="361"/>
      <c r="H13" s="361"/>
      <c r="I13" s="252"/>
    </row>
    <row r="14" spans="1:9">
      <c r="A14" s="361"/>
      <c r="B14" s="361"/>
      <c r="C14" s="361"/>
      <c r="D14" s="361"/>
      <c r="E14" s="361"/>
      <c r="F14" s="361"/>
      <c r="G14" s="361"/>
      <c r="H14" s="361"/>
      <c r="I14" s="252"/>
    </row>
    <row r="15" spans="1:9">
      <c r="A15" s="361"/>
      <c r="B15" s="361"/>
      <c r="C15" s="361"/>
      <c r="D15" s="361"/>
      <c r="E15" s="361"/>
      <c r="F15" s="361"/>
      <c r="G15" s="361"/>
      <c r="H15" s="361"/>
      <c r="I15" s="252"/>
    </row>
    <row r="16" spans="1:9">
      <c r="A16" s="361"/>
      <c r="B16" s="361"/>
      <c r="C16" s="361"/>
      <c r="D16" s="361"/>
      <c r="E16" s="361"/>
      <c r="F16" s="361"/>
      <c r="G16" s="361"/>
      <c r="H16" s="361"/>
      <c r="I16" s="252"/>
    </row>
    <row r="17" spans="1:10">
      <c r="A17" s="361"/>
      <c r="B17" s="361"/>
      <c r="C17" s="361"/>
      <c r="D17" s="361"/>
      <c r="E17" s="361"/>
      <c r="F17" s="361"/>
      <c r="G17" s="361"/>
      <c r="H17" s="361"/>
      <c r="I17" s="252"/>
    </row>
    <row r="18" spans="1:10">
      <c r="A18" s="361"/>
      <c r="B18" s="361"/>
      <c r="C18" s="361"/>
      <c r="D18" s="361"/>
      <c r="E18" s="361"/>
      <c r="F18" s="361"/>
      <c r="G18" s="361"/>
      <c r="H18" s="361"/>
      <c r="I18" s="252"/>
    </row>
    <row r="19" spans="1:10">
      <c r="A19" s="361"/>
      <c r="B19" s="361"/>
      <c r="C19" s="361"/>
      <c r="D19" s="361"/>
      <c r="E19" s="361"/>
      <c r="F19" s="361"/>
      <c r="G19" s="361"/>
      <c r="H19" s="361"/>
      <c r="I19" s="252"/>
    </row>
    <row r="20" spans="1:10">
      <c r="A20" s="361"/>
      <c r="B20" s="361"/>
      <c r="C20" s="361"/>
      <c r="D20" s="361"/>
      <c r="E20" s="361"/>
      <c r="F20" s="361"/>
      <c r="G20" s="361"/>
      <c r="H20" s="361"/>
      <c r="I20" s="293"/>
    </row>
    <row r="21" spans="1:10">
      <c r="A21" s="361"/>
      <c r="B21" s="361"/>
      <c r="C21" s="361"/>
      <c r="D21" s="361"/>
      <c r="E21" s="361"/>
      <c r="F21" s="361"/>
      <c r="G21" s="361"/>
      <c r="H21" s="361"/>
      <c r="I21" s="252"/>
    </row>
    <row r="22" spans="1:10">
      <c r="A22" s="361"/>
      <c r="B22" s="361"/>
      <c r="C22" s="361"/>
      <c r="D22" s="361"/>
      <c r="E22" s="361"/>
      <c r="F22" s="361"/>
      <c r="G22" s="361"/>
      <c r="H22" s="361"/>
      <c r="I22" s="252"/>
      <c r="J22" s="292"/>
    </row>
    <row r="23" spans="1:10">
      <c r="A23" s="361"/>
      <c r="B23" s="361"/>
      <c r="C23" s="361"/>
      <c r="D23" s="361"/>
      <c r="E23" s="361"/>
      <c r="F23" s="361"/>
      <c r="G23" s="361"/>
      <c r="H23" s="361"/>
      <c r="I23" s="252"/>
    </row>
    <row r="24" spans="1:10">
      <c r="A24" s="361"/>
      <c r="B24" s="361"/>
      <c r="C24" s="361"/>
      <c r="D24" s="361"/>
      <c r="E24" s="361"/>
      <c r="F24" s="361"/>
      <c r="G24" s="361"/>
      <c r="H24" s="361"/>
      <c r="I24" s="252"/>
    </row>
    <row r="25" spans="1:10">
      <c r="A25" s="361"/>
      <c r="B25" s="361"/>
      <c r="C25" s="361"/>
      <c r="D25" s="361"/>
      <c r="E25" s="361"/>
      <c r="F25" s="361"/>
      <c r="G25" s="361"/>
      <c r="H25" s="361"/>
      <c r="I25" s="252"/>
    </row>
    <row r="26" spans="1:10">
      <c r="A26" s="361"/>
      <c r="B26" s="361"/>
      <c r="C26" s="361"/>
      <c r="D26" s="361"/>
      <c r="E26" s="361"/>
      <c r="F26" s="361"/>
      <c r="G26" s="361"/>
      <c r="H26" s="361"/>
      <c r="I26" s="252"/>
    </row>
    <row r="27" spans="1:10">
      <c r="A27" s="361"/>
      <c r="B27" s="361"/>
      <c r="C27" s="361"/>
      <c r="D27" s="361"/>
      <c r="E27" s="361"/>
      <c r="F27" s="361"/>
      <c r="G27" s="361"/>
      <c r="H27" s="361"/>
      <c r="I27" s="252"/>
    </row>
    <row r="28" spans="1:10">
      <c r="A28" s="362"/>
      <c r="B28" s="362"/>
      <c r="C28" s="362"/>
      <c r="D28" s="362"/>
      <c r="E28" s="362"/>
      <c r="F28" s="362"/>
      <c r="G28" s="362"/>
      <c r="H28" s="362"/>
    </row>
    <row r="29" spans="1:10">
      <c r="A29" s="362"/>
      <c r="B29" s="362"/>
      <c r="C29" s="362"/>
      <c r="D29" s="362"/>
      <c r="E29" s="362"/>
      <c r="F29" s="362"/>
      <c r="G29" s="362"/>
      <c r="H29" s="362"/>
    </row>
    <row r="30" spans="1:10">
      <c r="A30" s="362"/>
      <c r="B30" s="362"/>
      <c r="C30" s="362"/>
      <c r="D30" s="362"/>
      <c r="E30" s="362"/>
      <c r="F30" s="362"/>
      <c r="G30" s="362"/>
      <c r="H30" s="362"/>
    </row>
    <row r="31" spans="1:10">
      <c r="A31" s="362"/>
      <c r="B31" s="362"/>
      <c r="C31" s="362"/>
      <c r="D31" s="362"/>
      <c r="E31" s="362"/>
      <c r="F31" s="362"/>
      <c r="G31" s="362"/>
      <c r="H31" s="362"/>
    </row>
    <row r="32" spans="1:10">
      <c r="A32" s="362"/>
      <c r="B32" s="362"/>
      <c r="C32" s="362"/>
      <c r="D32" s="362"/>
      <c r="E32" s="362"/>
      <c r="F32" s="362"/>
      <c r="G32" s="362"/>
      <c r="H32" s="362"/>
    </row>
    <row r="33" spans="1:8">
      <c r="A33" s="362"/>
      <c r="B33" s="362"/>
      <c r="C33" s="362"/>
      <c r="D33" s="362"/>
      <c r="E33" s="362"/>
      <c r="F33" s="362"/>
      <c r="G33" s="362"/>
      <c r="H33" s="362"/>
    </row>
    <row r="34" spans="1:8">
      <c r="A34" s="362"/>
      <c r="B34" s="362"/>
      <c r="C34" s="362"/>
      <c r="D34" s="362"/>
      <c r="E34" s="362"/>
      <c r="F34" s="362"/>
      <c r="G34" s="362"/>
      <c r="H34" s="362"/>
    </row>
    <row r="35" spans="1:8">
      <c r="A35" s="362"/>
      <c r="B35" s="362"/>
      <c r="C35" s="362"/>
      <c r="D35" s="362"/>
      <c r="E35" s="362"/>
      <c r="F35" s="362"/>
      <c r="G35" s="362"/>
      <c r="H35" s="362"/>
    </row>
    <row r="36" spans="1:8">
      <c r="A36" s="362"/>
      <c r="B36" s="362"/>
      <c r="C36" s="362"/>
      <c r="D36" s="362"/>
      <c r="E36" s="362"/>
      <c r="F36" s="362"/>
      <c r="G36" s="362"/>
      <c r="H36" s="362"/>
    </row>
    <row r="37" spans="1:8">
      <c r="A37" s="362"/>
      <c r="B37" s="362"/>
      <c r="C37" s="362"/>
      <c r="D37" s="362"/>
      <c r="E37" s="362"/>
      <c r="F37" s="362"/>
      <c r="G37" s="362"/>
      <c r="H37" s="362"/>
    </row>
    <row r="38" spans="1:8">
      <c r="A38" s="362"/>
      <c r="B38" s="362"/>
      <c r="C38" s="362"/>
      <c r="D38" s="362"/>
      <c r="E38" s="362"/>
      <c r="F38" s="362"/>
      <c r="G38" s="362"/>
      <c r="H38" s="362"/>
    </row>
    <row r="39" spans="1:8">
      <c r="A39" s="362"/>
      <c r="B39" s="362"/>
      <c r="C39" s="362"/>
      <c r="D39" s="362"/>
      <c r="E39" s="362"/>
      <c r="F39" s="362"/>
      <c r="G39" s="362"/>
      <c r="H39" s="362"/>
    </row>
    <row r="40" spans="1:8">
      <c r="A40" s="362"/>
      <c r="B40" s="362"/>
      <c r="C40" s="362"/>
      <c r="D40" s="362"/>
      <c r="E40" s="362"/>
      <c r="F40" s="362"/>
      <c r="G40" s="362"/>
      <c r="H40" s="362"/>
    </row>
    <row r="41" spans="1:8">
      <c r="A41" s="362"/>
      <c r="B41" s="362"/>
      <c r="C41" s="362"/>
      <c r="D41" s="362"/>
      <c r="E41" s="362"/>
      <c r="F41" s="362"/>
      <c r="G41" s="362"/>
      <c r="H41" s="362"/>
    </row>
    <row r="42" spans="1:8">
      <c r="A42" s="362"/>
      <c r="B42" s="362"/>
      <c r="C42" s="362"/>
      <c r="D42" s="362"/>
      <c r="E42" s="362"/>
      <c r="F42" s="362"/>
      <c r="G42" s="362"/>
      <c r="H42" s="362"/>
    </row>
    <row r="43" spans="1:8">
      <c r="A43" s="362"/>
      <c r="B43" s="362"/>
      <c r="C43" s="362"/>
      <c r="D43" s="362"/>
      <c r="E43" s="362"/>
      <c r="F43" s="362"/>
      <c r="G43" s="362"/>
      <c r="H43" s="362"/>
    </row>
    <row r="44" spans="1:8" ht="14.45" customHeight="1">
      <c r="A44" s="362"/>
      <c r="B44" s="362"/>
      <c r="C44" s="362"/>
      <c r="D44" s="362"/>
      <c r="E44" s="362"/>
      <c r="F44" s="362"/>
      <c r="G44" s="362"/>
      <c r="H44" s="362"/>
    </row>
    <row r="45" spans="1:8" ht="15.6" customHeight="1">
      <c r="A45" s="362"/>
      <c r="B45" s="362"/>
      <c r="C45" s="362"/>
      <c r="D45" s="362"/>
      <c r="E45" s="362"/>
      <c r="F45" s="362"/>
      <c r="G45" s="362"/>
      <c r="H45" s="362"/>
    </row>
    <row r="46" spans="1:8" ht="44.1" customHeight="1">
      <c r="A46" s="362"/>
      <c r="B46" s="362"/>
      <c r="C46" s="362"/>
      <c r="D46" s="362"/>
      <c r="E46" s="362"/>
      <c r="F46" s="362"/>
      <c r="G46" s="362"/>
      <c r="H46" s="362"/>
    </row>
  </sheetData>
  <phoneticPr fontId="0" type="noConversion"/>
  <printOptions horizontalCentered="1" verticalCentered="1"/>
  <pageMargins left="0.98425196850393704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  <drawing r:id="rId2"/>
  <legacyDrawing r:id="rId3"/>
  <oleObjects>
    <oleObject progId="Word.Picture.8" shapeId="308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K133"/>
  <sheetViews>
    <sheetView view="pageBreakPreview" topLeftCell="A37" zoomScaleNormal="100" zoomScaleSheetLayoutView="100" workbookViewId="0">
      <selection activeCell="D56" sqref="D56"/>
    </sheetView>
  </sheetViews>
  <sheetFormatPr defaultColWidth="8.625" defaultRowHeight="15"/>
  <cols>
    <col min="1" max="1" width="71.875" style="123" customWidth="1"/>
    <col min="2" max="2" width="15.875" style="5" customWidth="1"/>
    <col min="3" max="16384" width="8.625" style="5"/>
  </cols>
  <sheetData>
    <row r="1" spans="1:2" ht="17.45" customHeight="1">
      <c r="A1" s="575" t="s">
        <v>973</v>
      </c>
      <c r="B1" s="577" t="s">
        <v>974</v>
      </c>
    </row>
    <row r="2" spans="1:2">
      <c r="A2" s="576"/>
      <c r="B2" s="578"/>
    </row>
    <row r="3" spans="1:2" ht="12.6" customHeight="1">
      <c r="A3" s="576"/>
      <c r="B3" s="578"/>
    </row>
    <row r="4" spans="1:2" ht="37.35" customHeight="1">
      <c r="A4" s="323" t="s">
        <v>388</v>
      </c>
      <c r="B4" s="324" t="s">
        <v>1136</v>
      </c>
    </row>
    <row r="5" spans="1:2" ht="37.35" customHeight="1">
      <c r="A5" s="323" t="s">
        <v>763</v>
      </c>
      <c r="B5" s="324"/>
    </row>
    <row r="6" spans="1:2" ht="37.35" customHeight="1">
      <c r="A6" s="325" t="s">
        <v>389</v>
      </c>
      <c r="B6" s="324">
        <v>5</v>
      </c>
    </row>
    <row r="7" spans="1:2" ht="37.35" customHeight="1">
      <c r="A7" s="325" t="s">
        <v>390</v>
      </c>
      <c r="B7" s="324">
        <v>6</v>
      </c>
    </row>
    <row r="8" spans="1:2" ht="37.35" customHeight="1">
      <c r="A8" s="325" t="s">
        <v>391</v>
      </c>
      <c r="B8" s="326" t="s">
        <v>1134</v>
      </c>
    </row>
    <row r="9" spans="1:2" ht="37.35" customHeight="1">
      <c r="A9" s="325" t="s">
        <v>723</v>
      </c>
      <c r="B9" s="324">
        <v>9</v>
      </c>
    </row>
    <row r="10" spans="1:2" ht="37.35" customHeight="1">
      <c r="A10" s="325" t="s">
        <v>724</v>
      </c>
      <c r="B10" s="324">
        <v>10</v>
      </c>
    </row>
    <row r="11" spans="1:2" ht="37.35" customHeight="1">
      <c r="A11" s="325" t="s">
        <v>392</v>
      </c>
      <c r="B11" s="324" t="s">
        <v>725</v>
      </c>
    </row>
    <row r="12" spans="1:2" ht="37.35" customHeight="1">
      <c r="A12" s="325" t="s">
        <v>393</v>
      </c>
      <c r="B12" s="324" t="s">
        <v>726</v>
      </c>
    </row>
    <row r="13" spans="1:2" ht="37.35" customHeight="1">
      <c r="A13" s="325" t="s">
        <v>394</v>
      </c>
      <c r="B13" s="324">
        <v>16</v>
      </c>
    </row>
    <row r="14" spans="1:2" ht="37.35" customHeight="1">
      <c r="A14" s="325" t="s">
        <v>395</v>
      </c>
      <c r="B14" s="324">
        <v>17</v>
      </c>
    </row>
    <row r="15" spans="1:2" ht="37.35" customHeight="1">
      <c r="A15" s="325" t="s">
        <v>396</v>
      </c>
      <c r="B15" s="324">
        <v>18</v>
      </c>
    </row>
    <row r="16" spans="1:2" ht="37.35" customHeight="1">
      <c r="A16" s="325" t="s">
        <v>397</v>
      </c>
      <c r="B16" s="324">
        <v>19</v>
      </c>
    </row>
    <row r="17" spans="1:11" ht="37.35" customHeight="1">
      <c r="A17" s="325" t="s">
        <v>1133</v>
      </c>
      <c r="B17" s="324">
        <v>20</v>
      </c>
    </row>
    <row r="18" spans="1:11" ht="37.35" customHeight="1">
      <c r="A18" s="325" t="s">
        <v>588</v>
      </c>
      <c r="B18" s="324">
        <v>21</v>
      </c>
    </row>
    <row r="19" spans="1:11" ht="37.35" customHeight="1">
      <c r="A19" s="325" t="s">
        <v>589</v>
      </c>
      <c r="B19" s="324">
        <v>22</v>
      </c>
    </row>
    <row r="20" spans="1:11" ht="37.35" customHeight="1">
      <c r="A20" s="325" t="s">
        <v>590</v>
      </c>
      <c r="B20" s="324" t="s">
        <v>134</v>
      </c>
    </row>
    <row r="21" spans="1:11" ht="37.35" customHeight="1">
      <c r="A21" s="325" t="s">
        <v>591</v>
      </c>
      <c r="B21" s="324">
        <v>25</v>
      </c>
    </row>
    <row r="22" spans="1:11" ht="37.35" customHeight="1">
      <c r="A22" s="325" t="s">
        <v>1132</v>
      </c>
      <c r="B22" s="450">
        <v>26</v>
      </c>
    </row>
    <row r="23" spans="1:11" ht="68.099999999999994" customHeight="1" thickBot="1">
      <c r="A23" s="327" t="s">
        <v>592</v>
      </c>
      <c r="B23" s="328">
        <v>27</v>
      </c>
      <c r="C23" s="579"/>
      <c r="D23" s="579"/>
      <c r="E23" s="579"/>
      <c r="F23" s="579"/>
      <c r="G23" s="579"/>
      <c r="H23" s="579"/>
      <c r="I23" s="579"/>
      <c r="J23" s="579"/>
      <c r="K23" s="579"/>
    </row>
    <row r="24" spans="1:11" ht="33.75" customHeight="1" thickBot="1">
      <c r="A24" s="580">
        <v>1</v>
      </c>
      <c r="B24" s="580"/>
      <c r="C24" s="241"/>
      <c r="D24" s="241"/>
      <c r="E24" s="241"/>
      <c r="F24" s="241"/>
      <c r="G24" s="241"/>
      <c r="H24" s="241"/>
      <c r="I24" s="241"/>
      <c r="J24" s="241"/>
      <c r="K24" s="241"/>
    </row>
    <row r="25" spans="1:11" ht="33.6" customHeight="1">
      <c r="A25" s="329" t="s">
        <v>973</v>
      </c>
      <c r="B25" s="322" t="s">
        <v>974</v>
      </c>
      <c r="C25" s="241"/>
      <c r="D25" s="241"/>
      <c r="E25" s="241"/>
      <c r="F25" s="241"/>
      <c r="G25" s="241"/>
      <c r="H25" s="241"/>
      <c r="I25" s="241"/>
      <c r="J25" s="241"/>
      <c r="K25" s="241"/>
    </row>
    <row r="26" spans="1:11" ht="31.35" customHeight="1">
      <c r="A26" s="323" t="s">
        <v>214</v>
      </c>
      <c r="B26" s="330"/>
    </row>
    <row r="27" spans="1:11" ht="27" customHeight="1">
      <c r="A27" s="325" t="s">
        <v>1054</v>
      </c>
      <c r="B27" s="330">
        <v>28</v>
      </c>
    </row>
    <row r="28" spans="1:11" ht="24.6" customHeight="1">
      <c r="A28" s="325" t="s">
        <v>679</v>
      </c>
      <c r="B28" s="330" t="s">
        <v>1221</v>
      </c>
    </row>
    <row r="29" spans="1:11" ht="24.6" customHeight="1">
      <c r="A29" s="325" t="s">
        <v>1100</v>
      </c>
      <c r="B29" s="330">
        <v>31</v>
      </c>
    </row>
    <row r="30" spans="1:11" ht="25.35" customHeight="1">
      <c r="A30" s="325" t="s">
        <v>727</v>
      </c>
      <c r="B30" s="324">
        <v>32</v>
      </c>
    </row>
    <row r="31" spans="1:11" ht="25.35" customHeight="1">
      <c r="A31" s="325" t="s">
        <v>690</v>
      </c>
      <c r="B31" s="330">
        <v>33</v>
      </c>
    </row>
    <row r="32" spans="1:11" ht="25.35" customHeight="1">
      <c r="A32" s="325" t="s">
        <v>398</v>
      </c>
      <c r="B32" s="324">
        <v>34</v>
      </c>
    </row>
    <row r="33" spans="1:2" ht="26.45" customHeight="1">
      <c r="A33" s="325" t="s">
        <v>552</v>
      </c>
      <c r="B33" s="330">
        <v>35</v>
      </c>
    </row>
    <row r="34" spans="1:2" ht="25.35" customHeight="1">
      <c r="A34" s="325" t="s">
        <v>936</v>
      </c>
      <c r="B34" s="324">
        <v>36</v>
      </c>
    </row>
    <row r="35" spans="1:2" ht="25.35" customHeight="1">
      <c r="A35" s="325" t="s">
        <v>807</v>
      </c>
      <c r="B35" s="330">
        <v>37</v>
      </c>
    </row>
    <row r="36" spans="1:2" ht="25.35" customHeight="1">
      <c r="A36" s="325" t="s">
        <v>250</v>
      </c>
      <c r="B36" s="324">
        <v>38</v>
      </c>
    </row>
    <row r="37" spans="1:2" ht="25.35" customHeight="1">
      <c r="A37" s="325" t="s">
        <v>1128</v>
      </c>
      <c r="B37" s="330">
        <v>39</v>
      </c>
    </row>
    <row r="38" spans="1:2" ht="25.35" customHeight="1">
      <c r="A38" s="325" t="s">
        <v>1129</v>
      </c>
      <c r="B38" s="324">
        <v>40</v>
      </c>
    </row>
    <row r="39" spans="1:2" ht="25.35" customHeight="1">
      <c r="A39" s="325" t="s">
        <v>1130</v>
      </c>
      <c r="B39" s="330">
        <v>41</v>
      </c>
    </row>
    <row r="40" spans="1:2" ht="25.35" customHeight="1">
      <c r="A40" s="325"/>
      <c r="B40" s="324"/>
    </row>
    <row r="41" spans="1:2" ht="20.45" customHeight="1">
      <c r="A41" s="323" t="s">
        <v>858</v>
      </c>
      <c r="B41" s="324"/>
    </row>
    <row r="42" spans="1:2" ht="25.35" customHeight="1">
      <c r="A42" s="325" t="s">
        <v>859</v>
      </c>
      <c r="B42" s="324">
        <v>42</v>
      </c>
    </row>
    <row r="43" spans="1:2" ht="25.35" customHeight="1">
      <c r="A43" s="325" t="s">
        <v>399</v>
      </c>
      <c r="B43" s="324">
        <v>43</v>
      </c>
    </row>
    <row r="44" spans="1:2" ht="48.75" customHeight="1">
      <c r="A44" s="325" t="s">
        <v>1169</v>
      </c>
      <c r="B44" s="324">
        <v>44</v>
      </c>
    </row>
    <row r="45" spans="1:2" ht="34.5" customHeight="1">
      <c r="A45" s="325" t="s">
        <v>1121</v>
      </c>
      <c r="B45" s="324">
        <v>45</v>
      </c>
    </row>
    <row r="46" spans="1:2" ht="34.35" customHeight="1">
      <c r="A46" s="325" t="s">
        <v>1112</v>
      </c>
      <c r="B46" s="324">
        <v>46</v>
      </c>
    </row>
    <row r="47" spans="1:2" ht="34.35" customHeight="1">
      <c r="A47" s="325" t="s">
        <v>1113</v>
      </c>
      <c r="B47" s="324">
        <v>47</v>
      </c>
    </row>
    <row r="48" spans="1:2" ht="25.35" customHeight="1">
      <c r="A48" s="325" t="s">
        <v>1170</v>
      </c>
      <c r="B48" s="324">
        <v>48</v>
      </c>
    </row>
    <row r="49" spans="1:2" ht="25.35" customHeight="1">
      <c r="A49" s="325" t="s">
        <v>1123</v>
      </c>
      <c r="B49" s="324">
        <v>49</v>
      </c>
    </row>
    <row r="50" spans="1:2" ht="25.35" customHeight="1">
      <c r="A50" s="325" t="s">
        <v>1124</v>
      </c>
      <c r="B50" s="324">
        <v>50</v>
      </c>
    </row>
    <row r="51" spans="1:2" ht="26.45" customHeight="1">
      <c r="A51" s="325" t="s">
        <v>500</v>
      </c>
      <c r="B51" s="324">
        <v>51</v>
      </c>
    </row>
    <row r="52" spans="1:2" ht="25.35" customHeight="1">
      <c r="A52" s="325" t="s">
        <v>501</v>
      </c>
      <c r="B52" s="324">
        <v>52</v>
      </c>
    </row>
    <row r="53" spans="1:2" ht="25.35" customHeight="1">
      <c r="A53" s="325" t="s">
        <v>502</v>
      </c>
      <c r="B53" s="324">
        <v>53</v>
      </c>
    </row>
    <row r="54" spans="1:2" ht="25.35" customHeight="1">
      <c r="A54" s="325" t="s">
        <v>1067</v>
      </c>
      <c r="B54" s="324">
        <v>54</v>
      </c>
    </row>
    <row r="55" spans="1:2" ht="25.35" customHeight="1">
      <c r="A55" s="325" t="s">
        <v>1068</v>
      </c>
      <c r="B55" s="324" t="s">
        <v>348</v>
      </c>
    </row>
    <row r="56" spans="1:2" ht="25.35" customHeight="1" thickBot="1">
      <c r="A56" s="325" t="s">
        <v>489</v>
      </c>
      <c r="B56" s="324">
        <v>57</v>
      </c>
    </row>
    <row r="57" spans="1:2" ht="20.25" customHeight="1">
      <c r="A57" s="574">
        <v>2</v>
      </c>
      <c r="B57" s="574"/>
    </row>
    <row r="58" spans="1:2" ht="25.35" customHeight="1"/>
    <row r="59" spans="1:2" ht="25.35" customHeight="1"/>
    <row r="60" spans="1:2" ht="25.35" customHeight="1"/>
    <row r="61" spans="1:2" ht="25.35" customHeight="1"/>
    <row r="62" spans="1:2" ht="25.35" customHeight="1"/>
    <row r="63" spans="1:2" ht="25.35" customHeight="1"/>
    <row r="64" spans="1:2" ht="25.35" customHeight="1"/>
    <row r="65" ht="25.35" customHeight="1"/>
    <row r="66" ht="25.35" customHeight="1"/>
    <row r="67" ht="25.35" customHeight="1"/>
    <row r="68" ht="25.35" customHeight="1"/>
    <row r="69" ht="25.35" customHeight="1"/>
    <row r="70" ht="25.35" customHeight="1"/>
    <row r="71" ht="25.35" customHeight="1"/>
    <row r="72" ht="25.35" customHeight="1"/>
    <row r="73" ht="25.35" customHeight="1"/>
    <row r="74" ht="25.35" customHeight="1"/>
    <row r="75" ht="25.35" customHeight="1"/>
    <row r="76" ht="25.35" customHeight="1"/>
    <row r="77" ht="25.35" customHeight="1"/>
    <row r="78" ht="25.35" customHeight="1"/>
    <row r="79" ht="25.35" customHeight="1"/>
    <row r="80" ht="25.35" customHeight="1"/>
    <row r="81" ht="25.35" customHeight="1"/>
    <row r="82" ht="25.35" customHeight="1"/>
    <row r="83" ht="25.35" customHeight="1"/>
    <row r="84" ht="25.35" customHeight="1"/>
    <row r="85" ht="25.35" customHeight="1"/>
    <row r="86" ht="25.35" customHeight="1"/>
    <row r="87" ht="25.35" customHeight="1"/>
    <row r="88" ht="25.35" customHeight="1"/>
    <row r="89" ht="25.35" customHeight="1"/>
    <row r="90" ht="25.35" customHeight="1"/>
    <row r="91" ht="25.35" customHeight="1"/>
    <row r="92" ht="25.35" customHeight="1"/>
    <row r="93" ht="25.35" customHeight="1"/>
    <row r="94" ht="25.35" customHeight="1"/>
    <row r="95" ht="25.35" customHeight="1"/>
    <row r="96" ht="25.35" customHeight="1"/>
    <row r="97" ht="25.35" customHeight="1"/>
    <row r="98" ht="25.35" customHeight="1"/>
    <row r="99" ht="25.35" customHeight="1"/>
    <row r="100" ht="25.35" customHeight="1"/>
    <row r="101" ht="25.35" customHeight="1"/>
    <row r="102" ht="25.35" customHeight="1"/>
    <row r="103" ht="25.35" customHeight="1"/>
    <row r="104" ht="25.35" customHeight="1"/>
    <row r="105" ht="25.35" customHeight="1"/>
    <row r="106" ht="25.35" customHeight="1"/>
    <row r="107" ht="25.35" customHeight="1"/>
    <row r="108" ht="25.35" customHeight="1"/>
    <row r="109" ht="25.35" customHeight="1"/>
    <row r="110" ht="25.35" customHeight="1"/>
    <row r="111" ht="25.35" customHeight="1"/>
    <row r="112" ht="25.35" customHeight="1"/>
    <row r="113" ht="25.35" customHeight="1"/>
    <row r="114" ht="25.35" customHeight="1"/>
    <row r="115" ht="25.35" customHeight="1"/>
    <row r="116" ht="25.35" customHeight="1"/>
    <row r="117" ht="25.35" customHeight="1"/>
    <row r="118" ht="25.35" customHeight="1"/>
    <row r="119" ht="25.35" customHeight="1"/>
    <row r="120" ht="25.35" customHeight="1"/>
    <row r="121" ht="25.35" customHeight="1"/>
    <row r="122" ht="25.35" customHeight="1"/>
    <row r="123" ht="25.35" customHeight="1"/>
    <row r="124" ht="25.35" customHeight="1"/>
    <row r="125" ht="25.35" customHeight="1"/>
    <row r="126" ht="25.35" customHeight="1"/>
    <row r="127" ht="25.35" customHeight="1"/>
    <row r="128" ht="25.35" customHeight="1"/>
    <row r="129" ht="25.35" customHeight="1"/>
    <row r="130" ht="25.35" customHeight="1"/>
    <row r="131" ht="25.35" customHeight="1"/>
    <row r="132" ht="25.35" customHeight="1"/>
    <row r="133" ht="25.35" customHeight="1"/>
  </sheetData>
  <mergeCells count="5">
    <mergeCell ref="A57:B57"/>
    <mergeCell ref="A1:A3"/>
    <mergeCell ref="B1:B3"/>
    <mergeCell ref="C23:K23"/>
    <mergeCell ref="A24:B24"/>
  </mergeCells>
  <phoneticPr fontId="0" type="noConversion"/>
  <pageMargins left="0.98425196850393704" right="0.39370078740157483" top="0.92" bottom="0.19685039370078741" header="0.51181102362204722" footer="0.51181102362204722"/>
  <pageSetup paperSize="9" scale="88" orientation="portrait" r:id="rId1"/>
  <headerFooter alignWithMargins="0"/>
  <rowBreaks count="1" manualBreakCount="1">
    <brk id="24" max="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Φύλλο3"/>
  <dimension ref="A1:J65"/>
  <sheetViews>
    <sheetView view="pageBreakPreview" zoomScale="80" zoomScaleNormal="100" zoomScaleSheetLayoutView="75" workbookViewId="0">
      <selection activeCell="A20" sqref="A20:J20"/>
    </sheetView>
  </sheetViews>
  <sheetFormatPr defaultColWidth="8.625" defaultRowHeight="18"/>
  <cols>
    <col min="1" max="1" width="6.375" style="223" customWidth="1"/>
    <col min="2" max="2" width="25.625" style="223" customWidth="1"/>
    <col min="3" max="8" width="12.625" style="223" customWidth="1"/>
    <col min="9" max="9" width="11.625" style="223" customWidth="1"/>
    <col min="10" max="10" width="8.625" style="223" hidden="1" customWidth="1"/>
    <col min="11" max="16384" width="8.625" style="223"/>
  </cols>
  <sheetData>
    <row r="1" spans="1:10" ht="10.35" customHeight="1">
      <c r="A1" s="581"/>
      <c r="B1" s="581"/>
      <c r="C1" s="581"/>
      <c r="D1" s="581"/>
      <c r="E1" s="581"/>
      <c r="F1" s="581"/>
      <c r="G1" s="581"/>
      <c r="H1" s="581"/>
      <c r="I1" s="581"/>
    </row>
    <row r="2" spans="1:10" ht="26.1" customHeight="1">
      <c r="A2" s="585" t="s">
        <v>388</v>
      </c>
      <c r="B2" s="586"/>
      <c r="C2" s="586"/>
      <c r="D2" s="586"/>
      <c r="E2" s="586"/>
      <c r="F2" s="586"/>
      <c r="G2" s="586"/>
      <c r="H2" s="586"/>
      <c r="I2" s="586"/>
      <c r="J2" s="586"/>
    </row>
    <row r="3" spans="1:10" ht="81" customHeight="1">
      <c r="A3" s="581" t="s">
        <v>930</v>
      </c>
      <c r="B3" s="581"/>
      <c r="C3" s="581"/>
      <c r="D3" s="581"/>
      <c r="E3" s="581"/>
      <c r="F3" s="581"/>
      <c r="G3" s="581"/>
      <c r="H3" s="581"/>
      <c r="I3" s="581"/>
      <c r="J3" s="581"/>
    </row>
    <row r="4" spans="1:10" ht="42" customHeight="1">
      <c r="A4" s="582" t="s">
        <v>385</v>
      </c>
      <c r="B4" s="582"/>
      <c r="C4" s="582"/>
      <c r="D4" s="582"/>
      <c r="E4" s="582"/>
      <c r="F4" s="582"/>
      <c r="G4" s="582"/>
      <c r="H4" s="582"/>
      <c r="I4" s="582"/>
    </row>
    <row r="5" spans="1:10" s="226" customFormat="1" ht="9.6" customHeight="1">
      <c r="A5" s="582"/>
      <c r="B5" s="582"/>
      <c r="C5" s="582"/>
      <c r="D5" s="582"/>
      <c r="E5" s="582"/>
      <c r="F5" s="582"/>
      <c r="G5" s="582"/>
      <c r="H5" s="582"/>
      <c r="I5" s="582"/>
      <c r="J5" s="223"/>
    </row>
    <row r="6" spans="1:10" s="222" customFormat="1" ht="20.45" customHeight="1">
      <c r="A6" s="583" t="s">
        <v>664</v>
      </c>
      <c r="B6" s="583"/>
      <c r="C6" s="583"/>
      <c r="D6" s="583"/>
      <c r="E6" s="583"/>
      <c r="F6" s="583"/>
      <c r="G6" s="583"/>
      <c r="H6" s="583"/>
      <c r="I6" s="583"/>
      <c r="J6" s="583"/>
    </row>
    <row r="7" spans="1:10" ht="66.95" customHeight="1">
      <c r="A7" s="581" t="s">
        <v>784</v>
      </c>
      <c r="B7" s="581"/>
      <c r="C7" s="581"/>
      <c r="D7" s="581"/>
      <c r="E7" s="581"/>
      <c r="F7" s="581"/>
      <c r="G7" s="581"/>
      <c r="H7" s="581"/>
      <c r="I7" s="581"/>
      <c r="J7" s="581"/>
    </row>
    <row r="8" spans="1:10" ht="92.45" customHeight="1">
      <c r="A8" s="581" t="s">
        <v>564</v>
      </c>
      <c r="B8" s="581"/>
      <c r="C8" s="581"/>
      <c r="D8" s="581"/>
      <c r="E8" s="581"/>
      <c r="F8" s="581"/>
      <c r="G8" s="581"/>
      <c r="H8" s="581"/>
      <c r="I8" s="581"/>
    </row>
    <row r="9" spans="1:10" ht="59.25" customHeight="1">
      <c r="A9" s="581" t="s">
        <v>1239</v>
      </c>
      <c r="B9" s="581"/>
      <c r="C9" s="581"/>
      <c r="D9" s="581"/>
      <c r="E9" s="581"/>
      <c r="F9" s="581"/>
      <c r="G9" s="581"/>
      <c r="H9" s="581"/>
      <c r="I9" s="581"/>
      <c r="J9" s="581"/>
    </row>
    <row r="10" spans="1:10" ht="26.45" customHeight="1">
      <c r="A10" s="581" t="s">
        <v>785</v>
      </c>
      <c r="B10" s="581"/>
      <c r="C10" s="581"/>
      <c r="D10" s="581"/>
      <c r="E10" s="581"/>
      <c r="F10" s="581"/>
      <c r="G10" s="581"/>
      <c r="H10" s="581"/>
      <c r="I10" s="581"/>
      <c r="J10" s="581"/>
    </row>
    <row r="11" spans="1:10" ht="42" customHeight="1">
      <c r="A11" s="581" t="s">
        <v>386</v>
      </c>
      <c r="B11" s="581"/>
      <c r="C11" s="581"/>
      <c r="D11" s="581"/>
      <c r="E11" s="581"/>
      <c r="F11" s="581"/>
      <c r="G11" s="581"/>
      <c r="H11" s="581"/>
      <c r="I11" s="581"/>
      <c r="J11" s="581"/>
    </row>
    <row r="12" spans="1:10" ht="58.35" customHeight="1">
      <c r="A12" s="581" t="s">
        <v>988</v>
      </c>
      <c r="B12" s="581"/>
      <c r="C12" s="581"/>
      <c r="D12" s="581"/>
      <c r="E12" s="581"/>
      <c r="F12" s="581"/>
      <c r="G12" s="581"/>
      <c r="H12" s="581"/>
      <c r="I12" s="581"/>
      <c r="J12" s="581"/>
    </row>
    <row r="13" spans="1:10" ht="48" customHeight="1">
      <c r="A13" s="584" t="s">
        <v>607</v>
      </c>
      <c r="B13" s="584"/>
      <c r="C13" s="584"/>
      <c r="D13" s="584"/>
      <c r="E13" s="584"/>
      <c r="F13" s="584"/>
      <c r="G13" s="584"/>
      <c r="H13" s="584"/>
      <c r="I13" s="584"/>
      <c r="J13" s="584"/>
    </row>
    <row r="14" spans="1:10" ht="11.1" customHeight="1">
      <c r="A14" s="581"/>
      <c r="B14" s="581"/>
      <c r="C14" s="581"/>
      <c r="D14" s="581"/>
      <c r="E14" s="581"/>
      <c r="F14" s="581"/>
      <c r="G14" s="581"/>
      <c r="H14" s="581"/>
      <c r="I14" s="581"/>
      <c r="J14" s="581"/>
    </row>
    <row r="15" spans="1:10" s="222" customFormat="1" ht="23.1" customHeight="1">
      <c r="A15" s="583" t="s">
        <v>1058</v>
      </c>
      <c r="B15" s="583"/>
      <c r="C15" s="583"/>
      <c r="D15" s="583"/>
      <c r="E15" s="583"/>
      <c r="F15" s="583"/>
      <c r="G15" s="583"/>
      <c r="H15" s="583"/>
      <c r="I15" s="583"/>
    </row>
    <row r="16" spans="1:10" s="222" customFormat="1" ht="39.950000000000003" customHeight="1">
      <c r="A16" s="584" t="s">
        <v>786</v>
      </c>
      <c r="B16" s="584"/>
      <c r="C16" s="584"/>
      <c r="D16" s="584"/>
      <c r="E16" s="584"/>
      <c r="F16" s="584"/>
      <c r="G16" s="584"/>
      <c r="H16" s="584"/>
      <c r="I16" s="584"/>
    </row>
    <row r="17" spans="1:10" ht="41.45" customHeight="1">
      <c r="A17" s="581" t="s">
        <v>565</v>
      </c>
      <c r="B17" s="581"/>
      <c r="C17" s="581"/>
      <c r="D17" s="581"/>
      <c r="E17" s="581"/>
      <c r="F17" s="581"/>
      <c r="G17" s="581"/>
      <c r="H17" s="581"/>
      <c r="I17" s="581"/>
    </row>
    <row r="18" spans="1:10" ht="35.1" customHeight="1">
      <c r="A18" s="581" t="s">
        <v>1241</v>
      </c>
      <c r="B18" s="581"/>
      <c r="C18" s="581"/>
      <c r="D18" s="581"/>
      <c r="E18" s="581"/>
      <c r="F18" s="581"/>
      <c r="G18" s="581"/>
      <c r="H18" s="581"/>
      <c r="I18" s="581"/>
      <c r="J18" s="581"/>
    </row>
    <row r="19" spans="1:10" ht="35.1" customHeight="1">
      <c r="A19" s="581" t="s">
        <v>70</v>
      </c>
      <c r="B19" s="581"/>
      <c r="C19" s="581"/>
      <c r="D19" s="581"/>
      <c r="E19" s="581"/>
      <c r="F19" s="581"/>
      <c r="G19" s="581"/>
      <c r="H19" s="581"/>
      <c r="I19" s="581"/>
      <c r="J19" s="581"/>
    </row>
    <row r="20" spans="1:10" ht="39.6" customHeight="1">
      <c r="A20" s="581" t="s">
        <v>1240</v>
      </c>
      <c r="B20" s="581"/>
      <c r="C20" s="581"/>
      <c r="D20" s="581"/>
      <c r="E20" s="581"/>
      <c r="F20" s="581"/>
      <c r="G20" s="581"/>
      <c r="H20" s="581"/>
      <c r="I20" s="581"/>
      <c r="J20" s="581"/>
    </row>
    <row r="21" spans="1:10" ht="33.75" customHeight="1">
      <c r="A21" s="581" t="s">
        <v>400</v>
      </c>
      <c r="B21" s="581"/>
      <c r="C21" s="581"/>
      <c r="D21" s="581"/>
      <c r="E21" s="581"/>
      <c r="F21" s="581"/>
      <c r="G21" s="581"/>
      <c r="H21" s="581"/>
      <c r="I21" s="581"/>
      <c r="J21" s="581"/>
    </row>
    <row r="22" spans="1:10" ht="68.25" customHeight="1">
      <c r="A22" s="581" t="s">
        <v>767</v>
      </c>
      <c r="B22" s="581"/>
      <c r="C22" s="581"/>
      <c r="D22" s="581"/>
      <c r="E22" s="581"/>
      <c r="F22" s="581"/>
      <c r="G22" s="581"/>
      <c r="H22" s="581"/>
      <c r="I22" s="581"/>
      <c r="J22" s="581"/>
    </row>
    <row r="23" spans="1:10" ht="22.35" customHeight="1">
      <c r="A23" s="581" t="s">
        <v>665</v>
      </c>
      <c r="B23" s="581"/>
      <c r="C23" s="581"/>
      <c r="D23" s="581"/>
      <c r="E23" s="581"/>
      <c r="F23" s="581"/>
      <c r="G23" s="581"/>
      <c r="H23" s="581"/>
      <c r="I23" s="581"/>
      <c r="J23" s="581"/>
    </row>
    <row r="24" spans="1:10" ht="33.75" customHeight="1">
      <c r="A24" s="581" t="s">
        <v>288</v>
      </c>
      <c r="B24" s="581"/>
      <c r="C24" s="581"/>
      <c r="D24" s="581"/>
      <c r="E24" s="581"/>
      <c r="F24" s="581"/>
      <c r="G24" s="581"/>
      <c r="H24" s="581"/>
      <c r="I24" s="581"/>
      <c r="J24" s="581"/>
    </row>
    <row r="25" spans="1:10" ht="29.45" customHeight="1">
      <c r="A25" s="581" t="s">
        <v>787</v>
      </c>
      <c r="B25" s="581"/>
      <c r="C25" s="581"/>
      <c r="D25" s="581"/>
      <c r="E25" s="581"/>
      <c r="F25" s="581"/>
      <c r="G25" s="581"/>
      <c r="H25" s="581"/>
      <c r="I25" s="581"/>
    </row>
    <row r="26" spans="1:10" ht="33.75" customHeight="1">
      <c r="A26" s="581" t="s">
        <v>885</v>
      </c>
      <c r="B26" s="581"/>
      <c r="C26" s="581"/>
      <c r="D26" s="581"/>
      <c r="E26" s="581"/>
      <c r="F26" s="581"/>
      <c r="G26" s="581"/>
      <c r="H26" s="581"/>
      <c r="I26" s="581"/>
    </row>
    <row r="27" spans="1:10" ht="102.75" customHeight="1">
      <c r="A27" s="582" t="s">
        <v>1038</v>
      </c>
      <c r="B27" s="582"/>
      <c r="C27" s="582"/>
      <c r="D27" s="582"/>
      <c r="E27" s="582"/>
      <c r="F27" s="582"/>
      <c r="G27" s="582"/>
      <c r="H27" s="582"/>
      <c r="I27" s="582"/>
    </row>
    <row r="28" spans="1:10" ht="42" customHeight="1">
      <c r="A28" s="581" t="s">
        <v>718</v>
      </c>
      <c r="B28" s="581"/>
      <c r="C28" s="581"/>
      <c r="D28" s="581"/>
      <c r="E28" s="581"/>
      <c r="F28" s="581"/>
      <c r="G28" s="581"/>
      <c r="H28" s="581"/>
      <c r="I28" s="581"/>
    </row>
    <row r="29" spans="1:10" ht="20.100000000000001" customHeight="1">
      <c r="I29" s="276">
        <v>3</v>
      </c>
    </row>
    <row r="30" spans="1:10" ht="11.1" customHeight="1">
      <c r="I30" s="227"/>
    </row>
    <row r="31" spans="1:10" ht="14.1" customHeight="1">
      <c r="I31" s="227"/>
    </row>
    <row r="32" spans="1:10" s="222" customFormat="1" ht="21" customHeight="1">
      <c r="A32" s="591" t="s">
        <v>1059</v>
      </c>
      <c r="B32" s="591"/>
      <c r="C32" s="591"/>
      <c r="D32" s="591"/>
      <c r="E32" s="591"/>
      <c r="F32" s="591"/>
      <c r="G32" s="591"/>
      <c r="H32" s="591"/>
      <c r="I32" s="591"/>
    </row>
    <row r="33" spans="1:10" ht="5.25" customHeight="1">
      <c r="A33" s="581"/>
      <c r="B33" s="581"/>
      <c r="C33" s="581"/>
      <c r="D33" s="581"/>
      <c r="E33" s="581"/>
      <c r="F33" s="581"/>
      <c r="G33" s="581"/>
      <c r="H33" s="581"/>
      <c r="I33" s="581"/>
      <c r="J33" s="581"/>
    </row>
    <row r="34" spans="1:10" ht="93.75" customHeight="1">
      <c r="A34" s="581" t="s">
        <v>736</v>
      </c>
      <c r="B34" s="581"/>
      <c r="C34" s="581"/>
      <c r="D34" s="581"/>
      <c r="E34" s="581"/>
      <c r="F34" s="581"/>
      <c r="G34" s="581"/>
      <c r="H34" s="581"/>
      <c r="I34" s="581"/>
      <c r="J34" s="581"/>
    </row>
    <row r="35" spans="1:10" ht="29.25" customHeight="1">
      <c r="A35" s="581" t="s">
        <v>1242</v>
      </c>
      <c r="B35" s="581"/>
      <c r="C35" s="581"/>
      <c r="D35" s="581"/>
      <c r="E35" s="581"/>
      <c r="F35" s="581"/>
      <c r="G35" s="581"/>
      <c r="H35" s="581"/>
      <c r="I35" s="581"/>
      <c r="J35" s="581"/>
    </row>
    <row r="36" spans="1:10" ht="44.1" customHeight="1">
      <c r="A36" s="581" t="s">
        <v>989</v>
      </c>
      <c r="B36" s="581"/>
      <c r="C36" s="581"/>
      <c r="D36" s="581"/>
      <c r="E36" s="581"/>
      <c r="F36" s="581"/>
      <c r="G36" s="581"/>
      <c r="H36" s="581"/>
      <c r="I36" s="581"/>
      <c r="J36" s="581"/>
    </row>
    <row r="37" spans="1:10" ht="21.6" customHeight="1">
      <c r="A37" s="581" t="s">
        <v>990</v>
      </c>
      <c r="B37" s="581"/>
      <c r="C37" s="581"/>
      <c r="D37" s="581"/>
      <c r="E37" s="581"/>
      <c r="F37" s="581"/>
      <c r="G37" s="581"/>
      <c r="H37" s="581"/>
      <c r="I37" s="581"/>
      <c r="J37" s="581"/>
    </row>
    <row r="38" spans="1:10" ht="36" customHeight="1">
      <c r="A38" s="581" t="s">
        <v>991</v>
      </c>
      <c r="B38" s="581"/>
      <c r="C38" s="581"/>
      <c r="D38" s="581"/>
      <c r="E38" s="581"/>
      <c r="F38" s="581"/>
      <c r="G38" s="581"/>
      <c r="H38" s="581"/>
      <c r="I38" s="581"/>
      <c r="J38" s="581"/>
    </row>
    <row r="39" spans="1:10" ht="15.6" customHeight="1">
      <c r="A39" s="581"/>
      <c r="B39" s="581"/>
      <c r="C39" s="581"/>
      <c r="D39" s="581"/>
      <c r="E39" s="581"/>
      <c r="F39" s="581"/>
      <c r="G39" s="581"/>
      <c r="H39" s="581"/>
      <c r="I39" s="581"/>
    </row>
    <row r="40" spans="1:10" ht="27.6" customHeight="1">
      <c r="A40" s="591" t="s">
        <v>1060</v>
      </c>
      <c r="B40" s="592"/>
      <c r="C40" s="592"/>
      <c r="D40" s="592"/>
      <c r="E40" s="592"/>
      <c r="F40" s="592"/>
      <c r="G40" s="592"/>
      <c r="H40" s="592"/>
      <c r="I40" s="592"/>
    </row>
    <row r="41" spans="1:10" ht="56.25" customHeight="1">
      <c r="A41" s="587" t="s">
        <v>453</v>
      </c>
      <c r="B41" s="587"/>
      <c r="C41" s="587"/>
      <c r="D41" s="587"/>
      <c r="E41" s="587"/>
      <c r="F41" s="587"/>
      <c r="G41" s="587"/>
      <c r="H41" s="587"/>
      <c r="I41" s="587"/>
    </row>
    <row r="42" spans="1:10" ht="58.35" customHeight="1">
      <c r="A42" s="581" t="s">
        <v>336</v>
      </c>
      <c r="B42" s="581"/>
      <c r="C42" s="581"/>
      <c r="D42" s="581"/>
      <c r="E42" s="581"/>
      <c r="F42" s="581"/>
      <c r="G42" s="581"/>
      <c r="H42" s="581"/>
      <c r="I42" s="581"/>
      <c r="J42" s="581"/>
    </row>
    <row r="43" spans="1:10" ht="39" customHeight="1">
      <c r="A43" s="581" t="s">
        <v>1106</v>
      </c>
      <c r="B43" s="581"/>
      <c r="C43" s="581"/>
      <c r="D43" s="581"/>
      <c r="E43" s="581"/>
      <c r="F43" s="581"/>
      <c r="G43" s="581"/>
      <c r="H43" s="581"/>
      <c r="I43" s="581"/>
      <c r="J43" s="581"/>
    </row>
    <row r="44" spans="1:10" ht="17.45" customHeight="1">
      <c r="A44" s="581" t="s">
        <v>831</v>
      </c>
      <c r="B44" s="581"/>
      <c r="C44" s="581"/>
      <c r="D44" s="581"/>
      <c r="E44" s="581"/>
      <c r="F44" s="581"/>
      <c r="G44" s="581"/>
      <c r="H44" s="581"/>
      <c r="I44" s="581"/>
    </row>
    <row r="45" spans="1:10" ht="17.45" customHeight="1">
      <c r="A45" s="581"/>
      <c r="B45" s="581"/>
      <c r="C45" s="581"/>
      <c r="D45" s="581"/>
      <c r="E45" s="581"/>
      <c r="F45" s="581"/>
      <c r="G45" s="581"/>
      <c r="H45" s="581"/>
      <c r="I45" s="581"/>
    </row>
    <row r="46" spans="1:10" ht="29.45" customHeight="1">
      <c r="A46" s="588" t="s">
        <v>555</v>
      </c>
      <c r="B46" s="588"/>
      <c r="C46" s="588"/>
      <c r="D46" s="588"/>
      <c r="E46" s="588"/>
      <c r="F46" s="588"/>
      <c r="G46" s="588"/>
      <c r="H46" s="588"/>
      <c r="I46" s="588"/>
    </row>
    <row r="47" spans="1:10" ht="71.849999999999994" customHeight="1">
      <c r="A47" s="581" t="s">
        <v>1243</v>
      </c>
      <c r="B47" s="581"/>
      <c r="C47" s="581"/>
      <c r="D47" s="581"/>
      <c r="E47" s="581"/>
      <c r="F47" s="581"/>
      <c r="G47" s="581"/>
      <c r="H47" s="581"/>
      <c r="I47" s="581"/>
    </row>
    <row r="48" spans="1:10" ht="37.5" customHeight="1">
      <c r="A48" s="581" t="s">
        <v>984</v>
      </c>
      <c r="B48" s="581"/>
      <c r="C48" s="581"/>
      <c r="D48" s="581"/>
      <c r="E48" s="581"/>
      <c r="F48" s="581"/>
      <c r="G48" s="581"/>
      <c r="H48" s="581"/>
      <c r="I48" s="581"/>
    </row>
    <row r="49" spans="1:10" ht="49.5" customHeight="1">
      <c r="A49" s="588" t="s">
        <v>788</v>
      </c>
      <c r="B49" s="588"/>
      <c r="C49" s="588"/>
      <c r="D49" s="588"/>
      <c r="E49" s="588"/>
      <c r="F49" s="588"/>
      <c r="G49" s="588"/>
      <c r="H49" s="588"/>
      <c r="I49" s="588"/>
    </row>
    <row r="50" spans="1:10" ht="30" customHeight="1">
      <c r="A50" s="581" t="s">
        <v>799</v>
      </c>
      <c r="B50" s="581"/>
      <c r="C50" s="581"/>
      <c r="D50" s="581"/>
      <c r="E50" s="581"/>
      <c r="F50" s="581"/>
      <c r="G50" s="581"/>
      <c r="H50" s="581"/>
      <c r="I50" s="581"/>
    </row>
    <row r="51" spans="1:10" ht="24.6" customHeight="1">
      <c r="A51" s="581" t="s">
        <v>1041</v>
      </c>
      <c r="B51" s="581"/>
      <c r="C51" s="581"/>
      <c r="D51" s="581"/>
      <c r="E51" s="581"/>
      <c r="F51" s="581"/>
      <c r="G51" s="581"/>
      <c r="H51" s="581"/>
      <c r="I51" s="581"/>
    </row>
    <row r="52" spans="1:10" ht="32.450000000000003" customHeight="1">
      <c r="A52" s="581" t="s">
        <v>703</v>
      </c>
      <c r="B52" s="581"/>
      <c r="C52" s="581"/>
      <c r="D52" s="581"/>
      <c r="E52" s="581"/>
      <c r="F52" s="581"/>
      <c r="G52" s="581"/>
      <c r="H52" s="581"/>
      <c r="I52" s="581"/>
    </row>
    <row r="53" spans="1:10" ht="26.1" customHeight="1">
      <c r="A53" s="581" t="s">
        <v>1039</v>
      </c>
      <c r="B53" s="581"/>
      <c r="C53" s="581"/>
      <c r="D53" s="581"/>
      <c r="E53" s="581"/>
      <c r="F53" s="581"/>
      <c r="G53" s="581"/>
      <c r="H53" s="581"/>
      <c r="I53" s="581"/>
    </row>
    <row r="54" spans="1:10" ht="23.45" customHeight="1">
      <c r="A54" s="581" t="s">
        <v>1040</v>
      </c>
      <c r="B54" s="581"/>
      <c r="C54" s="581"/>
      <c r="D54" s="581"/>
      <c r="E54" s="581"/>
      <c r="F54" s="581"/>
      <c r="G54" s="581"/>
      <c r="H54" s="581"/>
      <c r="I54" s="581"/>
    </row>
    <row r="55" spans="1:10" ht="8.4499999999999993" customHeight="1">
      <c r="A55" s="581"/>
      <c r="B55" s="581"/>
      <c r="C55" s="581"/>
      <c r="D55" s="581"/>
      <c r="E55" s="581"/>
      <c r="F55" s="581"/>
      <c r="G55" s="581"/>
      <c r="H55" s="581"/>
      <c r="I55" s="581"/>
    </row>
    <row r="56" spans="1:10" ht="34.35" customHeight="1">
      <c r="A56" s="581" t="s">
        <v>289</v>
      </c>
      <c r="B56" s="581"/>
      <c r="C56" s="581"/>
      <c r="D56" s="581"/>
      <c r="E56" s="581"/>
      <c r="F56" s="581"/>
      <c r="G56" s="581"/>
      <c r="H56" s="581"/>
      <c r="I56" s="581"/>
      <c r="J56" s="581"/>
    </row>
    <row r="57" spans="1:10" ht="40.35" customHeight="1">
      <c r="A57" s="581" t="s">
        <v>251</v>
      </c>
      <c r="B57" s="581"/>
      <c r="C57" s="581"/>
      <c r="D57" s="581"/>
      <c r="E57" s="581"/>
      <c r="F57" s="581"/>
      <c r="G57" s="581"/>
      <c r="H57" s="581"/>
      <c r="I57" s="581"/>
      <c r="J57" s="581"/>
    </row>
    <row r="58" spans="1:10" ht="29.45" customHeight="1">
      <c r="A58" s="581" t="s">
        <v>1115</v>
      </c>
      <c r="B58" s="581"/>
      <c r="C58" s="581"/>
      <c r="D58" s="581"/>
      <c r="E58" s="581"/>
      <c r="F58" s="581"/>
      <c r="G58" s="581"/>
      <c r="H58" s="581"/>
      <c r="I58" s="581"/>
      <c r="J58" s="581"/>
    </row>
    <row r="59" spans="1:10" ht="36.6" customHeight="1">
      <c r="A59" s="581" t="s">
        <v>495</v>
      </c>
      <c r="B59" s="581"/>
      <c r="C59" s="581"/>
      <c r="D59" s="581"/>
      <c r="E59" s="581"/>
      <c r="F59" s="581"/>
      <c r="G59" s="581"/>
      <c r="H59" s="581"/>
      <c r="I59" s="581"/>
      <c r="J59" s="581"/>
    </row>
    <row r="60" spans="1:10" ht="10.35" customHeight="1">
      <c r="A60" s="581"/>
      <c r="B60" s="581"/>
      <c r="C60" s="581"/>
      <c r="D60" s="581"/>
      <c r="E60" s="581"/>
      <c r="F60" s="581"/>
      <c r="G60" s="581"/>
      <c r="H60" s="581"/>
      <c r="I60" s="581"/>
      <c r="J60" s="581"/>
    </row>
    <row r="61" spans="1:10" ht="33.950000000000003" customHeight="1">
      <c r="A61" s="584" t="s">
        <v>835</v>
      </c>
      <c r="B61" s="584"/>
      <c r="C61" s="584"/>
      <c r="D61" s="584"/>
      <c r="E61" s="584"/>
      <c r="F61" s="584"/>
      <c r="G61" s="584"/>
      <c r="H61" s="584"/>
      <c r="I61" s="584"/>
    </row>
    <row r="62" spans="1:10" ht="73.5" customHeight="1">
      <c r="A62" s="139"/>
      <c r="B62" s="588" t="s">
        <v>836</v>
      </c>
      <c r="C62" s="588"/>
      <c r="D62" s="588"/>
      <c r="E62" s="588"/>
      <c r="F62" s="588"/>
      <c r="G62" s="588"/>
      <c r="H62" s="588"/>
      <c r="I62" s="588"/>
    </row>
    <row r="63" spans="1:10" ht="44.45" customHeight="1">
      <c r="A63" s="584"/>
      <c r="B63" s="584"/>
      <c r="C63" s="584"/>
      <c r="D63" s="584"/>
      <c r="E63" s="584"/>
      <c r="F63" s="584"/>
      <c r="G63" s="584"/>
      <c r="H63" s="584"/>
      <c r="I63" s="584"/>
    </row>
    <row r="64" spans="1:10" ht="41.25" customHeight="1">
      <c r="A64" s="590"/>
      <c r="B64" s="590"/>
      <c r="C64" s="590"/>
      <c r="D64" s="590"/>
      <c r="E64" s="590"/>
      <c r="F64" s="590"/>
      <c r="G64" s="590"/>
      <c r="H64" s="590"/>
      <c r="I64" s="590"/>
    </row>
    <row r="65" spans="1:9" ht="38.25" customHeight="1">
      <c r="A65" s="589">
        <v>4</v>
      </c>
      <c r="B65" s="589"/>
      <c r="C65" s="589"/>
      <c r="D65" s="589"/>
      <c r="E65" s="589"/>
      <c r="F65" s="589"/>
      <c r="G65" s="589"/>
      <c r="H65" s="589"/>
      <c r="I65" s="589"/>
    </row>
  </sheetData>
  <mergeCells count="62">
    <mergeCell ref="A37:J37"/>
    <mergeCell ref="A38:J38"/>
    <mergeCell ref="A33:J33"/>
    <mergeCell ref="A56:J56"/>
    <mergeCell ref="A57:J57"/>
    <mergeCell ref="A58:J58"/>
    <mergeCell ref="A45:I45"/>
    <mergeCell ref="A46:I46"/>
    <mergeCell ref="A48:I48"/>
    <mergeCell ref="A52:I52"/>
    <mergeCell ref="A53:I53"/>
    <mergeCell ref="A54:I54"/>
    <mergeCell ref="A55:I55"/>
    <mergeCell ref="A59:J59"/>
    <mergeCell ref="A60:J60"/>
    <mergeCell ref="A65:I65"/>
    <mergeCell ref="B62:I62"/>
    <mergeCell ref="A63:I63"/>
    <mergeCell ref="A61:I61"/>
    <mergeCell ref="A64:I64"/>
    <mergeCell ref="A51:I51"/>
    <mergeCell ref="A41:I41"/>
    <mergeCell ref="A44:I44"/>
    <mergeCell ref="A42:J42"/>
    <mergeCell ref="A49:I49"/>
    <mergeCell ref="A43:J43"/>
    <mergeCell ref="A2:J2"/>
    <mergeCell ref="A3:J3"/>
    <mergeCell ref="A6:J6"/>
    <mergeCell ref="A4:I4"/>
    <mergeCell ref="A47:I47"/>
    <mergeCell ref="A50:I50"/>
    <mergeCell ref="A40:I40"/>
    <mergeCell ref="A25:I25"/>
    <mergeCell ref="A26:I26"/>
    <mergeCell ref="A39:I39"/>
    <mergeCell ref="A8:I8"/>
    <mergeCell ref="A13:J13"/>
    <mergeCell ref="A16:I16"/>
    <mergeCell ref="A19:J19"/>
    <mergeCell ref="A9:J9"/>
    <mergeCell ref="A14:J14"/>
    <mergeCell ref="A18:J18"/>
    <mergeCell ref="A22:J22"/>
    <mergeCell ref="A20:J20"/>
    <mergeCell ref="A24:J24"/>
    <mergeCell ref="A36:J36"/>
    <mergeCell ref="A28:I28"/>
    <mergeCell ref="A35:J35"/>
    <mergeCell ref="A21:J21"/>
    <mergeCell ref="A32:I32"/>
    <mergeCell ref="A34:J34"/>
    <mergeCell ref="A1:I1"/>
    <mergeCell ref="A7:J7"/>
    <mergeCell ref="A11:J11"/>
    <mergeCell ref="A27:I27"/>
    <mergeCell ref="A23:J23"/>
    <mergeCell ref="A12:J12"/>
    <mergeCell ref="A17:I17"/>
    <mergeCell ref="A10:J10"/>
    <mergeCell ref="A15:I15"/>
    <mergeCell ref="A5:I5"/>
  </mergeCells>
  <phoneticPr fontId="0" type="noConversion"/>
  <printOptions horizontalCentered="1"/>
  <pageMargins left="0.98425196850393704" right="0.78740157480314965" top="0.98425196850393704" bottom="0.19685039370078741" header="0.19685039370078741" footer="0.23622047244094491"/>
  <pageSetup paperSize="9" scale="61" orientation="portrait" r:id="rId1"/>
  <headerFooter alignWithMargins="0"/>
  <rowBreaks count="1" manualBreakCount="1">
    <brk id="29" max="16383" man="1"/>
  </rowBreaks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Φύλλο4"/>
  <dimension ref="A1:N868"/>
  <sheetViews>
    <sheetView view="pageBreakPreview" topLeftCell="A825" zoomScale="75" zoomScaleNormal="75" zoomScaleSheetLayoutView="75" workbookViewId="0">
      <selection activeCell="A868" sqref="A868:M868"/>
    </sheetView>
  </sheetViews>
  <sheetFormatPr defaultColWidth="8.625" defaultRowHeight="15"/>
  <cols>
    <col min="1" max="1" width="4.25" style="5" customWidth="1"/>
    <col min="2" max="2" width="46.625" style="5" customWidth="1"/>
    <col min="3" max="3" width="12" style="56" customWidth="1"/>
    <col min="4" max="4" width="10.875" style="57" customWidth="1"/>
    <col min="5" max="5" width="10.5" style="5" customWidth="1"/>
    <col min="6" max="6" width="10.625" style="55" customWidth="1"/>
    <col min="7" max="7" width="10.25" style="5" customWidth="1"/>
    <col min="8" max="8" width="10.25" style="55" customWidth="1"/>
    <col min="9" max="9" width="10.875" style="5" customWidth="1"/>
    <col min="10" max="10" width="10.875" style="55" customWidth="1"/>
    <col min="11" max="11" width="11.875" style="5" customWidth="1"/>
    <col min="12" max="12" width="11.875" style="55" customWidth="1"/>
    <col min="13" max="13" width="13.125" style="5" customWidth="1"/>
    <col min="14" max="14" width="9.875" style="55" customWidth="1"/>
    <col min="15" max="16384" width="8.625" style="5"/>
  </cols>
  <sheetData>
    <row r="1" spans="1:14" ht="19.5">
      <c r="A1" s="870" t="s">
        <v>763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70"/>
      <c r="M1" s="4"/>
      <c r="N1" s="4"/>
    </row>
    <row r="2" spans="1:14" ht="11.1" customHeight="1">
      <c r="A2" s="6"/>
      <c r="B2" s="6"/>
      <c r="C2" s="6"/>
      <c r="D2" s="6"/>
      <c r="E2" s="6"/>
      <c r="F2" s="6"/>
      <c r="G2" s="6"/>
      <c r="H2" s="6"/>
      <c r="I2" s="6"/>
      <c r="J2" s="6"/>
      <c r="K2" s="232"/>
      <c r="L2" s="232"/>
      <c r="M2" s="4"/>
      <c r="N2" s="4"/>
    </row>
    <row r="3" spans="1:14" ht="14.1" hidden="1" customHeight="1">
      <c r="A3" s="7"/>
      <c r="B3" s="7"/>
      <c r="C3" s="7"/>
      <c r="D3" s="7"/>
      <c r="E3" s="7"/>
      <c r="F3" s="7"/>
      <c r="G3" s="8">
        <v>2</v>
      </c>
      <c r="H3" s="9">
        <v>80000</v>
      </c>
      <c r="I3" s="10">
        <f>H3*$I$7/$H$7</f>
        <v>109101.95</v>
      </c>
      <c r="J3" s="7"/>
      <c r="K3" s="233"/>
      <c r="L3" s="233"/>
      <c r="M3" s="4"/>
      <c r="N3" s="4"/>
    </row>
    <row r="4" spans="1:14" ht="11.45" hidden="1" customHeight="1">
      <c r="A4" s="7"/>
      <c r="B4" s="7"/>
      <c r="C4" s="7"/>
      <c r="D4" s="7"/>
      <c r="E4" s="7"/>
      <c r="F4" s="7"/>
      <c r="G4" s="8">
        <v>3</v>
      </c>
      <c r="H4" s="9">
        <v>600000</v>
      </c>
      <c r="I4" s="10">
        <f>H4*$I$7/$H$7</f>
        <v>818264.66</v>
      </c>
      <c r="J4" s="7"/>
      <c r="K4" s="233"/>
      <c r="L4" s="233"/>
      <c r="M4" s="4"/>
      <c r="N4" s="4"/>
    </row>
    <row r="5" spans="1:14" ht="13.35" hidden="1" customHeight="1">
      <c r="A5" s="7"/>
      <c r="B5" s="7"/>
      <c r="C5" s="7"/>
      <c r="D5" s="7"/>
      <c r="E5" s="7"/>
      <c r="F5" s="7"/>
      <c r="G5" s="8">
        <v>4</v>
      </c>
      <c r="H5" s="9">
        <v>200000</v>
      </c>
      <c r="I5" s="10">
        <f>H5*$I$7/$H$7</f>
        <v>272754.89</v>
      </c>
      <c r="J5" s="7"/>
      <c r="K5" s="233"/>
      <c r="L5" s="233"/>
      <c r="M5" s="4"/>
      <c r="N5" s="4"/>
    </row>
    <row r="6" spans="1:14" ht="7.35" hidden="1" customHeight="1">
      <c r="A6" s="7"/>
      <c r="B6" s="7"/>
      <c r="C6" s="7"/>
      <c r="D6" s="7"/>
      <c r="E6" s="7"/>
      <c r="F6" s="7"/>
      <c r="G6" s="8">
        <v>5</v>
      </c>
      <c r="H6" s="9"/>
      <c r="I6" s="10">
        <f>H6*$I$7/$H$7</f>
        <v>0</v>
      </c>
      <c r="J6" s="7"/>
      <c r="K6" s="233"/>
      <c r="L6" s="233"/>
      <c r="M6" s="4"/>
      <c r="N6" s="4"/>
    </row>
    <row r="7" spans="1:14" ht="15.6" hidden="1" customHeight="1">
      <c r="A7" s="7"/>
      <c r="B7" s="7"/>
      <c r="C7" s="7"/>
      <c r="D7" s="11">
        <v>1200000</v>
      </c>
      <c r="E7" s="12">
        <v>340.75</v>
      </c>
      <c r="F7" s="11">
        <f>ROUND(D7/E7,0)</f>
        <v>3522</v>
      </c>
      <c r="G7" s="8" t="s">
        <v>364</v>
      </c>
      <c r="H7" s="10">
        <f>SUM(H3:H6)</f>
        <v>880000</v>
      </c>
      <c r="I7" s="9">
        <f>F7*340.75</f>
        <v>1200121.5</v>
      </c>
      <c r="J7" s="7"/>
      <c r="K7" s="233"/>
      <c r="L7" s="233"/>
      <c r="M7" s="4"/>
      <c r="N7" s="4"/>
    </row>
    <row r="8" spans="1:14" ht="4.3499999999999996" hidden="1" customHeight="1">
      <c r="A8" s="13"/>
      <c r="B8" s="14"/>
      <c r="C8" s="14"/>
      <c r="D8" s="14"/>
      <c r="E8" s="14"/>
      <c r="F8" s="14"/>
      <c r="G8" s="14"/>
      <c r="H8" s="14"/>
      <c r="I8" s="14"/>
      <c r="J8" s="15"/>
      <c r="K8" s="234"/>
      <c r="L8" s="234"/>
      <c r="N8" s="5"/>
    </row>
    <row r="9" spans="1:14" s="20" customFormat="1" ht="25.35" customHeight="1" thickBot="1">
      <c r="A9" s="873" t="s">
        <v>369</v>
      </c>
      <c r="B9" s="873"/>
      <c r="C9" s="16"/>
      <c r="D9" s="17"/>
      <c r="E9" s="17"/>
      <c r="F9" s="17"/>
      <c r="G9" s="18"/>
      <c r="H9" s="19"/>
      <c r="I9" s="18"/>
      <c r="J9" s="17"/>
      <c r="K9" s="18"/>
      <c r="L9" s="17"/>
      <c r="N9" s="21"/>
    </row>
    <row r="10" spans="1:14" ht="16.350000000000001" customHeight="1" thickBot="1">
      <c r="A10" s="744"/>
      <c r="B10" s="745"/>
      <c r="C10" s="688" t="s">
        <v>947</v>
      </c>
      <c r="D10" s="689"/>
      <c r="E10" s="689"/>
      <c r="F10" s="689"/>
      <c r="G10" s="689"/>
      <c r="H10" s="689"/>
      <c r="I10" s="689"/>
      <c r="J10" s="690"/>
      <c r="K10" s="63"/>
      <c r="L10" s="63"/>
      <c r="N10" s="5"/>
    </row>
    <row r="11" spans="1:14" ht="49.35" customHeight="1" thickBot="1">
      <c r="A11" s="746"/>
      <c r="B11" s="747"/>
      <c r="C11" s="699" t="s">
        <v>282</v>
      </c>
      <c r="D11" s="700"/>
      <c r="E11" s="699" t="s">
        <v>998</v>
      </c>
      <c r="F11" s="700"/>
      <c r="G11" s="699" t="s">
        <v>482</v>
      </c>
      <c r="H11" s="700"/>
      <c r="I11" s="699" t="s">
        <v>149</v>
      </c>
      <c r="J11" s="700"/>
      <c r="K11" s="749"/>
      <c r="L11" s="749"/>
      <c r="N11" s="5"/>
    </row>
    <row r="12" spans="1:14" ht="17.25" thickBot="1">
      <c r="A12" s="22" t="s">
        <v>1007</v>
      </c>
      <c r="B12" s="23" t="s">
        <v>758</v>
      </c>
      <c r="C12" s="624"/>
      <c r="D12" s="625"/>
      <c r="E12" s="738"/>
      <c r="F12" s="739"/>
      <c r="G12" s="738"/>
      <c r="H12" s="739"/>
      <c r="I12" s="738"/>
      <c r="J12" s="739"/>
      <c r="K12" s="864"/>
      <c r="L12" s="864"/>
      <c r="N12" s="5"/>
    </row>
    <row r="13" spans="1:14" s="26" customFormat="1" ht="16.5">
      <c r="A13" s="24">
        <v>1</v>
      </c>
      <c r="B13" s="25" t="s">
        <v>948</v>
      </c>
      <c r="C13" s="656">
        <v>7.95</v>
      </c>
      <c r="D13" s="658"/>
      <c r="E13" s="656">
        <v>3.69</v>
      </c>
      <c r="F13" s="658"/>
      <c r="G13" s="656">
        <v>6.5</v>
      </c>
      <c r="H13" s="658"/>
      <c r="I13" s="656">
        <v>3.68</v>
      </c>
      <c r="J13" s="658"/>
      <c r="K13" s="820"/>
      <c r="L13" s="820"/>
    </row>
    <row r="14" spans="1:14" s="26" customFormat="1" ht="16.5">
      <c r="A14" s="27">
        <v>2</v>
      </c>
      <c r="B14" s="28" t="s">
        <v>949</v>
      </c>
      <c r="C14" s="597">
        <v>9.94</v>
      </c>
      <c r="D14" s="598"/>
      <c r="E14" s="597">
        <v>11.08</v>
      </c>
      <c r="F14" s="598"/>
      <c r="G14" s="597">
        <v>6.5</v>
      </c>
      <c r="H14" s="598"/>
      <c r="I14" s="597">
        <v>11.51</v>
      </c>
      <c r="J14" s="598"/>
      <c r="K14" s="820"/>
      <c r="L14" s="820"/>
    </row>
    <row r="15" spans="1:14" s="26" customFormat="1" ht="16.5">
      <c r="A15" s="27">
        <v>3</v>
      </c>
      <c r="B15" s="28" t="s">
        <v>950</v>
      </c>
      <c r="C15" s="597">
        <v>1.1100000000000001</v>
      </c>
      <c r="D15" s="598"/>
      <c r="E15" s="597">
        <v>1.23</v>
      </c>
      <c r="F15" s="598"/>
      <c r="G15" s="597"/>
      <c r="H15" s="598"/>
      <c r="I15" s="597"/>
      <c r="J15" s="598"/>
      <c r="K15" s="820"/>
      <c r="L15" s="820"/>
    </row>
    <row r="16" spans="1:14" s="26" customFormat="1" ht="16.5">
      <c r="A16" s="27">
        <v>4</v>
      </c>
      <c r="B16" s="28" t="s">
        <v>951</v>
      </c>
      <c r="C16" s="597"/>
      <c r="D16" s="598"/>
      <c r="E16" s="597"/>
      <c r="F16" s="598"/>
      <c r="G16" s="597"/>
      <c r="H16" s="598"/>
      <c r="I16" s="597"/>
      <c r="J16" s="598"/>
      <c r="K16" s="820"/>
      <c r="L16" s="820"/>
    </row>
    <row r="17" spans="1:14" s="29" customFormat="1" ht="24.6" customHeight="1">
      <c r="A17" s="235">
        <v>5</v>
      </c>
      <c r="B17" s="396" t="s">
        <v>963</v>
      </c>
      <c r="C17" s="781">
        <v>0.5</v>
      </c>
      <c r="D17" s="782"/>
      <c r="E17" s="781">
        <v>0.5</v>
      </c>
      <c r="F17" s="782"/>
      <c r="G17" s="781">
        <v>0.5</v>
      </c>
      <c r="H17" s="782"/>
      <c r="I17" s="861">
        <v>13.81</v>
      </c>
      <c r="J17" s="862"/>
      <c r="K17" s="778"/>
      <c r="L17" s="778"/>
    </row>
    <row r="18" spans="1:14" s="31" customFormat="1" ht="17.100000000000001" customHeight="1" thickBot="1">
      <c r="A18" s="22"/>
      <c r="B18" s="30" t="s">
        <v>1049</v>
      </c>
      <c r="C18" s="709">
        <f>SUM(C13:D17)</f>
        <v>19.5</v>
      </c>
      <c r="D18" s="710"/>
      <c r="E18" s="709">
        <f>SUM(E13:F17)</f>
        <v>16.5</v>
      </c>
      <c r="F18" s="710"/>
      <c r="G18" s="709">
        <f>SUM(G13:H17)</f>
        <v>13.5</v>
      </c>
      <c r="H18" s="710"/>
      <c r="I18" s="859">
        <f>SUM(I13:J17)</f>
        <v>29</v>
      </c>
      <c r="J18" s="860"/>
      <c r="K18" s="858"/>
      <c r="L18" s="858"/>
    </row>
    <row r="19" spans="1:14" ht="17.25" thickBot="1">
      <c r="A19" s="22" t="s">
        <v>871</v>
      </c>
      <c r="B19" s="23" t="s">
        <v>952</v>
      </c>
      <c r="C19" s="32" t="s">
        <v>953</v>
      </c>
      <c r="D19" s="33" t="s">
        <v>954</v>
      </c>
      <c r="E19" s="32" t="s">
        <v>953</v>
      </c>
      <c r="F19" s="33" t="s">
        <v>954</v>
      </c>
      <c r="G19" s="32" t="s">
        <v>953</v>
      </c>
      <c r="H19" s="33" t="s">
        <v>954</v>
      </c>
      <c r="I19" s="32" t="s">
        <v>953</v>
      </c>
      <c r="J19" s="34" t="s">
        <v>954</v>
      </c>
      <c r="K19" s="819"/>
      <c r="L19" s="820"/>
      <c r="N19" s="5"/>
    </row>
    <row r="20" spans="1:14" s="26" customFormat="1" ht="19.5">
      <c r="A20" s="24"/>
      <c r="B20" s="35" t="s">
        <v>955</v>
      </c>
      <c r="C20" s="36" t="s">
        <v>834</v>
      </c>
      <c r="D20" s="37" t="s">
        <v>850</v>
      </c>
      <c r="E20" s="36" t="s">
        <v>834</v>
      </c>
      <c r="F20" s="37" t="s">
        <v>850</v>
      </c>
      <c r="G20" s="36" t="s">
        <v>834</v>
      </c>
      <c r="H20" s="37" t="s">
        <v>850</v>
      </c>
      <c r="I20" s="38"/>
      <c r="J20" s="40"/>
      <c r="K20" s="865"/>
      <c r="L20" s="866"/>
    </row>
    <row r="21" spans="1:14" s="26" customFormat="1" ht="16.5">
      <c r="A21" s="27"/>
      <c r="B21" s="28" t="s">
        <v>956</v>
      </c>
      <c r="C21" s="41"/>
      <c r="D21" s="42"/>
      <c r="E21" s="41"/>
      <c r="F21" s="42"/>
      <c r="G21" s="41"/>
      <c r="H21" s="42"/>
      <c r="I21" s="65">
        <v>15</v>
      </c>
      <c r="J21" s="43">
        <v>7</v>
      </c>
      <c r="K21" s="819"/>
      <c r="L21" s="820"/>
    </row>
    <row r="22" spans="1:14" s="26" customFormat="1" ht="16.5">
      <c r="A22" s="394"/>
      <c r="B22" s="401"/>
      <c r="C22" s="41"/>
      <c r="D22" s="42"/>
      <c r="E22" s="41"/>
      <c r="F22" s="42"/>
      <c r="G22" s="41"/>
      <c r="H22" s="42"/>
      <c r="I22" s="65"/>
      <c r="J22" s="43"/>
      <c r="K22" s="819"/>
      <c r="L22" s="820"/>
    </row>
    <row r="23" spans="1:14" s="26" customFormat="1" ht="17.25" thickBot="1">
      <c r="A23" s="24"/>
      <c r="B23" s="103"/>
      <c r="C23" s="41"/>
      <c r="D23" s="42"/>
      <c r="E23" s="41"/>
      <c r="F23" s="42"/>
      <c r="G23" s="41"/>
      <c r="H23" s="42"/>
      <c r="I23" s="65"/>
      <c r="J23" s="43"/>
      <c r="K23" s="819"/>
      <c r="L23" s="820"/>
    </row>
    <row r="24" spans="1:14" ht="17.25" thickBot="1">
      <c r="A24" s="22" t="s">
        <v>874</v>
      </c>
      <c r="B24" s="23" t="s">
        <v>957</v>
      </c>
      <c r="C24" s="624"/>
      <c r="D24" s="625"/>
      <c r="E24" s="624"/>
      <c r="F24" s="625"/>
      <c r="G24" s="624"/>
      <c r="H24" s="625"/>
      <c r="I24" s="624"/>
      <c r="J24" s="625"/>
      <c r="K24" s="819"/>
      <c r="L24" s="820"/>
      <c r="N24" s="5"/>
    </row>
    <row r="25" spans="1:14" s="26" customFormat="1" ht="16.5">
      <c r="A25" s="24">
        <v>1</v>
      </c>
      <c r="B25" s="25" t="s">
        <v>958</v>
      </c>
      <c r="C25" s="787">
        <v>250</v>
      </c>
      <c r="D25" s="788"/>
      <c r="E25" s="787">
        <v>250</v>
      </c>
      <c r="F25" s="788"/>
      <c r="G25" s="787">
        <v>250</v>
      </c>
      <c r="H25" s="788"/>
      <c r="I25" s="787">
        <v>1200</v>
      </c>
      <c r="J25" s="788"/>
      <c r="K25" s="863"/>
      <c r="L25" s="864"/>
    </row>
    <row r="26" spans="1:14" s="26" customFormat="1" ht="16.5">
      <c r="A26" s="27">
        <v>2</v>
      </c>
      <c r="B26" s="28" t="s">
        <v>287</v>
      </c>
      <c r="C26" s="611">
        <v>120</v>
      </c>
      <c r="D26" s="612"/>
      <c r="E26" s="611">
        <v>120</v>
      </c>
      <c r="F26" s="612"/>
      <c r="G26" s="611">
        <v>120</v>
      </c>
      <c r="H26" s="612"/>
      <c r="I26" s="611"/>
      <c r="J26" s="612"/>
      <c r="K26" s="863"/>
      <c r="L26" s="864"/>
    </row>
    <row r="27" spans="1:14" s="26" customFormat="1" ht="16.5">
      <c r="A27" s="27"/>
      <c r="B27" s="28"/>
      <c r="C27" s="597"/>
      <c r="D27" s="598"/>
      <c r="E27" s="597"/>
      <c r="F27" s="598"/>
      <c r="G27" s="597"/>
      <c r="H27" s="598"/>
      <c r="I27" s="597"/>
      <c r="J27" s="598"/>
      <c r="K27" s="819"/>
      <c r="L27" s="820"/>
    </row>
    <row r="28" spans="1:14" s="26" customFormat="1" ht="16.5">
      <c r="A28" s="27"/>
      <c r="B28" s="28"/>
      <c r="C28" s="597"/>
      <c r="D28" s="598"/>
      <c r="E28" s="597"/>
      <c r="F28" s="598"/>
      <c r="G28" s="597"/>
      <c r="H28" s="598"/>
      <c r="I28" s="597"/>
      <c r="J28" s="598"/>
      <c r="K28" s="819"/>
      <c r="L28" s="820"/>
    </row>
    <row r="29" spans="1:14" s="26" customFormat="1" ht="17.25" thickBot="1">
      <c r="A29" s="44"/>
      <c r="B29" s="45"/>
      <c r="C29" s="622"/>
      <c r="D29" s="623"/>
      <c r="E29" s="622"/>
      <c r="F29" s="623"/>
      <c r="G29" s="622"/>
      <c r="H29" s="623"/>
      <c r="I29" s="622"/>
      <c r="J29" s="623"/>
      <c r="K29" s="819"/>
      <c r="L29" s="820"/>
    </row>
    <row r="30" spans="1:14" ht="17.25" thickBot="1">
      <c r="A30" s="22" t="s">
        <v>961</v>
      </c>
      <c r="B30" s="50" t="s">
        <v>1010</v>
      </c>
      <c r="C30" s="624"/>
      <c r="D30" s="625"/>
      <c r="E30" s="624"/>
      <c r="F30" s="625"/>
      <c r="G30" s="624"/>
      <c r="H30" s="625"/>
      <c r="I30" s="624"/>
      <c r="J30" s="625"/>
      <c r="K30" s="819"/>
      <c r="L30" s="820"/>
      <c r="N30" s="5"/>
    </row>
    <row r="31" spans="1:14" s="26" customFormat="1" ht="16.5">
      <c r="A31" s="24">
        <v>1</v>
      </c>
      <c r="B31" s="25" t="s">
        <v>958</v>
      </c>
      <c r="C31" s="656">
        <v>0.17</v>
      </c>
      <c r="D31" s="658"/>
      <c r="E31" s="656">
        <v>0.18</v>
      </c>
      <c r="F31" s="658"/>
      <c r="G31" s="656">
        <v>0.2</v>
      </c>
      <c r="H31" s="658"/>
      <c r="I31" s="656">
        <v>0.17</v>
      </c>
      <c r="J31" s="658"/>
      <c r="K31" s="819"/>
      <c r="L31" s="820"/>
    </row>
    <row r="32" spans="1:14" s="26" customFormat="1" ht="16.5">
      <c r="A32" s="27">
        <v>2</v>
      </c>
      <c r="B32" s="28" t="s">
        <v>287</v>
      </c>
      <c r="C32" s="597">
        <v>0.09</v>
      </c>
      <c r="D32" s="598"/>
      <c r="E32" s="810">
        <v>0.09</v>
      </c>
      <c r="F32" s="811"/>
      <c r="G32" s="810">
        <v>0.09</v>
      </c>
      <c r="H32" s="811"/>
      <c r="I32" s="597"/>
      <c r="J32" s="598"/>
      <c r="K32" s="819"/>
      <c r="L32" s="820"/>
    </row>
    <row r="33" spans="1:14" s="26" customFormat="1" ht="16.5">
      <c r="A33" s="27"/>
      <c r="B33" s="28"/>
      <c r="C33" s="597"/>
      <c r="D33" s="598"/>
      <c r="E33" s="597"/>
      <c r="F33" s="598"/>
      <c r="G33" s="597"/>
      <c r="H33" s="598"/>
      <c r="I33" s="597"/>
      <c r="J33" s="598"/>
      <c r="K33" s="819"/>
      <c r="L33" s="820"/>
    </row>
    <row r="34" spans="1:14" s="26" customFormat="1" ht="16.5">
      <c r="A34" s="51"/>
      <c r="B34" s="52"/>
      <c r="C34" s="597"/>
      <c r="D34" s="598"/>
      <c r="E34" s="597"/>
      <c r="F34" s="598"/>
      <c r="G34" s="597"/>
      <c r="H34" s="598"/>
      <c r="I34" s="597"/>
      <c r="J34" s="598"/>
      <c r="K34" s="819"/>
      <c r="L34" s="820"/>
    </row>
    <row r="35" spans="1:14" s="26" customFormat="1" ht="17.25" thickBot="1">
      <c r="A35" s="44"/>
      <c r="B35" s="45"/>
      <c r="C35" s="622"/>
      <c r="D35" s="623"/>
      <c r="E35" s="622"/>
      <c r="F35" s="623"/>
      <c r="G35" s="622"/>
      <c r="H35" s="623"/>
      <c r="I35" s="622"/>
      <c r="J35" s="623"/>
      <c r="K35" s="819"/>
      <c r="L35" s="820"/>
    </row>
    <row r="36" spans="1:14" s="20" customFormat="1" ht="36.6" customHeight="1" thickBot="1">
      <c r="A36" s="53" t="s">
        <v>962</v>
      </c>
      <c r="B36" s="54" t="s">
        <v>1079</v>
      </c>
      <c r="C36" s="601"/>
      <c r="D36" s="602"/>
      <c r="E36" s="601"/>
      <c r="F36" s="602"/>
      <c r="G36" s="601"/>
      <c r="H36" s="602"/>
      <c r="I36" s="601"/>
      <c r="J36" s="602"/>
      <c r="K36" s="856"/>
      <c r="L36" s="857"/>
    </row>
    <row r="37" spans="1:14" s="26" customFormat="1" ht="16.5">
      <c r="A37" s="459">
        <v>1</v>
      </c>
      <c r="B37" s="460" t="s">
        <v>314</v>
      </c>
      <c r="C37" s="656" t="s">
        <v>697</v>
      </c>
      <c r="D37" s="658"/>
      <c r="E37" s="656"/>
      <c r="F37" s="658"/>
      <c r="G37" s="656"/>
      <c r="H37" s="658"/>
      <c r="I37" s="656">
        <v>22.74</v>
      </c>
      <c r="J37" s="658"/>
      <c r="K37" s="819"/>
      <c r="L37" s="820"/>
    </row>
    <row r="38" spans="1:14" s="26" customFormat="1" ht="16.5" customHeight="1" thickBot="1">
      <c r="A38" s="44">
        <v>2</v>
      </c>
      <c r="B38" s="45" t="s">
        <v>262</v>
      </c>
      <c r="C38" s="622">
        <v>9.6999999999999993</v>
      </c>
      <c r="D38" s="623"/>
      <c r="E38" s="622">
        <v>9.6999999999999993</v>
      </c>
      <c r="F38" s="623"/>
      <c r="G38" s="622">
        <v>9.6999999999999993</v>
      </c>
      <c r="H38" s="623"/>
      <c r="I38" s="622">
        <v>9.6999999999999993</v>
      </c>
      <c r="J38" s="623"/>
      <c r="K38" s="819"/>
      <c r="L38" s="820"/>
    </row>
    <row r="39" spans="1:14" ht="23.45" customHeight="1">
      <c r="A39" s="817" t="s">
        <v>696</v>
      </c>
      <c r="B39" s="817"/>
      <c r="C39" s="817"/>
      <c r="D39" s="817"/>
      <c r="E39" s="817"/>
      <c r="F39" s="817"/>
      <c r="G39" s="817"/>
      <c r="H39" s="817"/>
      <c r="I39" s="817"/>
      <c r="J39" s="817"/>
      <c r="K39" s="817"/>
      <c r="L39" s="817"/>
    </row>
    <row r="40" spans="1:14" ht="23.45" customHeight="1">
      <c r="A40" s="817"/>
      <c r="B40" s="817"/>
      <c r="C40" s="817"/>
      <c r="D40" s="817"/>
      <c r="E40" s="817"/>
      <c r="F40" s="817"/>
      <c r="G40" s="817"/>
      <c r="H40" s="817"/>
      <c r="I40" s="817"/>
      <c r="J40" s="817"/>
      <c r="K40" s="817"/>
      <c r="L40" s="817"/>
    </row>
    <row r="41" spans="1:14" ht="9.75" customHeight="1">
      <c r="A41" s="817"/>
      <c r="B41" s="817"/>
      <c r="C41" s="817"/>
      <c r="D41" s="817"/>
      <c r="E41" s="817"/>
      <c r="F41" s="817"/>
      <c r="G41" s="817"/>
      <c r="H41" s="817"/>
      <c r="I41" s="817"/>
      <c r="J41" s="817"/>
      <c r="K41" s="817"/>
      <c r="L41" s="817"/>
      <c r="M41" s="231"/>
    </row>
    <row r="42" spans="1:14" ht="39" customHeight="1">
      <c r="A42" s="490" t="s">
        <v>362</v>
      </c>
      <c r="B42" s="818" t="s">
        <v>1244</v>
      </c>
      <c r="C42" s="818"/>
      <c r="D42" s="818"/>
      <c r="E42" s="818"/>
      <c r="F42" s="818"/>
      <c r="G42" s="818"/>
      <c r="H42" s="818"/>
      <c r="I42" s="818"/>
      <c r="J42" s="818"/>
      <c r="K42" s="818"/>
      <c r="L42" s="818"/>
      <c r="M42" s="231"/>
    </row>
    <row r="43" spans="1:14" ht="38.25" customHeight="1">
      <c r="A43" s="490"/>
      <c r="B43" s="559"/>
      <c r="C43" s="559"/>
      <c r="D43" s="559"/>
      <c r="E43" s="559"/>
      <c r="F43" s="559"/>
      <c r="G43" s="559"/>
      <c r="H43" s="559"/>
      <c r="I43" s="559"/>
      <c r="J43" s="559"/>
      <c r="K43" s="231"/>
      <c r="M43" s="231">
        <v>5</v>
      </c>
    </row>
    <row r="44" spans="1:14" ht="17.100000000000001" customHeight="1"/>
    <row r="45" spans="1:14" s="20" customFormat="1" ht="25.35" customHeight="1" thickBot="1">
      <c r="A45" s="660" t="s">
        <v>370</v>
      </c>
      <c r="B45" s="660"/>
      <c r="C45" s="16"/>
      <c r="D45" s="17"/>
      <c r="E45" s="18"/>
      <c r="F45" s="17"/>
      <c r="G45" s="18"/>
      <c r="H45" s="17"/>
      <c r="I45" s="18"/>
      <c r="J45" s="17"/>
      <c r="K45" s="18"/>
      <c r="L45" s="17"/>
      <c r="N45" s="21"/>
    </row>
    <row r="46" spans="1:14" ht="15.75" thickBot="1">
      <c r="A46" s="744"/>
      <c r="B46" s="745"/>
      <c r="C46" s="688" t="s">
        <v>947</v>
      </c>
      <c r="D46" s="689"/>
      <c r="E46" s="689"/>
      <c r="F46" s="689"/>
      <c r="G46" s="689"/>
      <c r="H46" s="689"/>
      <c r="I46" s="689"/>
      <c r="J46" s="690"/>
      <c r="L46" s="5"/>
      <c r="N46" s="5"/>
    </row>
    <row r="47" spans="1:14" ht="45.75" customHeight="1" thickBot="1">
      <c r="A47" s="746"/>
      <c r="B47" s="747"/>
      <c r="C47" s="699" t="s">
        <v>153</v>
      </c>
      <c r="D47" s="700"/>
      <c r="E47" s="699" t="s">
        <v>760</v>
      </c>
      <c r="F47" s="700"/>
      <c r="G47" s="699" t="s">
        <v>761</v>
      </c>
      <c r="H47" s="700"/>
      <c r="I47" s="699" t="s">
        <v>762</v>
      </c>
      <c r="J47" s="700"/>
      <c r="L47" s="5"/>
      <c r="N47" s="5"/>
    </row>
    <row r="48" spans="1:14" ht="17.25" thickBot="1">
      <c r="A48" s="22" t="s">
        <v>1007</v>
      </c>
      <c r="B48" s="23" t="s">
        <v>758</v>
      </c>
      <c r="C48" s="738"/>
      <c r="D48" s="739"/>
      <c r="E48" s="738"/>
      <c r="F48" s="739"/>
      <c r="G48" s="738"/>
      <c r="H48" s="739"/>
      <c r="I48" s="738"/>
      <c r="J48" s="739"/>
      <c r="L48" s="5"/>
      <c r="N48" s="5"/>
    </row>
    <row r="49" spans="1:14" s="26" customFormat="1" ht="16.5">
      <c r="A49" s="24">
        <v>1</v>
      </c>
      <c r="B49" s="25" t="s">
        <v>948</v>
      </c>
      <c r="C49" s="656">
        <v>14.58</v>
      </c>
      <c r="D49" s="658"/>
      <c r="E49" s="656">
        <v>8.8000000000000007</v>
      </c>
      <c r="F49" s="658"/>
      <c r="G49" s="656">
        <v>8.5299999999999994</v>
      </c>
      <c r="H49" s="658"/>
      <c r="I49" s="656">
        <v>8.5299999999999994</v>
      </c>
      <c r="J49" s="658"/>
    </row>
    <row r="50" spans="1:14" s="26" customFormat="1" ht="16.5">
      <c r="A50" s="27">
        <v>2</v>
      </c>
      <c r="B50" s="28" t="s">
        <v>949</v>
      </c>
      <c r="C50" s="597">
        <v>10.43</v>
      </c>
      <c r="D50" s="598"/>
      <c r="E50" s="597">
        <v>4</v>
      </c>
      <c r="F50" s="598"/>
      <c r="G50" s="597">
        <v>5.33</v>
      </c>
      <c r="H50" s="598"/>
      <c r="I50" s="597">
        <v>5.14</v>
      </c>
      <c r="J50" s="598"/>
    </row>
    <row r="51" spans="1:14" s="26" customFormat="1" ht="16.5">
      <c r="A51" s="27">
        <v>3</v>
      </c>
      <c r="B51" s="28" t="s">
        <v>950</v>
      </c>
      <c r="C51" s="597">
        <v>4.4000000000000004</v>
      </c>
      <c r="D51" s="598"/>
      <c r="E51" s="597">
        <v>3.2</v>
      </c>
      <c r="F51" s="598"/>
      <c r="G51" s="597">
        <v>2.14</v>
      </c>
      <c r="H51" s="598"/>
      <c r="I51" s="597">
        <v>2.93</v>
      </c>
      <c r="J51" s="598"/>
    </row>
    <row r="52" spans="1:14" s="26" customFormat="1" ht="18" customHeight="1">
      <c r="A52" s="27">
        <v>4</v>
      </c>
      <c r="B52" s="28" t="s">
        <v>1008</v>
      </c>
      <c r="C52" s="597"/>
      <c r="D52" s="598"/>
      <c r="E52" s="597"/>
      <c r="F52" s="598"/>
      <c r="G52" s="821"/>
      <c r="H52" s="822"/>
      <c r="I52" s="597"/>
      <c r="J52" s="598"/>
    </row>
    <row r="53" spans="1:14" s="26" customFormat="1" ht="16.5">
      <c r="A53" s="27">
        <v>5</v>
      </c>
      <c r="B53" s="28" t="s">
        <v>963</v>
      </c>
      <c r="C53" s="597">
        <v>13.64</v>
      </c>
      <c r="D53" s="598"/>
      <c r="E53" s="597">
        <v>0.9</v>
      </c>
      <c r="F53" s="598"/>
      <c r="G53" s="597">
        <v>0.6</v>
      </c>
      <c r="H53" s="598"/>
      <c r="I53" s="597">
        <v>0.6</v>
      </c>
      <c r="J53" s="598"/>
    </row>
    <row r="54" spans="1:14" s="31" customFormat="1" ht="17.25" thickBot="1">
      <c r="A54" s="22"/>
      <c r="B54" s="30" t="s">
        <v>1049</v>
      </c>
      <c r="C54" s="709">
        <f>SUM(C49:D53)</f>
        <v>43.05</v>
      </c>
      <c r="D54" s="710"/>
      <c r="E54" s="709">
        <f>SUM(E49:F53)</f>
        <v>16.899999999999999</v>
      </c>
      <c r="F54" s="710"/>
      <c r="G54" s="709"/>
      <c r="H54" s="710"/>
      <c r="I54" s="709">
        <f>SUM(I49:J53)</f>
        <v>17.2</v>
      </c>
      <c r="J54" s="710"/>
    </row>
    <row r="55" spans="1:14" ht="17.25" thickBot="1">
      <c r="A55" s="22" t="s">
        <v>871</v>
      </c>
      <c r="B55" s="23" t="s">
        <v>952</v>
      </c>
      <c r="C55" s="32" t="s">
        <v>953</v>
      </c>
      <c r="D55" s="33" t="s">
        <v>954</v>
      </c>
      <c r="E55" s="32" t="s">
        <v>953</v>
      </c>
      <c r="F55" s="33" t="s">
        <v>954</v>
      </c>
      <c r="G55" s="32" t="s">
        <v>953</v>
      </c>
      <c r="H55" s="33" t="s">
        <v>954</v>
      </c>
      <c r="I55" s="32" t="s">
        <v>953</v>
      </c>
      <c r="J55" s="33" t="s">
        <v>954</v>
      </c>
      <c r="L55" s="5"/>
      <c r="N55" s="5"/>
    </row>
    <row r="56" spans="1:14" s="26" customFormat="1" ht="16.5">
      <c r="A56" s="24">
        <v>1</v>
      </c>
      <c r="B56" s="35" t="s">
        <v>955</v>
      </c>
      <c r="C56" s="38"/>
      <c r="D56" s="39"/>
      <c r="E56" s="38">
        <v>20</v>
      </c>
      <c r="F56" s="39">
        <v>2</v>
      </c>
      <c r="G56" s="38">
        <v>15</v>
      </c>
      <c r="H56" s="39">
        <v>2</v>
      </c>
      <c r="I56" s="38">
        <v>22</v>
      </c>
      <c r="J56" s="39">
        <v>2</v>
      </c>
    </row>
    <row r="57" spans="1:14" s="26" customFormat="1" ht="16.5">
      <c r="A57" s="27">
        <v>2</v>
      </c>
      <c r="B57" s="28" t="s">
        <v>956</v>
      </c>
      <c r="C57" s="65">
        <v>24</v>
      </c>
      <c r="D57" s="42">
        <v>11</v>
      </c>
      <c r="E57" s="41"/>
      <c r="F57" s="42"/>
      <c r="G57" s="41"/>
      <c r="H57" s="42"/>
      <c r="I57" s="41"/>
      <c r="J57" s="42"/>
    </row>
    <row r="58" spans="1:14" s="26" customFormat="1" ht="16.5">
      <c r="A58" s="27"/>
      <c r="B58" s="43"/>
      <c r="C58" s="65"/>
      <c r="D58" s="42"/>
      <c r="E58" s="41"/>
      <c r="F58" s="42"/>
      <c r="G58" s="41"/>
      <c r="H58" s="42"/>
      <c r="I58" s="41"/>
      <c r="J58" s="42"/>
    </row>
    <row r="59" spans="1:14" s="26" customFormat="1" ht="17.25" thickBot="1">
      <c r="A59" s="27"/>
      <c r="B59" s="28"/>
      <c r="C59" s="65"/>
      <c r="D59" s="42"/>
      <c r="E59" s="41"/>
      <c r="F59" s="42"/>
      <c r="G59" s="41"/>
      <c r="H59" s="42"/>
      <c r="I59" s="41"/>
      <c r="J59" s="42"/>
    </row>
    <row r="60" spans="1:14" ht="17.25" thickBot="1">
      <c r="A60" s="22" t="s">
        <v>874</v>
      </c>
      <c r="B60" s="23" t="s">
        <v>957</v>
      </c>
      <c r="C60" s="624"/>
      <c r="D60" s="625"/>
      <c r="E60" s="624"/>
      <c r="F60" s="625"/>
      <c r="G60" s="624"/>
      <c r="H60" s="625"/>
      <c r="I60" s="624"/>
      <c r="J60" s="625"/>
      <c r="L60" s="5"/>
      <c r="N60" s="5"/>
    </row>
    <row r="61" spans="1:14" s="26" customFormat="1" ht="16.5">
      <c r="A61" s="24">
        <v>1</v>
      </c>
      <c r="B61" s="35" t="s">
        <v>958</v>
      </c>
      <c r="C61" s="787">
        <v>250</v>
      </c>
      <c r="D61" s="788"/>
      <c r="E61" s="787">
        <v>200</v>
      </c>
      <c r="F61" s="788"/>
      <c r="G61" s="787">
        <v>150</v>
      </c>
      <c r="H61" s="788"/>
      <c r="I61" s="787">
        <v>150</v>
      </c>
      <c r="J61" s="788"/>
    </row>
    <row r="62" spans="1:14" s="26" customFormat="1" ht="16.5">
      <c r="A62" s="27">
        <v>2</v>
      </c>
      <c r="B62" s="28" t="s">
        <v>959</v>
      </c>
      <c r="C62" s="611"/>
      <c r="D62" s="612"/>
      <c r="E62" s="611"/>
      <c r="F62" s="612"/>
      <c r="G62" s="611"/>
      <c r="H62" s="612"/>
      <c r="I62" s="611"/>
      <c r="J62" s="612"/>
    </row>
    <row r="63" spans="1:14" s="26" customFormat="1" ht="16.5">
      <c r="A63" s="27">
        <v>3</v>
      </c>
      <c r="B63" s="28" t="s">
        <v>960</v>
      </c>
      <c r="C63" s="597"/>
      <c r="D63" s="598"/>
      <c r="E63" s="597"/>
      <c r="F63" s="598"/>
      <c r="G63" s="597"/>
      <c r="H63" s="598"/>
      <c r="I63" s="597"/>
      <c r="J63" s="598"/>
    </row>
    <row r="64" spans="1:14" s="26" customFormat="1" ht="16.5">
      <c r="A64" s="27"/>
      <c r="B64" s="28"/>
      <c r="C64" s="597"/>
      <c r="D64" s="598"/>
      <c r="E64" s="597"/>
      <c r="F64" s="598"/>
      <c r="G64" s="597"/>
      <c r="H64" s="598"/>
      <c r="I64" s="597"/>
      <c r="J64" s="598"/>
    </row>
    <row r="65" spans="1:14" s="26" customFormat="1" ht="17.25" thickBot="1">
      <c r="A65" s="44"/>
      <c r="B65" s="45"/>
      <c r="C65" s="622"/>
      <c r="D65" s="623"/>
      <c r="E65" s="622"/>
      <c r="F65" s="623"/>
      <c r="G65" s="622"/>
      <c r="H65" s="623"/>
      <c r="I65" s="622"/>
      <c r="J65" s="623"/>
    </row>
    <row r="66" spans="1:14" ht="17.25" thickBot="1">
      <c r="A66" s="22" t="s">
        <v>961</v>
      </c>
      <c r="B66" s="50" t="s">
        <v>1010</v>
      </c>
      <c r="C66" s="624"/>
      <c r="D66" s="625"/>
      <c r="E66" s="624"/>
      <c r="F66" s="625"/>
      <c r="G66" s="624"/>
      <c r="H66" s="625"/>
      <c r="I66" s="624"/>
      <c r="J66" s="625"/>
      <c r="L66" s="5"/>
      <c r="N66" s="5"/>
    </row>
    <row r="67" spans="1:14" s="26" customFormat="1" ht="16.5">
      <c r="A67" s="24">
        <v>1</v>
      </c>
      <c r="B67" s="25" t="s">
        <v>958</v>
      </c>
      <c r="C67" s="656">
        <v>1.2</v>
      </c>
      <c r="D67" s="658"/>
      <c r="E67" s="656">
        <v>1.06</v>
      </c>
      <c r="F67" s="658"/>
      <c r="G67" s="656">
        <v>1.06</v>
      </c>
      <c r="H67" s="658"/>
      <c r="I67" s="656">
        <v>0.99</v>
      </c>
      <c r="J67" s="658"/>
    </row>
    <row r="68" spans="1:14" s="26" customFormat="1" ht="16.5">
      <c r="A68" s="27">
        <v>2</v>
      </c>
      <c r="B68" s="28" t="s">
        <v>959</v>
      </c>
      <c r="C68" s="597"/>
      <c r="D68" s="598"/>
      <c r="E68" s="597"/>
      <c r="F68" s="598"/>
      <c r="G68" s="597"/>
      <c r="H68" s="598"/>
      <c r="I68" s="597"/>
      <c r="J68" s="598"/>
    </row>
    <row r="69" spans="1:14" s="26" customFormat="1" ht="16.5">
      <c r="A69" s="27">
        <v>3</v>
      </c>
      <c r="B69" s="28" t="s">
        <v>960</v>
      </c>
      <c r="C69" s="597"/>
      <c r="D69" s="598"/>
      <c r="E69" s="597"/>
      <c r="F69" s="598"/>
      <c r="G69" s="597"/>
      <c r="H69" s="598"/>
      <c r="I69" s="597"/>
      <c r="J69" s="598"/>
    </row>
    <row r="70" spans="1:14" s="26" customFormat="1" ht="16.5">
      <c r="A70" s="51"/>
      <c r="B70" s="52"/>
      <c r="C70" s="597"/>
      <c r="D70" s="598"/>
      <c r="E70" s="597"/>
      <c r="F70" s="598"/>
      <c r="G70" s="597"/>
      <c r="H70" s="598"/>
      <c r="I70" s="597"/>
      <c r="J70" s="598"/>
    </row>
    <row r="71" spans="1:14" s="26" customFormat="1" ht="17.25" thickBot="1">
      <c r="A71" s="44"/>
      <c r="B71" s="45"/>
      <c r="C71" s="622"/>
      <c r="D71" s="623"/>
      <c r="E71" s="622"/>
      <c r="F71" s="623"/>
      <c r="G71" s="622"/>
      <c r="H71" s="623"/>
      <c r="I71" s="622"/>
      <c r="J71" s="623"/>
    </row>
    <row r="72" spans="1:14" s="20" customFormat="1" ht="21.6" customHeight="1" thickBot="1">
      <c r="A72" s="53" t="s">
        <v>962</v>
      </c>
      <c r="B72" s="54" t="s">
        <v>1080</v>
      </c>
      <c r="C72" s="601"/>
      <c r="D72" s="602"/>
      <c r="E72" s="601"/>
      <c r="F72" s="602"/>
      <c r="G72" s="601"/>
      <c r="H72" s="602"/>
      <c r="I72" s="601"/>
      <c r="J72" s="602"/>
    </row>
    <row r="73" spans="1:14" s="26" customFormat="1" ht="16.5">
      <c r="A73" s="24">
        <v>1</v>
      </c>
      <c r="B73" s="25"/>
      <c r="C73" s="675"/>
      <c r="D73" s="676"/>
      <c r="E73" s="656" t="s">
        <v>694</v>
      </c>
      <c r="F73" s="658"/>
      <c r="G73" s="656" t="s">
        <v>698</v>
      </c>
      <c r="H73" s="658"/>
      <c r="I73" s="656" t="s">
        <v>698</v>
      </c>
      <c r="J73" s="658"/>
    </row>
    <row r="74" spans="1:14" s="26" customFormat="1" ht="16.5">
      <c r="A74" s="27"/>
      <c r="B74" s="28"/>
      <c r="C74" s="597"/>
      <c r="D74" s="598"/>
      <c r="E74" s="597"/>
      <c r="F74" s="598"/>
      <c r="G74" s="597"/>
      <c r="H74" s="598"/>
      <c r="I74" s="597"/>
      <c r="J74" s="598"/>
    </row>
    <row r="75" spans="1:14" s="26" customFormat="1" ht="16.5">
      <c r="A75" s="51"/>
      <c r="B75" s="52"/>
      <c r="C75" s="597"/>
      <c r="D75" s="598"/>
      <c r="E75" s="597"/>
      <c r="F75" s="598"/>
      <c r="G75" s="597"/>
      <c r="H75" s="598"/>
      <c r="I75" s="597"/>
      <c r="J75" s="598"/>
    </row>
    <row r="76" spans="1:14" s="26" customFormat="1" ht="17.25" thickBot="1">
      <c r="A76" s="44"/>
      <c r="B76" s="45"/>
      <c r="C76" s="622"/>
      <c r="D76" s="623"/>
      <c r="E76" s="622"/>
      <c r="F76" s="623"/>
      <c r="G76" s="622"/>
      <c r="H76" s="623"/>
      <c r="I76" s="622"/>
      <c r="J76" s="623"/>
    </row>
    <row r="77" spans="1:14" ht="28.5" customHeight="1">
      <c r="A77" s="816" t="s">
        <v>695</v>
      </c>
      <c r="B77" s="816"/>
      <c r="C77" s="816"/>
      <c r="D77" s="816"/>
      <c r="E77" s="816"/>
      <c r="F77" s="816"/>
      <c r="G77" s="816"/>
      <c r="H77" s="816"/>
      <c r="I77" s="816"/>
      <c r="J77" s="816"/>
      <c r="K77" s="816"/>
      <c r="L77" s="816"/>
      <c r="M77" s="816"/>
    </row>
    <row r="78" spans="1:14" ht="36" customHeight="1">
      <c r="A78" s="816" t="s">
        <v>699</v>
      </c>
      <c r="B78" s="816"/>
      <c r="C78" s="816"/>
      <c r="D78" s="816"/>
      <c r="E78" s="816"/>
      <c r="F78" s="816"/>
      <c r="G78" s="816"/>
      <c r="H78" s="816"/>
      <c r="I78" s="816"/>
      <c r="J78" s="816"/>
      <c r="K78" s="816"/>
      <c r="L78" s="816"/>
      <c r="M78" s="816"/>
    </row>
    <row r="80" spans="1:14" ht="89.25" customHeight="1">
      <c r="M80" s="58">
        <v>6</v>
      </c>
    </row>
    <row r="81" spans="1:14">
      <c r="A81" s="59"/>
      <c r="B81" s="59"/>
      <c r="C81" s="4"/>
      <c r="D81" s="60"/>
      <c r="E81" s="59"/>
      <c r="F81" s="60"/>
      <c r="G81" s="59"/>
      <c r="H81" s="60"/>
      <c r="I81" s="59"/>
      <c r="J81" s="60"/>
      <c r="K81" s="59"/>
      <c r="L81" s="60"/>
    </row>
    <row r="82" spans="1:14" ht="25.35" customHeight="1" thickBot="1">
      <c r="A82" s="660" t="s">
        <v>371</v>
      </c>
      <c r="B82" s="660"/>
      <c r="C82" s="61"/>
      <c r="D82" s="62"/>
      <c r="E82" s="63"/>
      <c r="F82" s="62"/>
      <c r="G82" s="63"/>
      <c r="H82" s="62"/>
      <c r="I82" s="63"/>
      <c r="J82" s="62"/>
      <c r="L82" s="5"/>
      <c r="N82" s="5"/>
    </row>
    <row r="83" spans="1:14" ht="15.75" thickBot="1">
      <c r="A83" s="744"/>
      <c r="B83" s="745"/>
      <c r="C83" s="688" t="s">
        <v>947</v>
      </c>
      <c r="D83" s="689"/>
      <c r="E83" s="689"/>
      <c r="F83" s="689"/>
      <c r="G83" s="689"/>
      <c r="H83" s="690"/>
      <c r="J83" s="5"/>
      <c r="L83" s="5"/>
      <c r="N83" s="5"/>
    </row>
    <row r="84" spans="1:14" ht="48" customHeight="1" thickBot="1">
      <c r="A84" s="746"/>
      <c r="B84" s="747"/>
      <c r="C84" s="874" t="s">
        <v>253</v>
      </c>
      <c r="D84" s="875"/>
      <c r="E84" s="874" t="s">
        <v>252</v>
      </c>
      <c r="F84" s="875"/>
      <c r="G84" s="874" t="s">
        <v>483</v>
      </c>
      <c r="H84" s="875"/>
      <c r="J84" s="5"/>
      <c r="L84" s="5"/>
      <c r="N84" s="5"/>
    </row>
    <row r="85" spans="1:14" ht="17.25" thickBot="1">
      <c r="A85" s="22" t="s">
        <v>1007</v>
      </c>
      <c r="B85" s="23" t="s">
        <v>1009</v>
      </c>
      <c r="C85" s="738"/>
      <c r="D85" s="739"/>
      <c r="E85" s="738"/>
      <c r="F85" s="739"/>
      <c r="G85" s="738"/>
      <c r="H85" s="739"/>
      <c r="L85" s="5"/>
      <c r="N85" s="5"/>
    </row>
    <row r="86" spans="1:14" s="26" customFormat="1" ht="16.5">
      <c r="A86" s="24">
        <v>1</v>
      </c>
      <c r="B86" s="25" t="s">
        <v>948</v>
      </c>
      <c r="C86" s="656">
        <v>4.4000000000000004</v>
      </c>
      <c r="D86" s="658"/>
      <c r="E86" s="656">
        <v>3.68</v>
      </c>
      <c r="F86" s="658"/>
      <c r="G86" s="656">
        <v>4.7</v>
      </c>
      <c r="H86" s="658"/>
    </row>
    <row r="87" spans="1:14" s="26" customFormat="1" ht="16.5">
      <c r="A87" s="27">
        <v>2</v>
      </c>
      <c r="B87" s="28" t="s">
        <v>949</v>
      </c>
      <c r="C87" s="597"/>
      <c r="D87" s="598"/>
      <c r="E87" s="597">
        <v>11.51</v>
      </c>
      <c r="F87" s="598"/>
      <c r="G87" s="597">
        <v>14.67</v>
      </c>
      <c r="H87" s="598"/>
    </row>
    <row r="88" spans="1:14" s="26" customFormat="1" ht="16.5">
      <c r="A88" s="27">
        <v>3</v>
      </c>
      <c r="B88" s="28" t="s">
        <v>950</v>
      </c>
      <c r="C88" s="597"/>
      <c r="D88" s="598"/>
      <c r="E88" s="597"/>
      <c r="F88" s="598"/>
      <c r="G88" s="597"/>
      <c r="H88" s="598"/>
    </row>
    <row r="89" spans="1:14" s="26" customFormat="1" ht="16.5">
      <c r="A89" s="27">
        <v>4</v>
      </c>
      <c r="B89" s="28" t="s">
        <v>951</v>
      </c>
      <c r="C89" s="597"/>
      <c r="D89" s="598"/>
      <c r="E89" s="597"/>
      <c r="F89" s="598"/>
      <c r="G89" s="597"/>
      <c r="H89" s="598"/>
    </row>
    <row r="90" spans="1:14" s="26" customFormat="1" ht="16.5">
      <c r="A90" s="27">
        <v>5</v>
      </c>
      <c r="B90" s="28" t="s">
        <v>963</v>
      </c>
      <c r="C90" s="597">
        <v>2.94</v>
      </c>
      <c r="D90" s="598"/>
      <c r="E90" s="597">
        <v>13.81</v>
      </c>
      <c r="F90" s="598"/>
      <c r="G90" s="597">
        <v>17.61</v>
      </c>
      <c r="H90" s="598"/>
    </row>
    <row r="91" spans="1:14" s="31" customFormat="1" ht="17.25" thickBot="1">
      <c r="A91" s="22"/>
      <c r="B91" s="30" t="s">
        <v>1049</v>
      </c>
      <c r="C91" s="709">
        <f>SUM(C86:D90)</f>
        <v>7.34</v>
      </c>
      <c r="D91" s="710"/>
      <c r="E91" s="709">
        <f>SUM(E86:F90)</f>
        <v>29</v>
      </c>
      <c r="F91" s="710"/>
      <c r="G91" s="709">
        <f>SUM(G86:H90)</f>
        <v>36.979999999999997</v>
      </c>
      <c r="H91" s="710"/>
    </row>
    <row r="92" spans="1:14" ht="17.25" thickBot="1">
      <c r="A92" s="22" t="s">
        <v>871</v>
      </c>
      <c r="B92" s="23" t="s">
        <v>952</v>
      </c>
      <c r="C92" s="32" t="s">
        <v>953</v>
      </c>
      <c r="D92" s="33" t="s">
        <v>954</v>
      </c>
      <c r="E92" s="32" t="s">
        <v>953</v>
      </c>
      <c r="F92" s="33" t="s">
        <v>954</v>
      </c>
      <c r="G92" s="32" t="s">
        <v>953</v>
      </c>
      <c r="H92" s="33" t="s">
        <v>954</v>
      </c>
      <c r="L92" s="5"/>
      <c r="N92" s="5"/>
    </row>
    <row r="93" spans="1:14" s="26" customFormat="1" ht="16.5">
      <c r="A93" s="24">
        <v>1</v>
      </c>
      <c r="B93" s="35" t="s">
        <v>955</v>
      </c>
      <c r="C93" s="64">
        <v>6</v>
      </c>
      <c r="D93" s="242">
        <v>2.5</v>
      </c>
      <c r="E93" s="38"/>
      <c r="F93" s="39"/>
      <c r="G93" s="38"/>
      <c r="H93" s="39"/>
    </row>
    <row r="94" spans="1:14" s="26" customFormat="1" ht="16.5">
      <c r="A94" s="27">
        <v>2</v>
      </c>
      <c r="B94" s="28" t="s">
        <v>956</v>
      </c>
      <c r="C94" s="41"/>
      <c r="D94" s="42"/>
      <c r="E94" s="65">
        <v>15</v>
      </c>
      <c r="F94" s="42">
        <v>7</v>
      </c>
      <c r="G94" s="65">
        <v>20</v>
      </c>
      <c r="H94" s="42">
        <v>7</v>
      </c>
    </row>
    <row r="95" spans="1:14" s="26" customFormat="1" ht="16.5">
      <c r="A95" s="27"/>
      <c r="B95" s="28"/>
      <c r="C95" s="41"/>
      <c r="D95" s="42"/>
      <c r="E95" s="41"/>
      <c r="F95" s="42"/>
      <c r="G95" s="41"/>
      <c r="H95" s="42"/>
    </row>
    <row r="96" spans="1:14" s="26" customFormat="1" ht="17.25" thickBot="1">
      <c r="A96" s="44"/>
      <c r="B96" s="45"/>
      <c r="C96" s="46"/>
      <c r="D96" s="47"/>
      <c r="E96" s="46"/>
      <c r="F96" s="47"/>
      <c r="G96" s="46"/>
      <c r="H96" s="47"/>
    </row>
    <row r="97" spans="1:14" ht="16.350000000000001" customHeight="1" thickBot="1">
      <c r="A97" s="22" t="s">
        <v>874</v>
      </c>
      <c r="B97" s="23" t="s">
        <v>957</v>
      </c>
      <c r="C97" s="814"/>
      <c r="D97" s="815"/>
      <c r="E97" s="814"/>
      <c r="F97" s="815"/>
      <c r="G97" s="814"/>
      <c r="H97" s="815"/>
      <c r="L97" s="5"/>
      <c r="N97" s="5"/>
    </row>
    <row r="98" spans="1:14" s="26" customFormat="1" ht="16.5">
      <c r="A98" s="24">
        <v>1</v>
      </c>
      <c r="B98" s="35" t="s">
        <v>958</v>
      </c>
      <c r="C98" s="787">
        <v>400</v>
      </c>
      <c r="D98" s="788"/>
      <c r="E98" s="650">
        <v>6000</v>
      </c>
      <c r="F98" s="652"/>
      <c r="G98" s="650">
        <v>3000</v>
      </c>
      <c r="H98" s="652"/>
    </row>
    <row r="99" spans="1:14" s="26" customFormat="1" ht="16.5">
      <c r="A99" s="27">
        <v>2</v>
      </c>
      <c r="B99" s="28" t="s">
        <v>959</v>
      </c>
      <c r="C99" s="611"/>
      <c r="D99" s="612"/>
      <c r="E99" s="611"/>
      <c r="F99" s="612"/>
      <c r="G99" s="611"/>
      <c r="H99" s="612"/>
    </row>
    <row r="100" spans="1:14" s="26" customFormat="1" ht="16.5">
      <c r="A100" s="27">
        <v>3</v>
      </c>
      <c r="B100" s="28" t="s">
        <v>960</v>
      </c>
      <c r="C100" s="597"/>
      <c r="D100" s="598"/>
      <c r="E100" s="597"/>
      <c r="F100" s="598"/>
      <c r="G100" s="597"/>
      <c r="H100" s="598"/>
    </row>
    <row r="101" spans="1:14" s="26" customFormat="1" ht="16.5">
      <c r="A101" s="27"/>
      <c r="B101" s="28"/>
      <c r="C101" s="597"/>
      <c r="D101" s="598"/>
      <c r="E101" s="597"/>
      <c r="F101" s="598"/>
      <c r="G101" s="597"/>
      <c r="H101" s="598"/>
    </row>
    <row r="102" spans="1:14" s="26" customFormat="1" ht="17.25" thickBot="1">
      <c r="A102" s="44"/>
      <c r="B102" s="45"/>
      <c r="C102" s="622"/>
      <c r="D102" s="623"/>
      <c r="E102" s="622"/>
      <c r="F102" s="623"/>
      <c r="G102" s="622"/>
      <c r="H102" s="623"/>
    </row>
    <row r="103" spans="1:14" ht="17.25" thickBot="1">
      <c r="A103" s="22" t="s">
        <v>961</v>
      </c>
      <c r="B103" s="50" t="s">
        <v>1010</v>
      </c>
      <c r="C103" s="624"/>
      <c r="D103" s="625"/>
      <c r="E103" s="624"/>
      <c r="F103" s="625"/>
      <c r="G103" s="624"/>
      <c r="H103" s="625"/>
      <c r="L103" s="5"/>
      <c r="N103" s="5"/>
    </row>
    <row r="104" spans="1:14" s="26" customFormat="1" ht="16.5">
      <c r="A104" s="24">
        <v>1</v>
      </c>
      <c r="B104" s="25" t="s">
        <v>958</v>
      </c>
      <c r="C104" s="656">
        <v>0.18</v>
      </c>
      <c r="D104" s="658"/>
      <c r="E104" s="656">
        <v>0.04</v>
      </c>
      <c r="F104" s="658"/>
      <c r="G104" s="656">
        <v>7.0000000000000007E-2</v>
      </c>
      <c r="H104" s="658"/>
    </row>
    <row r="105" spans="1:14" s="26" customFormat="1" ht="16.5">
      <c r="A105" s="27">
        <v>2</v>
      </c>
      <c r="B105" s="28" t="s">
        <v>959</v>
      </c>
      <c r="C105" s="597"/>
      <c r="D105" s="598"/>
      <c r="E105" s="597"/>
      <c r="F105" s="598"/>
      <c r="G105" s="597"/>
      <c r="H105" s="598"/>
    </row>
    <row r="106" spans="1:14" s="26" customFormat="1" ht="16.5">
      <c r="A106" s="27">
        <v>3</v>
      </c>
      <c r="B106" s="28" t="s">
        <v>960</v>
      </c>
      <c r="C106" s="597"/>
      <c r="D106" s="598"/>
      <c r="E106" s="597"/>
      <c r="F106" s="598"/>
      <c r="G106" s="597"/>
      <c r="H106" s="598"/>
    </row>
    <row r="107" spans="1:14" s="26" customFormat="1" ht="16.5">
      <c r="A107" s="51"/>
      <c r="B107" s="52"/>
      <c r="C107" s="597"/>
      <c r="D107" s="598"/>
      <c r="E107" s="597"/>
      <c r="F107" s="598"/>
      <c r="G107" s="597"/>
      <c r="H107" s="598"/>
    </row>
    <row r="108" spans="1:14" s="26" customFormat="1" ht="17.25" thickBot="1">
      <c r="A108" s="44"/>
      <c r="B108" s="45"/>
      <c r="C108" s="622"/>
      <c r="D108" s="623"/>
      <c r="E108" s="622"/>
      <c r="F108" s="623"/>
      <c r="G108" s="622"/>
      <c r="H108" s="623"/>
    </row>
    <row r="109" spans="1:14" s="20" customFormat="1" ht="20.45" customHeight="1" thickBot="1">
      <c r="A109" s="53" t="s">
        <v>962</v>
      </c>
      <c r="B109" s="54" t="s">
        <v>1081</v>
      </c>
      <c r="C109" s="601"/>
      <c r="D109" s="602"/>
      <c r="E109" s="601"/>
      <c r="F109" s="602"/>
      <c r="G109" s="601"/>
      <c r="H109" s="602"/>
      <c r="J109" s="21"/>
    </row>
    <row r="110" spans="1:14" s="26" customFormat="1" ht="16.5">
      <c r="A110" s="24">
        <v>1</v>
      </c>
      <c r="B110" s="25" t="s">
        <v>314</v>
      </c>
      <c r="C110" s="656"/>
      <c r="D110" s="658"/>
      <c r="E110" s="656" t="s">
        <v>150</v>
      </c>
      <c r="F110" s="658"/>
      <c r="G110" s="656"/>
      <c r="H110" s="658"/>
    </row>
    <row r="111" spans="1:14" s="26" customFormat="1" ht="16.5">
      <c r="A111" s="27"/>
      <c r="B111" s="28"/>
      <c r="C111" s="597"/>
      <c r="D111" s="598"/>
      <c r="E111" s="597"/>
      <c r="F111" s="598"/>
      <c r="G111" s="597"/>
      <c r="H111" s="598"/>
    </row>
    <row r="112" spans="1:14" s="26" customFormat="1" ht="16.5">
      <c r="A112" s="51"/>
      <c r="B112" s="52"/>
      <c r="C112" s="597"/>
      <c r="D112" s="598"/>
      <c r="E112" s="597"/>
      <c r="F112" s="598"/>
      <c r="G112" s="597"/>
      <c r="H112" s="598"/>
    </row>
    <row r="113" spans="1:14" s="26" customFormat="1" ht="17.25" thickBot="1">
      <c r="A113" s="44"/>
      <c r="B113" s="45"/>
      <c r="C113" s="622"/>
      <c r="D113" s="623"/>
      <c r="E113" s="622"/>
      <c r="F113" s="623"/>
      <c r="G113" s="622"/>
      <c r="H113" s="623"/>
    </row>
    <row r="114" spans="1:14" ht="21.6" customHeight="1">
      <c r="A114" s="621" t="s">
        <v>151</v>
      </c>
      <c r="B114" s="621"/>
      <c r="C114" s="621"/>
      <c r="D114" s="621"/>
      <c r="E114" s="621"/>
      <c r="F114" s="621"/>
      <c r="G114" s="621"/>
      <c r="H114" s="621"/>
      <c r="I114" s="621"/>
      <c r="J114" s="621"/>
      <c r="K114" s="621"/>
      <c r="L114" s="621"/>
    </row>
    <row r="118" spans="1:14" ht="86.45" customHeight="1">
      <c r="A118" s="66"/>
      <c r="C118" s="67"/>
      <c r="D118" s="68"/>
      <c r="E118" s="69"/>
      <c r="F118" s="70"/>
      <c r="G118" s="69"/>
      <c r="H118" s="70"/>
      <c r="I118" s="69"/>
      <c r="J118" s="70"/>
      <c r="K118" s="69"/>
      <c r="M118" s="58">
        <v>7</v>
      </c>
    </row>
    <row r="119" spans="1:14">
      <c r="A119" s="59"/>
      <c r="B119" s="59"/>
      <c r="C119" s="4"/>
      <c r="D119" s="60"/>
      <c r="E119" s="59"/>
      <c r="F119" s="60"/>
      <c r="G119" s="59"/>
      <c r="H119" s="60"/>
      <c r="I119" s="59"/>
      <c r="J119" s="60"/>
      <c r="K119" s="59"/>
      <c r="L119" s="60"/>
    </row>
    <row r="120" spans="1:14" ht="25.35" customHeight="1" thickBot="1">
      <c r="A120" s="660" t="s">
        <v>372</v>
      </c>
      <c r="B120" s="660"/>
      <c r="C120" s="660"/>
      <c r="D120" s="660"/>
      <c r="E120" s="660"/>
      <c r="F120" s="660"/>
      <c r="G120" s="660"/>
      <c r="H120" s="660"/>
      <c r="I120" s="63"/>
      <c r="J120" s="62"/>
      <c r="K120" s="63"/>
      <c r="L120" s="62"/>
    </row>
    <row r="121" spans="1:14" ht="15.75" thickBot="1">
      <c r="A121" s="744"/>
      <c r="B121" s="745"/>
      <c r="C121" s="688" t="s">
        <v>947</v>
      </c>
      <c r="D121" s="689"/>
      <c r="E121" s="689"/>
      <c r="F121" s="689"/>
      <c r="G121" s="689"/>
      <c r="H121" s="690"/>
      <c r="J121" s="5"/>
      <c r="L121" s="5"/>
      <c r="N121" s="5"/>
    </row>
    <row r="122" spans="1:14" ht="38.1" customHeight="1" thickBot="1">
      <c r="A122" s="746"/>
      <c r="B122" s="747"/>
      <c r="C122" s="699" t="s">
        <v>254</v>
      </c>
      <c r="D122" s="700"/>
      <c r="E122" s="699" t="s">
        <v>154</v>
      </c>
      <c r="F122" s="700"/>
      <c r="G122" s="699" t="s">
        <v>789</v>
      </c>
      <c r="H122" s="700"/>
      <c r="J122" s="5"/>
      <c r="L122" s="5"/>
      <c r="N122" s="5"/>
    </row>
    <row r="123" spans="1:14" ht="17.25" thickBot="1">
      <c r="A123" s="22" t="s">
        <v>1007</v>
      </c>
      <c r="B123" s="23" t="s">
        <v>758</v>
      </c>
      <c r="C123" s="738"/>
      <c r="D123" s="739"/>
      <c r="E123" s="738"/>
      <c r="F123" s="739"/>
      <c r="G123" s="738"/>
      <c r="H123" s="739"/>
      <c r="J123" s="5"/>
      <c r="L123" s="5"/>
      <c r="N123" s="5"/>
    </row>
    <row r="124" spans="1:14" s="26" customFormat="1" ht="16.5">
      <c r="A124" s="24">
        <v>1</v>
      </c>
      <c r="B124" s="25" t="s">
        <v>948</v>
      </c>
      <c r="C124" s="656">
        <v>8.8000000000000007</v>
      </c>
      <c r="D124" s="658"/>
      <c r="E124" s="656">
        <v>11.74</v>
      </c>
      <c r="F124" s="658"/>
      <c r="G124" s="656"/>
      <c r="H124" s="658"/>
    </row>
    <row r="125" spans="1:14" s="26" customFormat="1" ht="16.5">
      <c r="A125" s="27">
        <v>2</v>
      </c>
      <c r="B125" s="28" t="s">
        <v>949</v>
      </c>
      <c r="C125" s="597">
        <v>4.4000000000000004</v>
      </c>
      <c r="D125" s="598"/>
      <c r="E125" s="597">
        <v>4.4000000000000004</v>
      </c>
      <c r="F125" s="598"/>
      <c r="G125" s="597">
        <v>10.67</v>
      </c>
      <c r="H125" s="598"/>
    </row>
    <row r="126" spans="1:14" s="26" customFormat="1" ht="16.5">
      <c r="A126" s="27">
        <v>3</v>
      </c>
      <c r="B126" s="28" t="s">
        <v>950</v>
      </c>
      <c r="C126" s="597"/>
      <c r="D126" s="598"/>
      <c r="E126" s="597"/>
      <c r="F126" s="598"/>
      <c r="G126" s="597">
        <v>3.56</v>
      </c>
      <c r="H126" s="598"/>
    </row>
    <row r="127" spans="1:14" s="26" customFormat="1" ht="16.5">
      <c r="A127" s="27">
        <v>4</v>
      </c>
      <c r="B127" s="28" t="s">
        <v>951</v>
      </c>
      <c r="C127" s="597"/>
      <c r="D127" s="598"/>
      <c r="E127" s="597"/>
      <c r="F127" s="598"/>
      <c r="G127" s="597"/>
      <c r="H127" s="598"/>
    </row>
    <row r="128" spans="1:14" s="26" customFormat="1" ht="16.5">
      <c r="A128" s="27">
        <v>5</v>
      </c>
      <c r="B128" s="28" t="s">
        <v>1008</v>
      </c>
      <c r="C128" s="597"/>
      <c r="D128" s="598"/>
      <c r="E128" s="597"/>
      <c r="F128" s="598"/>
      <c r="G128" s="597"/>
      <c r="H128" s="598"/>
    </row>
    <row r="129" spans="1:14" s="26" customFormat="1" ht="16.5">
      <c r="A129" s="27">
        <v>6</v>
      </c>
      <c r="B129" s="28" t="s">
        <v>963</v>
      </c>
      <c r="C129" s="597">
        <v>0.9</v>
      </c>
      <c r="D129" s="598"/>
      <c r="E129" s="597">
        <v>0.9</v>
      </c>
      <c r="F129" s="598"/>
      <c r="G129" s="597">
        <v>12.12</v>
      </c>
      <c r="H129" s="598"/>
    </row>
    <row r="130" spans="1:14" s="31" customFormat="1" ht="17.25" thickBot="1">
      <c r="A130" s="22"/>
      <c r="B130" s="30" t="s">
        <v>1049</v>
      </c>
      <c r="C130" s="709">
        <f>SUM(C124:D129)</f>
        <v>14.1</v>
      </c>
      <c r="D130" s="710"/>
      <c r="E130" s="709">
        <f>SUM(E124:F129)</f>
        <v>17.04</v>
      </c>
      <c r="F130" s="710"/>
      <c r="G130" s="709">
        <f>SUM(G124:H129)</f>
        <v>26.35</v>
      </c>
      <c r="H130" s="710"/>
    </row>
    <row r="131" spans="1:14" ht="17.25" thickBot="1">
      <c r="A131" s="22" t="s">
        <v>871</v>
      </c>
      <c r="B131" s="23" t="s">
        <v>952</v>
      </c>
      <c r="C131" s="32" t="s">
        <v>953</v>
      </c>
      <c r="D131" s="33" t="s">
        <v>954</v>
      </c>
      <c r="E131" s="32" t="s">
        <v>953</v>
      </c>
      <c r="F131" s="33" t="s">
        <v>954</v>
      </c>
      <c r="G131" s="32" t="s">
        <v>953</v>
      </c>
      <c r="H131" s="33" t="s">
        <v>954</v>
      </c>
      <c r="J131" s="5"/>
      <c r="L131" s="5"/>
      <c r="N131" s="5"/>
    </row>
    <row r="132" spans="1:14" s="26" customFormat="1" ht="16.5">
      <c r="A132" s="24">
        <v>1</v>
      </c>
      <c r="B132" s="35" t="s">
        <v>955</v>
      </c>
      <c r="C132" s="38">
        <v>6</v>
      </c>
      <c r="D132" s="242">
        <v>2.5</v>
      </c>
      <c r="E132" s="38">
        <v>4</v>
      </c>
      <c r="F132" s="39">
        <v>2</v>
      </c>
      <c r="G132" s="38"/>
      <c r="H132" s="39"/>
    </row>
    <row r="133" spans="1:14" s="26" customFormat="1" ht="16.5">
      <c r="A133" s="27">
        <v>2</v>
      </c>
      <c r="B133" s="28" t="s">
        <v>956</v>
      </c>
      <c r="C133" s="41"/>
      <c r="D133" s="42"/>
      <c r="E133" s="41"/>
      <c r="F133" s="42"/>
      <c r="G133" s="65">
        <v>18</v>
      </c>
      <c r="H133" s="42">
        <v>15</v>
      </c>
    </row>
    <row r="134" spans="1:14" s="26" customFormat="1" ht="16.5">
      <c r="A134" s="27"/>
      <c r="B134" s="412"/>
      <c r="C134" s="41"/>
      <c r="D134" s="42"/>
      <c r="E134" s="41"/>
      <c r="F134" s="42"/>
      <c r="G134" s="41"/>
      <c r="H134" s="42"/>
    </row>
    <row r="135" spans="1:14" s="26" customFormat="1" ht="17.25" thickBot="1">
      <c r="A135" s="413"/>
      <c r="B135" s="414"/>
      <c r="C135" s="41"/>
      <c r="D135" s="42"/>
      <c r="E135" s="41"/>
      <c r="F135" s="42"/>
      <c r="G135" s="41"/>
      <c r="H135" s="42"/>
    </row>
    <row r="136" spans="1:14" ht="16.350000000000001" customHeight="1" thickBot="1">
      <c r="A136" s="83" t="s">
        <v>874</v>
      </c>
      <c r="B136" s="98" t="s">
        <v>957</v>
      </c>
      <c r="C136" s="814"/>
      <c r="D136" s="815"/>
      <c r="E136" s="814"/>
      <c r="F136" s="815"/>
      <c r="G136" s="814"/>
      <c r="H136" s="815"/>
      <c r="J136" s="5"/>
      <c r="L136" s="5"/>
      <c r="N136" s="5"/>
    </row>
    <row r="137" spans="1:14" s="26" customFormat="1" ht="16.5">
      <c r="A137" s="24">
        <v>1</v>
      </c>
      <c r="B137" s="35" t="s">
        <v>958</v>
      </c>
      <c r="C137" s="787">
        <v>500</v>
      </c>
      <c r="D137" s="788"/>
      <c r="E137" s="787">
        <v>200</v>
      </c>
      <c r="F137" s="788"/>
      <c r="G137" s="787">
        <v>1700</v>
      </c>
      <c r="H137" s="788"/>
    </row>
    <row r="138" spans="1:14" s="26" customFormat="1" ht="16.5">
      <c r="A138" s="27">
        <v>2</v>
      </c>
      <c r="B138" s="28" t="s">
        <v>959</v>
      </c>
      <c r="C138" s="611"/>
      <c r="D138" s="612"/>
      <c r="E138" s="595"/>
      <c r="F138" s="596"/>
      <c r="G138" s="611"/>
      <c r="H138" s="612"/>
    </row>
    <row r="139" spans="1:14" s="26" customFormat="1" ht="16.5">
      <c r="A139" s="27">
        <v>3</v>
      </c>
      <c r="B139" s="28" t="s">
        <v>960</v>
      </c>
      <c r="C139" s="597"/>
      <c r="D139" s="598"/>
      <c r="E139" s="611"/>
      <c r="F139" s="612"/>
      <c r="G139" s="597"/>
      <c r="H139" s="598"/>
    </row>
    <row r="140" spans="1:14" s="26" customFormat="1" ht="16.5">
      <c r="A140" s="27"/>
      <c r="B140" s="28"/>
      <c r="C140" s="597"/>
      <c r="D140" s="598"/>
      <c r="E140" s="597"/>
      <c r="F140" s="598"/>
      <c r="G140" s="597"/>
      <c r="H140" s="598"/>
    </row>
    <row r="141" spans="1:14" s="26" customFormat="1" ht="17.25" thickBot="1">
      <c r="A141" s="44"/>
      <c r="B141" s="45"/>
      <c r="C141" s="622"/>
      <c r="D141" s="623"/>
      <c r="E141" s="622"/>
      <c r="F141" s="623"/>
      <c r="G141" s="622"/>
      <c r="H141" s="623"/>
    </row>
    <row r="142" spans="1:14" ht="17.25" thickBot="1">
      <c r="A142" s="22" t="s">
        <v>961</v>
      </c>
      <c r="B142" s="50" t="s">
        <v>1010</v>
      </c>
      <c r="C142" s="624"/>
      <c r="D142" s="625"/>
      <c r="E142" s="624"/>
      <c r="F142" s="625"/>
      <c r="G142" s="624"/>
      <c r="H142" s="625"/>
      <c r="J142" s="5"/>
      <c r="L142" s="5"/>
      <c r="N142" s="5"/>
    </row>
    <row r="143" spans="1:14" s="26" customFormat="1" ht="16.5">
      <c r="A143" s="24">
        <v>1</v>
      </c>
      <c r="B143" s="25" t="s">
        <v>958</v>
      </c>
      <c r="C143" s="656">
        <v>0.24</v>
      </c>
      <c r="D143" s="658"/>
      <c r="E143" s="728">
        <v>0.69</v>
      </c>
      <c r="F143" s="729"/>
      <c r="G143" s="656">
        <v>0.23</v>
      </c>
      <c r="H143" s="658"/>
    </row>
    <row r="144" spans="1:14" s="26" customFormat="1" ht="16.5">
      <c r="A144" s="27">
        <v>2</v>
      </c>
      <c r="B144" s="28" t="s">
        <v>959</v>
      </c>
      <c r="C144" s="597"/>
      <c r="D144" s="598"/>
      <c r="E144" s="732"/>
      <c r="F144" s="733"/>
      <c r="G144" s="597"/>
      <c r="H144" s="598"/>
    </row>
    <row r="145" spans="1:14" s="26" customFormat="1" ht="16.5">
      <c r="A145" s="27">
        <v>3</v>
      </c>
      <c r="B145" s="28" t="s">
        <v>960</v>
      </c>
      <c r="C145" s="597"/>
      <c r="D145" s="598"/>
      <c r="E145" s="732"/>
      <c r="F145" s="733"/>
      <c r="G145" s="597"/>
      <c r="H145" s="598"/>
    </row>
    <row r="146" spans="1:14" s="26" customFormat="1" ht="16.5">
      <c r="A146" s="51"/>
      <c r="B146" s="52"/>
      <c r="C146" s="597"/>
      <c r="D146" s="598"/>
      <c r="E146" s="732"/>
      <c r="F146" s="733"/>
      <c r="G146" s="597"/>
      <c r="H146" s="598"/>
    </row>
    <row r="147" spans="1:14" s="26" customFormat="1" ht="17.25" thickBot="1">
      <c r="A147" s="44"/>
      <c r="B147" s="45"/>
      <c r="C147" s="622"/>
      <c r="D147" s="623"/>
      <c r="E147" s="877"/>
      <c r="F147" s="878"/>
      <c r="G147" s="622"/>
      <c r="H147" s="623"/>
    </row>
    <row r="148" spans="1:14" s="20" customFormat="1" ht="21.6" customHeight="1" thickBot="1">
      <c r="A148" s="53" t="s">
        <v>962</v>
      </c>
      <c r="B148" s="54" t="s">
        <v>975</v>
      </c>
      <c r="C148" s="601"/>
      <c r="D148" s="602"/>
      <c r="E148" s="601"/>
      <c r="F148" s="602"/>
      <c r="G148" s="601"/>
      <c r="H148" s="602"/>
    </row>
    <row r="149" spans="1:14" s="26" customFormat="1" ht="16.5">
      <c r="A149" s="24">
        <v>1</v>
      </c>
      <c r="B149" s="25"/>
      <c r="C149" s="656"/>
      <c r="D149" s="658"/>
      <c r="E149" s="656">
        <v>18.100000000000001</v>
      </c>
      <c r="F149" s="658"/>
      <c r="G149" s="656"/>
      <c r="H149" s="658"/>
    </row>
    <row r="150" spans="1:14" s="26" customFormat="1" ht="17.25" thickBot="1">
      <c r="A150" s="51"/>
      <c r="B150" s="52"/>
      <c r="C150" s="622"/>
      <c r="D150" s="623"/>
      <c r="E150" s="622"/>
      <c r="F150" s="623"/>
      <c r="G150" s="622"/>
      <c r="H150" s="623"/>
    </row>
    <row r="151" spans="1:14" s="26" customFormat="1" ht="17.25" thickBot="1">
      <c r="A151" s="83" t="s">
        <v>924</v>
      </c>
      <c r="B151" s="50" t="s">
        <v>979</v>
      </c>
      <c r="C151" s="624"/>
      <c r="D151" s="625"/>
      <c r="E151" s="624"/>
      <c r="F151" s="625"/>
      <c r="G151" s="624"/>
      <c r="H151" s="625"/>
    </row>
    <row r="152" spans="1:14" s="26" customFormat="1" ht="17.25" thickBot="1">
      <c r="A152" s="51">
        <v>1</v>
      </c>
      <c r="B152" s="76"/>
      <c r="C152" s="624"/>
      <c r="D152" s="625"/>
      <c r="E152" s="624"/>
      <c r="F152" s="625"/>
      <c r="G152" s="624">
        <v>300</v>
      </c>
      <c r="H152" s="625"/>
    </row>
    <row r="153" spans="1:14" s="26" customFormat="1" ht="17.25" thickBot="1">
      <c r="A153" s="464" t="s">
        <v>216</v>
      </c>
      <c r="B153" s="481" t="s">
        <v>922</v>
      </c>
      <c r="C153" s="599"/>
      <c r="D153" s="599"/>
      <c r="E153" s="599"/>
      <c r="F153" s="599"/>
      <c r="G153" s="599"/>
      <c r="H153" s="599"/>
    </row>
    <row r="154" spans="1:14" s="26" customFormat="1" ht="16.5">
      <c r="A154" s="484">
        <v>1</v>
      </c>
      <c r="B154" s="485" t="s">
        <v>511</v>
      </c>
      <c r="C154" s="593"/>
      <c r="D154" s="593"/>
      <c r="E154" s="593"/>
      <c r="F154" s="593"/>
      <c r="G154" s="876">
        <v>1</v>
      </c>
      <c r="H154" s="876"/>
    </row>
    <row r="155" spans="1:14" ht="17.25" thickBot="1">
      <c r="A155" s="478">
        <v>2</v>
      </c>
      <c r="B155" s="480" t="s">
        <v>923</v>
      </c>
      <c r="C155" s="594"/>
      <c r="D155" s="594"/>
      <c r="E155" s="600"/>
      <c r="F155" s="600"/>
      <c r="G155" s="855">
        <v>4</v>
      </c>
      <c r="H155" s="855"/>
    </row>
    <row r="156" spans="1:14" ht="104.45" customHeight="1">
      <c r="A156" s="66"/>
      <c r="C156" s="67"/>
      <c r="D156" s="68"/>
      <c r="E156" s="69"/>
      <c r="F156" s="70"/>
      <c r="G156" s="69"/>
      <c r="H156" s="70"/>
      <c r="I156" s="69"/>
      <c r="J156" s="70"/>
      <c r="K156" s="69"/>
      <c r="M156" s="58">
        <v>8</v>
      </c>
    </row>
    <row r="157" spans="1:14">
      <c r="A157" s="59"/>
      <c r="B157" s="59"/>
      <c r="C157" s="4"/>
      <c r="D157" s="60"/>
      <c r="E157" s="59"/>
      <c r="F157" s="60"/>
      <c r="G157" s="59"/>
      <c r="H157" s="60"/>
      <c r="I157" s="59"/>
      <c r="J157" s="60"/>
      <c r="K157" s="59"/>
      <c r="L157" s="60"/>
    </row>
    <row r="158" spans="1:14" ht="25.35" customHeight="1" thickBot="1">
      <c r="A158" s="717" t="s">
        <v>275</v>
      </c>
      <c r="B158" s="717"/>
      <c r="C158" s="717"/>
      <c r="D158" s="717"/>
      <c r="E158" s="717"/>
      <c r="F158" s="717"/>
      <c r="G158" s="717"/>
      <c r="H158" s="717"/>
      <c r="I158" s="717"/>
      <c r="J158" s="717"/>
      <c r="K158" s="717"/>
      <c r="L158" s="717"/>
    </row>
    <row r="159" spans="1:14" ht="15.95" customHeight="1" thickBot="1">
      <c r="A159" s="744"/>
      <c r="B159" s="745"/>
      <c r="C159" s="850" t="s">
        <v>947</v>
      </c>
      <c r="D159" s="851"/>
      <c r="E159" s="851"/>
      <c r="F159" s="851"/>
      <c r="G159" s="851"/>
      <c r="H159" s="851"/>
      <c r="I159" s="851"/>
      <c r="J159" s="851"/>
      <c r="K159" s="851"/>
      <c r="L159" s="852"/>
      <c r="N159" s="5"/>
    </row>
    <row r="160" spans="1:14" ht="16.350000000000001" customHeight="1" thickBot="1">
      <c r="A160" s="746"/>
      <c r="B160" s="747"/>
      <c r="C160" s="688" t="s">
        <v>358</v>
      </c>
      <c r="D160" s="690"/>
      <c r="E160" s="688" t="s">
        <v>359</v>
      </c>
      <c r="F160" s="690"/>
      <c r="G160" s="688" t="s">
        <v>360</v>
      </c>
      <c r="H160" s="690"/>
      <c r="I160" s="688" t="s">
        <v>361</v>
      </c>
      <c r="J160" s="690"/>
      <c r="K160" s="850" t="s">
        <v>1245</v>
      </c>
      <c r="L160" s="852"/>
      <c r="N160" s="5"/>
    </row>
    <row r="161" spans="1:14" ht="17.25" thickBot="1">
      <c r="A161" s="22" t="s">
        <v>1007</v>
      </c>
      <c r="B161" s="23" t="s">
        <v>758</v>
      </c>
      <c r="C161" s="624"/>
      <c r="D161" s="625"/>
      <c r="E161" s="738"/>
      <c r="F161" s="739"/>
      <c r="G161" s="624"/>
      <c r="H161" s="625"/>
      <c r="I161" s="738"/>
      <c r="J161" s="739"/>
      <c r="K161" s="923"/>
      <c r="L161" s="924"/>
      <c r="N161" s="5"/>
    </row>
    <row r="162" spans="1:14" ht="16.5">
      <c r="A162" s="24">
        <v>1</v>
      </c>
      <c r="B162" s="25" t="s">
        <v>948</v>
      </c>
      <c r="C162" s="728">
        <v>96.58</v>
      </c>
      <c r="D162" s="729"/>
      <c r="E162" s="728">
        <v>435.12</v>
      </c>
      <c r="F162" s="729"/>
      <c r="G162" s="728">
        <v>78.78</v>
      </c>
      <c r="H162" s="729"/>
      <c r="I162" s="728">
        <v>366.44</v>
      </c>
      <c r="J162" s="729"/>
      <c r="K162" s="921">
        <v>120</v>
      </c>
      <c r="L162" s="922"/>
      <c r="N162" s="5"/>
    </row>
    <row r="163" spans="1:14" ht="16.5">
      <c r="A163" s="27">
        <v>2</v>
      </c>
      <c r="B163" s="28" t="s">
        <v>949</v>
      </c>
      <c r="C163" s="732">
        <v>270.44</v>
      </c>
      <c r="D163" s="733"/>
      <c r="E163" s="732">
        <v>217.56</v>
      </c>
      <c r="F163" s="733"/>
      <c r="G163" s="732">
        <v>220.59</v>
      </c>
      <c r="H163" s="733"/>
      <c r="I163" s="732">
        <v>183.22</v>
      </c>
      <c r="J163" s="733"/>
      <c r="K163" s="907">
        <v>41</v>
      </c>
      <c r="L163" s="908"/>
      <c r="N163" s="5"/>
    </row>
    <row r="164" spans="1:14" ht="16.5">
      <c r="A164" s="27">
        <v>3</v>
      </c>
      <c r="B164" s="28" t="s">
        <v>950</v>
      </c>
      <c r="C164" s="732">
        <v>231.81</v>
      </c>
      <c r="D164" s="733"/>
      <c r="E164" s="732">
        <v>190.37</v>
      </c>
      <c r="F164" s="733"/>
      <c r="G164" s="732">
        <v>189.07</v>
      </c>
      <c r="H164" s="733"/>
      <c r="I164" s="732">
        <v>160.32</v>
      </c>
      <c r="J164" s="733"/>
      <c r="K164" s="907">
        <v>71</v>
      </c>
      <c r="L164" s="908"/>
      <c r="N164" s="5"/>
    </row>
    <row r="165" spans="1:14" ht="16.5">
      <c r="A165" s="27">
        <v>4</v>
      </c>
      <c r="B165" s="28" t="s">
        <v>951</v>
      </c>
      <c r="C165" s="734" t="s">
        <v>362</v>
      </c>
      <c r="D165" s="735"/>
      <c r="E165" s="734" t="s">
        <v>362</v>
      </c>
      <c r="F165" s="735"/>
      <c r="G165" s="732"/>
      <c r="H165" s="733"/>
      <c r="I165" s="732"/>
      <c r="J165" s="733"/>
      <c r="K165" s="907"/>
      <c r="L165" s="908"/>
      <c r="N165" s="5"/>
    </row>
    <row r="166" spans="1:14" ht="16.5">
      <c r="A166" s="27">
        <v>5</v>
      </c>
      <c r="B166" s="28" t="s">
        <v>383</v>
      </c>
      <c r="C166" s="732">
        <v>400</v>
      </c>
      <c r="D166" s="733"/>
      <c r="E166" s="732">
        <v>500</v>
      </c>
      <c r="F166" s="733"/>
      <c r="G166" s="732">
        <v>157.56</v>
      </c>
      <c r="H166" s="733"/>
      <c r="I166" s="732">
        <v>229.02</v>
      </c>
      <c r="J166" s="733"/>
      <c r="K166" s="907">
        <v>300</v>
      </c>
      <c r="L166" s="908"/>
      <c r="N166" s="5"/>
    </row>
    <row r="167" spans="1:14" s="31" customFormat="1" ht="17.25" thickBot="1">
      <c r="A167" s="22"/>
      <c r="B167" s="30" t="s">
        <v>1049</v>
      </c>
      <c r="C167" s="711">
        <f>SUM(C162:C166)</f>
        <v>998.83</v>
      </c>
      <c r="D167" s="712"/>
      <c r="E167" s="711">
        <f>SUM(E162:E166)</f>
        <v>1343.05</v>
      </c>
      <c r="F167" s="712"/>
      <c r="G167" s="711">
        <f>SUM(G162:G166)</f>
        <v>646</v>
      </c>
      <c r="H167" s="712"/>
      <c r="I167" s="711">
        <f>SUM(I162:I166)</f>
        <v>939</v>
      </c>
      <c r="J167" s="712"/>
      <c r="K167" s="909">
        <f>SUM(K162:K166)</f>
        <v>532</v>
      </c>
      <c r="L167" s="910"/>
    </row>
    <row r="168" spans="1:14" ht="17.25" thickBot="1">
      <c r="A168" s="22" t="s">
        <v>871</v>
      </c>
      <c r="B168" s="23" t="s">
        <v>952</v>
      </c>
      <c r="C168" s="603" t="s">
        <v>507</v>
      </c>
      <c r="D168" s="604"/>
      <c r="E168" s="603" t="s">
        <v>507</v>
      </c>
      <c r="F168" s="604"/>
      <c r="G168" s="603" t="s">
        <v>507</v>
      </c>
      <c r="H168" s="604"/>
      <c r="I168" s="603" t="s">
        <v>507</v>
      </c>
      <c r="J168" s="604"/>
      <c r="K168" s="603" t="s">
        <v>507</v>
      </c>
      <c r="L168" s="604"/>
      <c r="N168" s="5"/>
    </row>
    <row r="169" spans="1:14" s="26" customFormat="1" ht="16.5">
      <c r="A169" s="24"/>
      <c r="B169" s="35" t="s">
        <v>955</v>
      </c>
      <c r="C169" s="607"/>
      <c r="D169" s="608"/>
      <c r="E169" s="607"/>
      <c r="F169" s="608"/>
      <c r="G169" s="607"/>
      <c r="H169" s="608"/>
      <c r="I169" s="607"/>
      <c r="J169" s="608"/>
      <c r="K169" s="607"/>
      <c r="L169" s="608"/>
    </row>
    <row r="170" spans="1:14" s="26" customFormat="1" ht="16.5">
      <c r="A170" s="27"/>
      <c r="B170" s="28" t="s">
        <v>956</v>
      </c>
      <c r="C170" s="609">
        <v>850</v>
      </c>
      <c r="D170" s="610"/>
      <c r="E170" s="609">
        <v>750</v>
      </c>
      <c r="F170" s="610"/>
      <c r="G170" s="609">
        <v>850</v>
      </c>
      <c r="H170" s="610"/>
      <c r="I170" s="609">
        <v>750</v>
      </c>
      <c r="J170" s="610"/>
      <c r="K170" s="609">
        <v>350</v>
      </c>
      <c r="L170" s="610"/>
    </row>
    <row r="171" spans="1:14" s="26" customFormat="1" ht="16.5">
      <c r="A171" s="713"/>
      <c r="B171" s="714"/>
      <c r="C171" s="611" t="s">
        <v>508</v>
      </c>
      <c r="D171" s="612"/>
      <c r="E171" s="611" t="s">
        <v>508</v>
      </c>
      <c r="F171" s="612"/>
      <c r="G171" s="611" t="s">
        <v>508</v>
      </c>
      <c r="H171" s="612"/>
      <c r="I171" s="611" t="s">
        <v>508</v>
      </c>
      <c r="J171" s="612"/>
      <c r="K171" s="611" t="s">
        <v>508</v>
      </c>
      <c r="L171" s="612"/>
    </row>
    <row r="172" spans="1:14" s="26" customFormat="1" ht="16.5">
      <c r="A172" s="24">
        <v>1</v>
      </c>
      <c r="B172" s="103" t="s">
        <v>1204</v>
      </c>
      <c r="C172" s="613">
        <v>2</v>
      </c>
      <c r="D172" s="614"/>
      <c r="E172" s="613">
        <v>2</v>
      </c>
      <c r="F172" s="614"/>
      <c r="G172" s="613">
        <v>2</v>
      </c>
      <c r="H172" s="614"/>
      <c r="I172" s="613">
        <v>2</v>
      </c>
      <c r="J172" s="614"/>
      <c r="K172" s="613">
        <v>2</v>
      </c>
      <c r="L172" s="614"/>
    </row>
    <row r="173" spans="1:14" s="26" customFormat="1" ht="16.5">
      <c r="A173" s="24">
        <v>2</v>
      </c>
      <c r="B173" s="103" t="s">
        <v>1205</v>
      </c>
      <c r="C173" s="613">
        <v>5</v>
      </c>
      <c r="D173" s="614"/>
      <c r="E173" s="613">
        <v>5</v>
      </c>
      <c r="F173" s="614"/>
      <c r="G173" s="613">
        <v>5</v>
      </c>
      <c r="H173" s="614"/>
      <c r="I173" s="613">
        <v>5</v>
      </c>
      <c r="J173" s="614"/>
      <c r="K173" s="613">
        <v>2</v>
      </c>
      <c r="L173" s="614"/>
    </row>
    <row r="174" spans="1:14" s="26" customFormat="1" ht="16.5">
      <c r="A174" s="27">
        <v>3</v>
      </c>
      <c r="B174" s="100" t="s">
        <v>1206</v>
      </c>
      <c r="C174" s="613">
        <v>10</v>
      </c>
      <c r="D174" s="614"/>
      <c r="E174" s="613">
        <v>10</v>
      </c>
      <c r="F174" s="614"/>
      <c r="G174" s="613">
        <v>10</v>
      </c>
      <c r="H174" s="614"/>
      <c r="I174" s="613">
        <v>10</v>
      </c>
      <c r="J174" s="614"/>
      <c r="K174" s="613">
        <v>10</v>
      </c>
      <c r="L174" s="614"/>
    </row>
    <row r="175" spans="1:14" s="26" customFormat="1" ht="16.5">
      <c r="A175" s="51">
        <v>4</v>
      </c>
      <c r="B175" s="395" t="s">
        <v>1207</v>
      </c>
      <c r="C175" s="613">
        <v>15</v>
      </c>
      <c r="D175" s="614"/>
      <c r="E175" s="613">
        <v>15</v>
      </c>
      <c r="F175" s="614"/>
      <c r="G175" s="613">
        <v>15</v>
      </c>
      <c r="H175" s="614"/>
      <c r="I175" s="613">
        <v>15</v>
      </c>
      <c r="J175" s="614"/>
      <c r="K175" s="613">
        <v>10</v>
      </c>
      <c r="L175" s="614"/>
    </row>
    <row r="176" spans="1:14" s="26" customFormat="1" ht="16.5">
      <c r="A176" s="51">
        <v>5</v>
      </c>
      <c r="B176" s="395" t="s">
        <v>513</v>
      </c>
      <c r="C176" s="613">
        <v>15</v>
      </c>
      <c r="D176" s="614"/>
      <c r="E176" s="613">
        <v>15</v>
      </c>
      <c r="F176" s="614"/>
      <c r="G176" s="613">
        <v>15</v>
      </c>
      <c r="H176" s="614"/>
      <c r="I176" s="613">
        <v>15</v>
      </c>
      <c r="J176" s="614"/>
      <c r="K176" s="613">
        <v>15</v>
      </c>
      <c r="L176" s="614"/>
    </row>
    <row r="177" spans="1:14" ht="17.25" thickBot="1">
      <c r="A177" s="71"/>
      <c r="B177" s="72"/>
      <c r="C177" s="597"/>
      <c r="D177" s="598"/>
      <c r="E177" s="597"/>
      <c r="F177" s="598"/>
      <c r="G177" s="597"/>
      <c r="H177" s="598"/>
      <c r="I177" s="597"/>
      <c r="J177" s="598"/>
      <c r="K177" s="597"/>
      <c r="L177" s="598"/>
      <c r="N177" s="5"/>
    </row>
    <row r="178" spans="1:14" ht="17.100000000000001" customHeight="1" thickBot="1">
      <c r="A178" s="22" t="s">
        <v>874</v>
      </c>
      <c r="B178" s="23" t="s">
        <v>957</v>
      </c>
      <c r="C178" s="624"/>
      <c r="D178" s="625"/>
      <c r="E178" s="624"/>
      <c r="F178" s="625"/>
      <c r="G178" s="624"/>
      <c r="H178" s="625"/>
      <c r="I178" s="624"/>
      <c r="J178" s="625"/>
      <c r="K178" s="919"/>
      <c r="L178" s="920"/>
      <c r="N178" s="5"/>
    </row>
    <row r="179" spans="1:14" s="26" customFormat="1" ht="16.5">
      <c r="A179" s="24">
        <v>1</v>
      </c>
      <c r="B179" s="35" t="s">
        <v>958</v>
      </c>
      <c r="C179" s="650" t="s">
        <v>300</v>
      </c>
      <c r="D179" s="652"/>
      <c r="E179" s="787" t="s">
        <v>1097</v>
      </c>
      <c r="F179" s="788"/>
      <c r="G179" s="650" t="s">
        <v>301</v>
      </c>
      <c r="H179" s="652"/>
      <c r="I179" s="787" t="s">
        <v>363</v>
      </c>
      <c r="J179" s="788"/>
      <c r="K179" s="911" t="s">
        <v>790</v>
      </c>
      <c r="L179" s="912"/>
    </row>
    <row r="180" spans="1:14" s="26" customFormat="1" ht="16.5">
      <c r="A180" s="27">
        <v>2</v>
      </c>
      <c r="B180" s="28" t="s">
        <v>959</v>
      </c>
      <c r="C180" s="611"/>
      <c r="D180" s="612"/>
      <c r="E180" s="611"/>
      <c r="F180" s="612"/>
      <c r="G180" s="611"/>
      <c r="H180" s="612"/>
      <c r="I180" s="611"/>
      <c r="J180" s="612"/>
      <c r="K180" s="595"/>
      <c r="L180" s="596"/>
    </row>
    <row r="181" spans="1:14" s="26" customFormat="1" ht="16.5">
      <c r="A181" s="27">
        <v>3</v>
      </c>
      <c r="B181" s="28" t="s">
        <v>960</v>
      </c>
      <c r="C181" s="597"/>
      <c r="D181" s="598"/>
      <c r="E181" s="597"/>
      <c r="F181" s="598"/>
      <c r="G181" s="597"/>
      <c r="H181" s="598"/>
      <c r="I181" s="597"/>
      <c r="J181" s="598"/>
      <c r="K181" s="595"/>
      <c r="L181" s="596"/>
    </row>
    <row r="182" spans="1:14" ht="16.5">
      <c r="A182" s="71"/>
      <c r="B182" s="72"/>
      <c r="C182" s="597"/>
      <c r="D182" s="598"/>
      <c r="E182" s="597"/>
      <c r="F182" s="598"/>
      <c r="G182" s="597"/>
      <c r="H182" s="598"/>
      <c r="I182" s="597"/>
      <c r="J182" s="598"/>
      <c r="K182" s="913"/>
      <c r="L182" s="914"/>
      <c r="N182" s="5"/>
    </row>
    <row r="183" spans="1:14" ht="17.25" thickBot="1">
      <c r="A183" s="73"/>
      <c r="B183" s="74"/>
      <c r="C183" s="622"/>
      <c r="D183" s="623"/>
      <c r="E183" s="622"/>
      <c r="F183" s="623"/>
      <c r="G183" s="622"/>
      <c r="H183" s="623"/>
      <c r="I183" s="622"/>
      <c r="J183" s="623"/>
      <c r="K183" s="917"/>
      <c r="L183" s="918"/>
      <c r="N183" s="5"/>
    </row>
    <row r="184" spans="1:14" ht="17.25" thickBot="1">
      <c r="A184" s="22" t="s">
        <v>961</v>
      </c>
      <c r="B184" s="50" t="s">
        <v>1010</v>
      </c>
      <c r="C184" s="624"/>
      <c r="D184" s="625"/>
      <c r="E184" s="624"/>
      <c r="F184" s="625"/>
      <c r="G184" s="624"/>
      <c r="H184" s="625"/>
      <c r="I184" s="624"/>
      <c r="J184" s="625"/>
      <c r="K184" s="919"/>
      <c r="L184" s="920"/>
      <c r="N184" s="5"/>
    </row>
    <row r="185" spans="1:14" s="26" customFormat="1" ht="16.5">
      <c r="A185" s="24">
        <v>1</v>
      </c>
      <c r="B185" s="25" t="s">
        <v>958</v>
      </c>
      <c r="C185" s="656">
        <v>0.84</v>
      </c>
      <c r="D185" s="658"/>
      <c r="E185" s="656">
        <v>0.27</v>
      </c>
      <c r="F185" s="658"/>
      <c r="G185" s="656">
        <v>0.84</v>
      </c>
      <c r="H185" s="658"/>
      <c r="I185" s="656">
        <v>0.22</v>
      </c>
      <c r="J185" s="658"/>
      <c r="K185" s="921">
        <v>1.24</v>
      </c>
      <c r="L185" s="922"/>
    </row>
    <row r="186" spans="1:14" s="26" customFormat="1" ht="16.5">
      <c r="A186" s="27">
        <v>2</v>
      </c>
      <c r="B186" s="28" t="s">
        <v>959</v>
      </c>
      <c r="C186" s="597"/>
      <c r="D186" s="598"/>
      <c r="E186" s="597"/>
      <c r="F186" s="598"/>
      <c r="G186" s="597"/>
      <c r="H186" s="598"/>
      <c r="I186" s="597"/>
      <c r="J186" s="598"/>
      <c r="K186" s="595"/>
      <c r="L186" s="596"/>
    </row>
    <row r="187" spans="1:14" s="26" customFormat="1" ht="16.5">
      <c r="A187" s="27">
        <v>3</v>
      </c>
      <c r="B187" s="28" t="s">
        <v>960</v>
      </c>
      <c r="C187" s="597"/>
      <c r="D187" s="598"/>
      <c r="E187" s="597"/>
      <c r="F187" s="598"/>
      <c r="G187" s="597"/>
      <c r="H187" s="598"/>
      <c r="I187" s="597"/>
      <c r="J187" s="598"/>
      <c r="K187" s="595"/>
      <c r="L187" s="596"/>
    </row>
    <row r="188" spans="1:14" ht="16.5">
      <c r="A188" s="75"/>
      <c r="B188" s="76"/>
      <c r="C188" s="597"/>
      <c r="D188" s="598"/>
      <c r="E188" s="597"/>
      <c r="F188" s="598"/>
      <c r="G188" s="597"/>
      <c r="H188" s="598"/>
      <c r="I188" s="597"/>
      <c r="J188" s="598"/>
      <c r="K188" s="913"/>
      <c r="L188" s="914"/>
      <c r="N188" s="5"/>
    </row>
    <row r="189" spans="1:14" ht="17.25" thickBot="1">
      <c r="A189" s="73"/>
      <c r="B189" s="74"/>
      <c r="C189" s="622"/>
      <c r="D189" s="623"/>
      <c r="E189" s="622"/>
      <c r="F189" s="623"/>
      <c r="G189" s="622"/>
      <c r="H189" s="623"/>
      <c r="I189" s="622"/>
      <c r="J189" s="623"/>
      <c r="K189" s="917"/>
      <c r="L189" s="918"/>
      <c r="N189" s="5"/>
    </row>
    <row r="190" spans="1:14" s="20" customFormat="1" ht="17.25" thickBot="1">
      <c r="A190" s="53" t="s">
        <v>962</v>
      </c>
      <c r="B190" s="54" t="s">
        <v>1102</v>
      </c>
      <c r="C190" s="601"/>
      <c r="D190" s="602"/>
      <c r="E190" s="601"/>
      <c r="F190" s="602"/>
      <c r="G190" s="601"/>
      <c r="H190" s="602"/>
      <c r="I190" s="601"/>
      <c r="J190" s="602"/>
      <c r="K190" s="915"/>
      <c r="L190" s="916"/>
    </row>
    <row r="191" spans="1:14" ht="16.5">
      <c r="A191" s="77"/>
      <c r="B191" s="78"/>
      <c r="C191" s="675"/>
      <c r="D191" s="676"/>
      <c r="E191" s="675"/>
      <c r="F191" s="676"/>
      <c r="G191" s="675"/>
      <c r="H191" s="676"/>
      <c r="I191" s="675"/>
      <c r="J191" s="676"/>
      <c r="K191" s="925"/>
      <c r="L191" s="926"/>
      <c r="N191" s="5"/>
    </row>
    <row r="192" spans="1:14" ht="16.5">
      <c r="A192" s="71"/>
      <c r="B192" s="72"/>
      <c r="C192" s="597"/>
      <c r="D192" s="598"/>
      <c r="E192" s="597"/>
      <c r="F192" s="598"/>
      <c r="G192" s="597"/>
      <c r="H192" s="598"/>
      <c r="I192" s="597"/>
      <c r="J192" s="598"/>
      <c r="K192" s="913"/>
      <c r="L192" s="914"/>
      <c r="N192" s="5"/>
    </row>
    <row r="193" spans="1:14" ht="17.25" thickBot="1">
      <c r="A193" s="73"/>
      <c r="B193" s="104"/>
      <c r="C193" s="622"/>
      <c r="D193" s="623"/>
      <c r="E193" s="622"/>
      <c r="F193" s="623"/>
      <c r="G193" s="622"/>
      <c r="H193" s="623"/>
      <c r="I193" s="622"/>
      <c r="J193" s="623"/>
      <c r="K193" s="634"/>
      <c r="L193" s="635"/>
      <c r="N193" s="5"/>
    </row>
    <row r="194" spans="1:14" ht="24.6" customHeight="1">
      <c r="A194" s="715" t="s">
        <v>602</v>
      </c>
      <c r="B194" s="716"/>
      <c r="C194" s="716"/>
      <c r="D194" s="716"/>
      <c r="E194" s="716"/>
      <c r="F194" s="716"/>
      <c r="G194" s="716"/>
      <c r="H194" s="716"/>
      <c r="I194" s="716"/>
      <c r="J194" s="716"/>
      <c r="K194" s="716"/>
      <c r="L194" s="5"/>
      <c r="N194" s="5"/>
    </row>
    <row r="195" spans="1:14" ht="110.1" customHeight="1">
      <c r="A195" s="66"/>
      <c r="C195" s="67"/>
      <c r="D195" s="68"/>
      <c r="E195" s="69"/>
      <c r="F195" s="70"/>
      <c r="G195" s="69"/>
      <c r="H195" s="70"/>
      <c r="I195" s="69"/>
      <c r="J195" s="70"/>
      <c r="K195" s="69"/>
      <c r="M195" s="58">
        <v>9</v>
      </c>
    </row>
    <row r="196" spans="1:14" ht="18.600000000000001" customHeight="1">
      <c r="A196" s="59"/>
      <c r="B196" s="59"/>
      <c r="C196" s="4"/>
      <c r="D196" s="60"/>
      <c r="E196" s="59"/>
      <c r="F196" s="60"/>
      <c r="G196" s="59"/>
      <c r="H196" s="60"/>
      <c r="I196" s="59"/>
      <c r="J196" s="60"/>
      <c r="K196" s="59"/>
      <c r="L196" s="60"/>
      <c r="M196" s="58"/>
    </row>
    <row r="197" spans="1:14" ht="31.5" customHeight="1" thickBot="1">
      <c r="A197" s="717" t="s">
        <v>276</v>
      </c>
      <c r="B197" s="717"/>
      <c r="C197" s="717"/>
      <c r="D197" s="717"/>
      <c r="E197" s="717"/>
      <c r="F197" s="717"/>
      <c r="G197" s="717"/>
      <c r="H197" s="717"/>
      <c r="I197" s="717"/>
      <c r="J197" s="717"/>
      <c r="K197" s="717"/>
      <c r="L197" s="717"/>
      <c r="M197" s="58"/>
    </row>
    <row r="198" spans="1:14" ht="23.45" customHeight="1" thickBot="1">
      <c r="A198" s="744"/>
      <c r="B198" s="745"/>
      <c r="C198" s="850" t="s">
        <v>947</v>
      </c>
      <c r="D198" s="851"/>
      <c r="E198" s="851"/>
      <c r="F198" s="851"/>
      <c r="G198" s="851"/>
      <c r="H198" s="851"/>
      <c r="I198" s="851"/>
      <c r="J198" s="852"/>
      <c r="K198" s="315"/>
      <c r="L198" s="316"/>
      <c r="M198" s="58"/>
    </row>
    <row r="199" spans="1:14" ht="32.450000000000003" customHeight="1" thickBot="1">
      <c r="A199" s="746"/>
      <c r="B199" s="747"/>
      <c r="C199" s="774" t="s">
        <v>277</v>
      </c>
      <c r="D199" s="775"/>
      <c r="E199" s="774" t="s">
        <v>278</v>
      </c>
      <c r="F199" s="775"/>
      <c r="G199" s="774" t="s">
        <v>738</v>
      </c>
      <c r="H199" s="775"/>
      <c r="I199" s="774" t="s">
        <v>739</v>
      </c>
      <c r="J199" s="775"/>
      <c r="K199" s="776"/>
      <c r="L199" s="777"/>
      <c r="M199" s="58"/>
    </row>
    <row r="200" spans="1:14" ht="25.5" customHeight="1" thickBot="1">
      <c r="A200" s="22" t="s">
        <v>1007</v>
      </c>
      <c r="B200" s="23" t="s">
        <v>758</v>
      </c>
      <c r="C200" s="624"/>
      <c r="D200" s="625"/>
      <c r="E200" s="738"/>
      <c r="F200" s="739"/>
      <c r="G200" s="624"/>
      <c r="H200" s="625"/>
      <c r="I200" s="738"/>
      <c r="J200" s="739"/>
      <c r="K200" s="736"/>
      <c r="L200" s="737"/>
      <c r="M200" s="58"/>
    </row>
    <row r="201" spans="1:14" ht="20.45" customHeight="1">
      <c r="A201" s="24">
        <v>1</v>
      </c>
      <c r="B201" s="25" t="s">
        <v>948</v>
      </c>
      <c r="C201" s="728">
        <v>264.42</v>
      </c>
      <c r="D201" s="729"/>
      <c r="E201" s="728">
        <v>264.42</v>
      </c>
      <c r="F201" s="729"/>
      <c r="G201" s="728">
        <v>422.6</v>
      </c>
      <c r="H201" s="729"/>
      <c r="I201" s="728">
        <v>422.6</v>
      </c>
      <c r="J201" s="729"/>
      <c r="K201" s="724"/>
      <c r="L201" s="725"/>
      <c r="M201" s="58"/>
    </row>
    <row r="202" spans="1:14" ht="20.100000000000001" customHeight="1">
      <c r="A202" s="27">
        <v>2</v>
      </c>
      <c r="B202" s="28" t="s">
        <v>949</v>
      </c>
      <c r="C202" s="732">
        <v>322.82</v>
      </c>
      <c r="D202" s="733"/>
      <c r="E202" s="732">
        <v>322.82</v>
      </c>
      <c r="F202" s="733"/>
      <c r="G202" s="732">
        <v>332.5</v>
      </c>
      <c r="H202" s="733"/>
      <c r="I202" s="732">
        <v>332.5</v>
      </c>
      <c r="J202" s="733"/>
      <c r="K202" s="724"/>
      <c r="L202" s="725"/>
      <c r="M202" s="58"/>
    </row>
    <row r="203" spans="1:14" ht="20.45" customHeight="1">
      <c r="A203" s="27">
        <v>3</v>
      </c>
      <c r="B203" s="28" t="s">
        <v>950</v>
      </c>
      <c r="C203" s="732">
        <v>322.82</v>
      </c>
      <c r="D203" s="733"/>
      <c r="E203" s="732">
        <v>219.75</v>
      </c>
      <c r="F203" s="733"/>
      <c r="G203" s="732">
        <v>452</v>
      </c>
      <c r="H203" s="733"/>
      <c r="I203" s="732">
        <v>452</v>
      </c>
      <c r="J203" s="733"/>
      <c r="K203" s="724"/>
      <c r="L203" s="725"/>
      <c r="M203" s="58"/>
    </row>
    <row r="204" spans="1:14" ht="21.95" customHeight="1">
      <c r="A204" s="27">
        <v>4</v>
      </c>
      <c r="B204" s="28" t="s">
        <v>951</v>
      </c>
      <c r="C204" s="734" t="s">
        <v>362</v>
      </c>
      <c r="D204" s="735"/>
      <c r="E204" s="734" t="s">
        <v>362</v>
      </c>
      <c r="F204" s="735"/>
      <c r="G204" s="734" t="s">
        <v>362</v>
      </c>
      <c r="H204" s="735"/>
      <c r="I204" s="734" t="s">
        <v>362</v>
      </c>
      <c r="J204" s="735"/>
      <c r="K204" s="724"/>
      <c r="L204" s="725"/>
      <c r="M204" s="58"/>
    </row>
    <row r="205" spans="1:14" ht="24.6" customHeight="1">
      <c r="A205" s="27">
        <v>5</v>
      </c>
      <c r="B205" s="28" t="s">
        <v>383</v>
      </c>
      <c r="C205" s="732">
        <v>500</v>
      </c>
      <c r="D205" s="733"/>
      <c r="E205" s="732">
        <v>200</v>
      </c>
      <c r="F205" s="733"/>
      <c r="G205" s="732">
        <v>500</v>
      </c>
      <c r="H205" s="733"/>
      <c r="I205" s="732">
        <v>200</v>
      </c>
      <c r="J205" s="733"/>
      <c r="K205" s="724"/>
      <c r="L205" s="725"/>
      <c r="M205" s="58"/>
    </row>
    <row r="206" spans="1:14" ht="21" customHeight="1" thickBot="1">
      <c r="A206" s="22"/>
      <c r="B206" s="30" t="s">
        <v>1049</v>
      </c>
      <c r="C206" s="711">
        <f>SUM(C201:C205)</f>
        <v>1410.06</v>
      </c>
      <c r="D206" s="712"/>
      <c r="E206" s="711">
        <f>SUM(E201:E205)</f>
        <v>1006.99</v>
      </c>
      <c r="F206" s="712"/>
      <c r="G206" s="711">
        <f>SUM(G201:G205)</f>
        <v>1707.1</v>
      </c>
      <c r="H206" s="712"/>
      <c r="I206" s="711">
        <f>SUM(I201:I205)</f>
        <v>1407.1</v>
      </c>
      <c r="J206" s="712"/>
      <c r="K206" s="730"/>
      <c r="L206" s="731"/>
      <c r="M206" s="58"/>
    </row>
    <row r="207" spans="1:14" ht="25.5" customHeight="1" thickBot="1">
      <c r="A207" s="22" t="s">
        <v>871</v>
      </c>
      <c r="B207" s="23" t="s">
        <v>952</v>
      </c>
      <c r="C207" s="603" t="s">
        <v>507</v>
      </c>
      <c r="D207" s="604"/>
      <c r="E207" s="603" t="s">
        <v>507</v>
      </c>
      <c r="F207" s="604"/>
      <c r="G207" s="603" t="s">
        <v>507</v>
      </c>
      <c r="H207" s="604"/>
      <c r="I207" s="603" t="s">
        <v>507</v>
      </c>
      <c r="J207" s="604"/>
      <c r="K207" s="317"/>
      <c r="L207" s="92"/>
      <c r="M207" s="58"/>
    </row>
    <row r="208" spans="1:14" ht="21.95" customHeight="1">
      <c r="A208" s="24"/>
      <c r="B208" s="35" t="s">
        <v>955</v>
      </c>
      <c r="C208" s="607"/>
      <c r="D208" s="608"/>
      <c r="E208" s="607"/>
      <c r="F208" s="608"/>
      <c r="G208" s="607"/>
      <c r="H208" s="608"/>
      <c r="I208" s="607"/>
      <c r="J208" s="608"/>
      <c r="K208" s="299"/>
      <c r="L208" s="313"/>
      <c r="M208" s="58"/>
    </row>
    <row r="209" spans="1:13" ht="18" customHeight="1">
      <c r="A209" s="27"/>
      <c r="B209" s="28" t="s">
        <v>956</v>
      </c>
      <c r="C209" s="609">
        <v>800</v>
      </c>
      <c r="D209" s="610"/>
      <c r="E209" s="609">
        <v>715</v>
      </c>
      <c r="F209" s="610"/>
      <c r="G209" s="609">
        <v>790</v>
      </c>
      <c r="H209" s="610"/>
      <c r="I209" s="609">
        <v>680</v>
      </c>
      <c r="J209" s="610"/>
      <c r="K209" s="314"/>
      <c r="L209" s="312"/>
      <c r="M209" s="58"/>
    </row>
    <row r="210" spans="1:13" ht="18" customHeight="1">
      <c r="A210" s="27"/>
      <c r="B210" s="28"/>
      <c r="C210" s="611" t="s">
        <v>508</v>
      </c>
      <c r="D210" s="612"/>
      <c r="E210" s="611" t="s">
        <v>508</v>
      </c>
      <c r="F210" s="612"/>
      <c r="G210" s="611" t="s">
        <v>508</v>
      </c>
      <c r="H210" s="612"/>
      <c r="I210" s="611" t="s">
        <v>508</v>
      </c>
      <c r="J210" s="612"/>
      <c r="K210" s="314"/>
      <c r="L210" s="312"/>
      <c r="M210" s="58"/>
    </row>
    <row r="211" spans="1:13" ht="18" customHeight="1">
      <c r="A211" s="27">
        <v>1</v>
      </c>
      <c r="B211" s="100" t="s">
        <v>1206</v>
      </c>
      <c r="C211" s="613">
        <v>25</v>
      </c>
      <c r="D211" s="614"/>
      <c r="E211" s="613">
        <v>15</v>
      </c>
      <c r="F211" s="614"/>
      <c r="G211" s="613">
        <v>20</v>
      </c>
      <c r="H211" s="614"/>
      <c r="I211" s="613">
        <v>10</v>
      </c>
      <c r="J211" s="614"/>
      <c r="K211" s="314"/>
      <c r="L211" s="312"/>
      <c r="M211" s="58"/>
    </row>
    <row r="212" spans="1:13" ht="18" customHeight="1">
      <c r="A212" s="51">
        <v>2</v>
      </c>
      <c r="B212" s="395" t="s">
        <v>1207</v>
      </c>
      <c r="C212" s="613">
        <v>40</v>
      </c>
      <c r="D212" s="614"/>
      <c r="E212" s="613">
        <v>20</v>
      </c>
      <c r="F212" s="614"/>
      <c r="G212" s="613">
        <v>40</v>
      </c>
      <c r="H212" s="614"/>
      <c r="I212" s="613">
        <v>20</v>
      </c>
      <c r="J212" s="614"/>
      <c r="K212" s="314"/>
      <c r="L212" s="312"/>
      <c r="M212" s="58"/>
    </row>
    <row r="213" spans="1:13" ht="21.95" customHeight="1">
      <c r="A213" s="51">
        <v>3</v>
      </c>
      <c r="B213" s="395" t="s">
        <v>513</v>
      </c>
      <c r="C213" s="613">
        <v>35</v>
      </c>
      <c r="D213" s="614"/>
      <c r="E213" s="613">
        <v>20</v>
      </c>
      <c r="F213" s="614"/>
      <c r="G213" s="613">
        <v>35</v>
      </c>
      <c r="H213" s="614"/>
      <c r="I213" s="613">
        <v>20</v>
      </c>
      <c r="J213" s="614"/>
      <c r="K213" s="318"/>
      <c r="L213" s="113"/>
      <c r="M213" s="58"/>
    </row>
    <row r="214" spans="1:13" ht="21.95" customHeight="1" thickBot="1">
      <c r="A214" s="73"/>
      <c r="B214" s="74"/>
      <c r="C214" s="622"/>
      <c r="D214" s="623"/>
      <c r="E214" s="622"/>
      <c r="F214" s="623"/>
      <c r="G214" s="622"/>
      <c r="H214" s="623"/>
      <c r="I214" s="622"/>
      <c r="J214" s="623"/>
      <c r="K214" s="318"/>
      <c r="L214" s="113"/>
      <c r="M214" s="58"/>
    </row>
    <row r="215" spans="1:13" ht="26.1" customHeight="1" thickBot="1">
      <c r="A215" s="22" t="s">
        <v>874</v>
      </c>
      <c r="B215" s="23" t="s">
        <v>957</v>
      </c>
      <c r="C215" s="624"/>
      <c r="D215" s="625"/>
      <c r="E215" s="624"/>
      <c r="F215" s="625"/>
      <c r="G215" s="624"/>
      <c r="H215" s="625"/>
      <c r="I215" s="624"/>
      <c r="J215" s="625"/>
      <c r="K215" s="718"/>
      <c r="L215" s="719"/>
      <c r="M215" s="58"/>
    </row>
    <row r="216" spans="1:13" ht="21.6" customHeight="1">
      <c r="A216" s="24">
        <v>1</v>
      </c>
      <c r="B216" s="35" t="s">
        <v>958</v>
      </c>
      <c r="C216" s="728" t="s">
        <v>719</v>
      </c>
      <c r="D216" s="729"/>
      <c r="E216" s="728" t="s">
        <v>720</v>
      </c>
      <c r="F216" s="729"/>
      <c r="G216" s="728" t="s">
        <v>721</v>
      </c>
      <c r="H216" s="729"/>
      <c r="I216" s="728" t="s">
        <v>722</v>
      </c>
      <c r="J216" s="729"/>
      <c r="K216" s="726"/>
      <c r="L216" s="727"/>
      <c r="M216" s="58"/>
    </row>
    <row r="217" spans="1:13" ht="19.5" customHeight="1">
      <c r="A217" s="27">
        <v>2</v>
      </c>
      <c r="B217" s="28" t="s">
        <v>959</v>
      </c>
      <c r="C217" s="611"/>
      <c r="D217" s="612"/>
      <c r="E217" s="611"/>
      <c r="F217" s="612"/>
      <c r="G217" s="611"/>
      <c r="H217" s="612"/>
      <c r="I217" s="611"/>
      <c r="J217" s="612"/>
      <c r="K217" s="722"/>
      <c r="L217" s="723"/>
      <c r="M217" s="58"/>
    </row>
    <row r="218" spans="1:13" ht="24.6" customHeight="1">
      <c r="A218" s="27">
        <v>3</v>
      </c>
      <c r="B218" s="28" t="s">
        <v>960</v>
      </c>
      <c r="C218" s="597"/>
      <c r="D218" s="598"/>
      <c r="E218" s="597"/>
      <c r="F218" s="598"/>
      <c r="G218" s="597"/>
      <c r="H218" s="598"/>
      <c r="I218" s="597"/>
      <c r="J218" s="598"/>
      <c r="K218" s="722"/>
      <c r="L218" s="723"/>
      <c r="M218" s="58"/>
    </row>
    <row r="219" spans="1:13" ht="24" customHeight="1">
      <c r="A219" s="71"/>
      <c r="B219" s="72"/>
      <c r="C219" s="597"/>
      <c r="D219" s="598"/>
      <c r="E219" s="597"/>
      <c r="F219" s="598"/>
      <c r="G219" s="597"/>
      <c r="H219" s="598"/>
      <c r="I219" s="597"/>
      <c r="J219" s="598"/>
      <c r="K219" s="718"/>
      <c r="L219" s="719"/>
      <c r="M219" s="58"/>
    </row>
    <row r="220" spans="1:13" ht="24.6" customHeight="1" thickBot="1">
      <c r="A220" s="73"/>
      <c r="B220" s="74"/>
      <c r="C220" s="622"/>
      <c r="D220" s="623"/>
      <c r="E220" s="622"/>
      <c r="F220" s="623"/>
      <c r="G220" s="622"/>
      <c r="H220" s="623"/>
      <c r="I220" s="622"/>
      <c r="J220" s="623"/>
      <c r="K220" s="718"/>
      <c r="L220" s="719"/>
      <c r="M220" s="58"/>
    </row>
    <row r="221" spans="1:13" ht="24.6" customHeight="1" thickBot="1">
      <c r="A221" s="22" t="s">
        <v>961</v>
      </c>
      <c r="B221" s="50" t="s">
        <v>1010</v>
      </c>
      <c r="C221" s="624"/>
      <c r="D221" s="625"/>
      <c r="E221" s="624"/>
      <c r="F221" s="625"/>
      <c r="G221" s="624"/>
      <c r="H221" s="625"/>
      <c r="I221" s="624"/>
      <c r="J221" s="625"/>
      <c r="K221" s="718"/>
      <c r="L221" s="719"/>
      <c r="M221" s="58"/>
    </row>
    <row r="222" spans="1:13" ht="24" customHeight="1">
      <c r="A222" s="24">
        <v>1</v>
      </c>
      <c r="B222" s="25" t="s">
        <v>958</v>
      </c>
      <c r="C222" s="656">
        <v>1.03</v>
      </c>
      <c r="D222" s="658"/>
      <c r="E222" s="656">
        <v>0.61</v>
      </c>
      <c r="F222" s="658"/>
      <c r="G222" s="656">
        <v>0.51</v>
      </c>
      <c r="H222" s="658"/>
      <c r="I222" s="656">
        <v>0.28999999999999998</v>
      </c>
      <c r="J222" s="658"/>
      <c r="K222" s="724"/>
      <c r="L222" s="725"/>
      <c r="M222" s="58"/>
    </row>
    <row r="223" spans="1:13" ht="25.5" customHeight="1">
      <c r="A223" s="27">
        <v>2</v>
      </c>
      <c r="B223" s="28" t="s">
        <v>959</v>
      </c>
      <c r="C223" s="597"/>
      <c r="D223" s="598"/>
      <c r="E223" s="597"/>
      <c r="F223" s="598"/>
      <c r="G223" s="597"/>
      <c r="H223" s="598"/>
      <c r="I223" s="597"/>
      <c r="J223" s="598"/>
      <c r="K223" s="722"/>
      <c r="L223" s="723"/>
      <c r="M223" s="58"/>
    </row>
    <row r="224" spans="1:13" ht="26.45" customHeight="1">
      <c r="A224" s="27">
        <v>3</v>
      </c>
      <c r="B224" s="28" t="s">
        <v>960</v>
      </c>
      <c r="C224" s="597"/>
      <c r="D224" s="598"/>
      <c r="E224" s="597"/>
      <c r="F224" s="598"/>
      <c r="G224" s="597"/>
      <c r="H224" s="598"/>
      <c r="I224" s="597"/>
      <c r="J224" s="598"/>
      <c r="K224" s="722"/>
      <c r="L224" s="723"/>
      <c r="M224" s="58"/>
    </row>
    <row r="225" spans="1:14" ht="21.6" customHeight="1" thickBot="1">
      <c r="A225" s="75"/>
      <c r="B225" s="76"/>
      <c r="C225" s="597"/>
      <c r="D225" s="598"/>
      <c r="E225" s="597"/>
      <c r="F225" s="598"/>
      <c r="G225" s="597"/>
      <c r="H225" s="598"/>
      <c r="I225" s="597"/>
      <c r="J225" s="598"/>
      <c r="K225" s="718"/>
      <c r="L225" s="719"/>
      <c r="M225" s="58"/>
    </row>
    <row r="226" spans="1:14" ht="26.1" customHeight="1" thickBot="1">
      <c r="A226" s="107" t="s">
        <v>962</v>
      </c>
      <c r="B226" s="424" t="s">
        <v>1102</v>
      </c>
      <c r="C226" s="601"/>
      <c r="D226" s="602"/>
      <c r="E226" s="601"/>
      <c r="F226" s="602"/>
      <c r="G226" s="601"/>
      <c r="H226" s="602"/>
      <c r="I226" s="601"/>
      <c r="J226" s="602"/>
      <c r="K226" s="720"/>
      <c r="L226" s="721"/>
      <c r="M226" s="58"/>
    </row>
    <row r="227" spans="1:14" ht="24" customHeight="1">
      <c r="A227" s="77"/>
      <c r="B227" s="78"/>
      <c r="C227" s="675"/>
      <c r="D227" s="676"/>
      <c r="E227" s="675"/>
      <c r="F227" s="676"/>
      <c r="G227" s="675"/>
      <c r="H227" s="676"/>
      <c r="I227" s="675"/>
      <c r="J227" s="676"/>
      <c r="K227" s="718"/>
      <c r="L227" s="719"/>
      <c r="M227" s="58"/>
    </row>
    <row r="228" spans="1:14" ht="21.6" customHeight="1">
      <c r="A228" s="71"/>
      <c r="B228" s="72"/>
      <c r="C228" s="597"/>
      <c r="D228" s="598"/>
      <c r="E228" s="597"/>
      <c r="F228" s="598"/>
      <c r="G228" s="597"/>
      <c r="H228" s="598"/>
      <c r="I228" s="597"/>
      <c r="J228" s="598"/>
      <c r="K228" s="718"/>
      <c r="L228" s="719"/>
      <c r="M228" s="58"/>
    </row>
    <row r="229" spans="1:14" ht="19.5" customHeight="1" thickBot="1">
      <c r="A229" s="73"/>
      <c r="B229" s="104"/>
      <c r="C229" s="622"/>
      <c r="D229" s="623"/>
      <c r="E229" s="622"/>
      <c r="F229" s="623"/>
      <c r="G229" s="622"/>
      <c r="H229" s="623"/>
      <c r="I229" s="622"/>
      <c r="J229" s="623"/>
      <c r="K229" s="718"/>
      <c r="L229" s="719"/>
      <c r="M229" s="58"/>
    </row>
    <row r="230" spans="1:14" ht="23.45" customHeight="1">
      <c r="A230" s="716" t="s">
        <v>602</v>
      </c>
      <c r="B230" s="716"/>
      <c r="C230" s="716"/>
      <c r="D230" s="716"/>
      <c r="E230" s="716"/>
      <c r="F230" s="716"/>
      <c r="G230" s="716"/>
      <c r="H230" s="716"/>
      <c r="I230" s="716"/>
      <c r="J230" s="716"/>
      <c r="K230" s="716"/>
      <c r="L230" s="5"/>
      <c r="M230" s="58"/>
    </row>
    <row r="231" spans="1:14" ht="24" customHeight="1">
      <c r="M231" s="58">
        <v>10</v>
      </c>
    </row>
    <row r="232" spans="1:14">
      <c r="A232" s="66"/>
      <c r="C232" s="67"/>
      <c r="D232" s="68"/>
      <c r="E232" s="69"/>
      <c r="F232" s="70"/>
      <c r="G232" s="69"/>
      <c r="H232" s="70"/>
      <c r="I232" s="69"/>
      <c r="J232" s="70"/>
      <c r="K232" s="69"/>
    </row>
    <row r="233" spans="1:14" ht="25.35" customHeight="1" thickBot="1">
      <c r="A233" s="660" t="s">
        <v>373</v>
      </c>
      <c r="B233" s="660"/>
      <c r="C233" s="61"/>
      <c r="D233" s="62"/>
      <c r="E233" s="63"/>
      <c r="F233" s="62"/>
      <c r="G233" s="63"/>
      <c r="H233" s="62"/>
      <c r="I233" s="63"/>
      <c r="J233" s="62"/>
      <c r="K233" s="63"/>
      <c r="L233" s="62"/>
      <c r="N233" s="5"/>
    </row>
    <row r="234" spans="1:14" ht="15.75" thickBot="1">
      <c r="A234" s="744"/>
      <c r="B234" s="745"/>
      <c r="C234" s="688" t="s">
        <v>947</v>
      </c>
      <c r="D234" s="689"/>
      <c r="E234" s="689"/>
      <c r="F234" s="689"/>
      <c r="G234" s="689"/>
      <c r="H234" s="689"/>
      <c r="I234" s="689"/>
      <c r="J234" s="689"/>
      <c r="K234" s="689"/>
      <c r="L234" s="690"/>
      <c r="N234" s="5"/>
    </row>
    <row r="235" spans="1:14" ht="48" customHeight="1" thickBot="1">
      <c r="A235" s="746"/>
      <c r="B235" s="747"/>
      <c r="C235" s="688" t="s">
        <v>764</v>
      </c>
      <c r="D235" s="690"/>
      <c r="E235" s="688" t="s">
        <v>765</v>
      </c>
      <c r="F235" s="690"/>
      <c r="G235" s="688" t="s">
        <v>1003</v>
      </c>
      <c r="H235" s="690"/>
      <c r="I235" s="688" t="s">
        <v>1004</v>
      </c>
      <c r="J235" s="690"/>
      <c r="K235" s="774" t="s">
        <v>176</v>
      </c>
      <c r="L235" s="775"/>
      <c r="N235" s="5"/>
    </row>
    <row r="236" spans="1:14" ht="17.25" thickBot="1">
      <c r="A236" s="22" t="s">
        <v>1007</v>
      </c>
      <c r="B236" s="23" t="s">
        <v>758</v>
      </c>
      <c r="C236" s="624"/>
      <c r="D236" s="625"/>
      <c r="E236" s="738"/>
      <c r="F236" s="739"/>
      <c r="G236" s="738"/>
      <c r="H236" s="739"/>
      <c r="I236" s="738"/>
      <c r="J236" s="739"/>
      <c r="K236" s="738"/>
      <c r="L236" s="739"/>
    </row>
    <row r="237" spans="1:14" s="26" customFormat="1" ht="16.5">
      <c r="A237" s="24">
        <v>1</v>
      </c>
      <c r="B237" s="25" t="s">
        <v>948</v>
      </c>
      <c r="C237" s="656" t="s">
        <v>503</v>
      </c>
      <c r="D237" s="658"/>
      <c r="E237" s="656">
        <v>5.87</v>
      </c>
      <c r="F237" s="658"/>
      <c r="G237" s="656">
        <v>21.47</v>
      </c>
      <c r="H237" s="658"/>
      <c r="I237" s="656">
        <v>34.74</v>
      </c>
      <c r="J237" s="658"/>
      <c r="K237" s="656">
        <v>88.04</v>
      </c>
      <c r="L237" s="658"/>
      <c r="N237" s="79"/>
    </row>
    <row r="238" spans="1:14" s="26" customFormat="1" ht="16.5">
      <c r="A238" s="27">
        <v>2</v>
      </c>
      <c r="B238" s="28" t="s">
        <v>949</v>
      </c>
      <c r="C238" s="597">
        <v>26</v>
      </c>
      <c r="D238" s="598"/>
      <c r="E238" s="597">
        <v>29.35</v>
      </c>
      <c r="F238" s="598"/>
      <c r="G238" s="597">
        <v>25.76</v>
      </c>
      <c r="H238" s="598"/>
      <c r="I238" s="597">
        <v>21.71</v>
      </c>
      <c r="J238" s="598"/>
      <c r="K238" s="597">
        <v>16.14</v>
      </c>
      <c r="L238" s="598"/>
      <c r="N238" s="79"/>
    </row>
    <row r="239" spans="1:14" s="26" customFormat="1" ht="16.5">
      <c r="A239" s="27">
        <v>3</v>
      </c>
      <c r="B239" s="28" t="s">
        <v>950</v>
      </c>
      <c r="C239" s="597">
        <v>28.89</v>
      </c>
      <c r="D239" s="598"/>
      <c r="E239" s="597">
        <v>44.02</v>
      </c>
      <c r="F239" s="598"/>
      <c r="G239" s="597">
        <v>14.67</v>
      </c>
      <c r="H239" s="598"/>
      <c r="I239" s="597">
        <v>13.03</v>
      </c>
      <c r="J239" s="598"/>
      <c r="K239" s="597">
        <v>14.67</v>
      </c>
      <c r="L239" s="598"/>
      <c r="N239" s="79"/>
    </row>
    <row r="240" spans="1:14" s="26" customFormat="1" ht="16.5">
      <c r="A240" s="27">
        <v>4</v>
      </c>
      <c r="B240" s="28" t="s">
        <v>951</v>
      </c>
      <c r="C240" s="597"/>
      <c r="D240" s="598"/>
      <c r="E240" s="597"/>
      <c r="F240" s="598"/>
      <c r="G240" s="597"/>
      <c r="H240" s="598"/>
      <c r="I240" s="597"/>
      <c r="J240" s="598"/>
      <c r="K240" s="597"/>
      <c r="L240" s="598"/>
      <c r="N240" s="79"/>
    </row>
    <row r="241" spans="1:14" s="26" customFormat="1" ht="16.5">
      <c r="A241" s="27">
        <v>5</v>
      </c>
      <c r="B241" s="28" t="s">
        <v>963</v>
      </c>
      <c r="C241" s="597">
        <v>26</v>
      </c>
      <c r="D241" s="598"/>
      <c r="E241" s="597">
        <v>29.34</v>
      </c>
      <c r="F241" s="598"/>
      <c r="G241" s="597">
        <v>29.35</v>
      </c>
      <c r="H241" s="598"/>
      <c r="I241" s="597">
        <v>20.55</v>
      </c>
      <c r="J241" s="598"/>
      <c r="K241" s="597">
        <v>20.55</v>
      </c>
      <c r="L241" s="598"/>
      <c r="N241" s="79"/>
    </row>
    <row r="242" spans="1:14" s="31" customFormat="1" ht="17.25" thickBot="1">
      <c r="A242" s="22"/>
      <c r="B242" s="30" t="s">
        <v>1049</v>
      </c>
      <c r="C242" s="709">
        <v>117</v>
      </c>
      <c r="D242" s="710"/>
      <c r="E242" s="709">
        <f>SUM(E237:E241)</f>
        <v>108.58</v>
      </c>
      <c r="F242" s="710"/>
      <c r="G242" s="709">
        <f>SUM(G237:G241)</f>
        <v>91.25</v>
      </c>
      <c r="H242" s="710"/>
      <c r="I242" s="709">
        <f>SUM(I237:I241)</f>
        <v>90.03</v>
      </c>
      <c r="J242" s="710"/>
      <c r="K242" s="709">
        <f>SUM(K237:K241)</f>
        <v>139.4</v>
      </c>
      <c r="L242" s="710"/>
      <c r="N242" s="80"/>
    </row>
    <row r="243" spans="1:14" ht="17.25" thickBot="1">
      <c r="A243" s="22" t="s">
        <v>871</v>
      </c>
      <c r="B243" s="23" t="s">
        <v>952</v>
      </c>
      <c r="C243" s="603" t="s">
        <v>507</v>
      </c>
      <c r="D243" s="604"/>
      <c r="E243" s="603" t="s">
        <v>507</v>
      </c>
      <c r="F243" s="604"/>
      <c r="G243" s="603" t="s">
        <v>507</v>
      </c>
      <c r="H243" s="604"/>
      <c r="I243" s="603" t="s">
        <v>507</v>
      </c>
      <c r="J243" s="604"/>
      <c r="K243" s="389" t="s">
        <v>953</v>
      </c>
      <c r="L243" s="390" t="s">
        <v>954</v>
      </c>
    </row>
    <row r="244" spans="1:14" s="26" customFormat="1" ht="16.5">
      <c r="A244" s="24"/>
      <c r="B244" s="35" t="s">
        <v>955</v>
      </c>
      <c r="C244" s="607"/>
      <c r="D244" s="608"/>
      <c r="E244" s="607"/>
      <c r="F244" s="608"/>
      <c r="G244" s="607"/>
      <c r="H244" s="608"/>
      <c r="I244" s="607"/>
      <c r="J244" s="608"/>
      <c r="K244" s="391"/>
      <c r="L244" s="392"/>
      <c r="N244" s="79"/>
    </row>
    <row r="245" spans="1:14" s="26" customFormat="1" ht="16.5">
      <c r="A245" s="27"/>
      <c r="B245" s="28" t="s">
        <v>956</v>
      </c>
      <c r="C245" s="609">
        <v>150</v>
      </c>
      <c r="D245" s="610"/>
      <c r="E245" s="609">
        <v>120</v>
      </c>
      <c r="F245" s="610"/>
      <c r="G245" s="609">
        <v>120</v>
      </c>
      <c r="H245" s="610"/>
      <c r="I245" s="609">
        <v>100</v>
      </c>
      <c r="J245" s="610"/>
      <c r="K245" s="391" t="s">
        <v>514</v>
      </c>
      <c r="L245" s="393">
        <v>15</v>
      </c>
      <c r="N245" s="79"/>
    </row>
    <row r="246" spans="1:14" s="26" customFormat="1" ht="16.5">
      <c r="A246" s="713"/>
      <c r="B246" s="714"/>
      <c r="C246" s="611" t="s">
        <v>508</v>
      </c>
      <c r="D246" s="612"/>
      <c r="E246" s="611" t="s">
        <v>508</v>
      </c>
      <c r="F246" s="612"/>
      <c r="G246" s="611" t="s">
        <v>508</v>
      </c>
      <c r="H246" s="612"/>
      <c r="I246" s="611" t="s">
        <v>508</v>
      </c>
      <c r="J246" s="612"/>
      <c r="K246" s="38"/>
      <c r="L246" s="42"/>
      <c r="N246" s="79"/>
    </row>
    <row r="247" spans="1:14" s="26" customFormat="1" ht="16.5">
      <c r="A247" s="24">
        <v>1</v>
      </c>
      <c r="B247" s="103" t="s">
        <v>1204</v>
      </c>
      <c r="C247" s="613">
        <v>2</v>
      </c>
      <c r="D247" s="614"/>
      <c r="E247" s="613">
        <v>2</v>
      </c>
      <c r="F247" s="614"/>
      <c r="G247" s="613">
        <v>2</v>
      </c>
      <c r="H247" s="614"/>
      <c r="I247" s="613">
        <v>2</v>
      </c>
      <c r="J247" s="614"/>
      <c r="K247" s="38"/>
      <c r="L247" s="42"/>
      <c r="N247" s="79"/>
    </row>
    <row r="248" spans="1:14" s="26" customFormat="1" ht="16.5">
      <c r="A248" s="24">
        <v>2</v>
      </c>
      <c r="B248" s="103" t="s">
        <v>1205</v>
      </c>
      <c r="C248" s="613">
        <v>2</v>
      </c>
      <c r="D248" s="614"/>
      <c r="E248" s="613">
        <v>2</v>
      </c>
      <c r="F248" s="614"/>
      <c r="G248" s="613">
        <v>3</v>
      </c>
      <c r="H248" s="614"/>
      <c r="I248" s="613">
        <v>2</v>
      </c>
      <c r="J248" s="614"/>
      <c r="K248" s="38"/>
      <c r="L248" s="42"/>
      <c r="N248" s="79"/>
    </row>
    <row r="249" spans="1:14" s="26" customFormat="1" ht="16.5">
      <c r="A249" s="27">
        <v>3</v>
      </c>
      <c r="B249" s="100" t="s">
        <v>1206</v>
      </c>
      <c r="C249" s="613">
        <v>6</v>
      </c>
      <c r="D249" s="614"/>
      <c r="E249" s="613">
        <v>6</v>
      </c>
      <c r="F249" s="614"/>
      <c r="G249" s="613">
        <v>6</v>
      </c>
      <c r="H249" s="614"/>
      <c r="I249" s="613">
        <v>6</v>
      </c>
      <c r="J249" s="614"/>
      <c r="K249" s="38"/>
      <c r="L249" s="42"/>
      <c r="N249" s="79"/>
    </row>
    <row r="250" spans="1:14" s="26" customFormat="1" ht="16.5">
      <c r="A250" s="51">
        <v>4</v>
      </c>
      <c r="B250" s="395" t="s">
        <v>1207</v>
      </c>
      <c r="C250" s="613">
        <v>5</v>
      </c>
      <c r="D250" s="614"/>
      <c r="E250" s="613">
        <v>5</v>
      </c>
      <c r="F250" s="614"/>
      <c r="G250" s="613">
        <v>5</v>
      </c>
      <c r="H250" s="614"/>
      <c r="I250" s="613">
        <v>5</v>
      </c>
      <c r="J250" s="614"/>
      <c r="K250" s="38"/>
      <c r="L250" s="42"/>
      <c r="N250" s="79"/>
    </row>
    <row r="251" spans="1:14" s="26" customFormat="1" ht="16.5">
      <c r="A251" s="51">
        <v>5</v>
      </c>
      <c r="B251" s="395" t="s">
        <v>513</v>
      </c>
      <c r="C251" s="613">
        <v>6</v>
      </c>
      <c r="D251" s="614"/>
      <c r="E251" s="613">
        <v>6</v>
      </c>
      <c r="F251" s="614"/>
      <c r="G251" s="613">
        <v>6</v>
      </c>
      <c r="H251" s="614"/>
      <c r="I251" s="613">
        <v>8</v>
      </c>
      <c r="J251" s="614"/>
      <c r="K251" s="41"/>
      <c r="L251" s="42"/>
      <c r="N251" s="79"/>
    </row>
    <row r="252" spans="1:14" ht="17.25" thickBot="1">
      <c r="A252" s="73"/>
      <c r="B252" s="74"/>
      <c r="C252" s="622"/>
      <c r="D252" s="623"/>
      <c r="E252" s="622"/>
      <c r="F252" s="623"/>
      <c r="G252" s="622"/>
      <c r="H252" s="623"/>
      <c r="I252" s="622"/>
      <c r="J252" s="623"/>
      <c r="K252" s="622"/>
      <c r="L252" s="623"/>
    </row>
    <row r="253" spans="1:14" ht="17.25" thickBot="1">
      <c r="A253" s="22" t="s">
        <v>874</v>
      </c>
      <c r="B253" s="23" t="s">
        <v>957</v>
      </c>
      <c r="C253" s="624"/>
      <c r="D253" s="625"/>
      <c r="E253" s="624"/>
      <c r="F253" s="625"/>
      <c r="G253" s="624"/>
      <c r="H253" s="625"/>
      <c r="I253" s="624"/>
      <c r="J253" s="625"/>
      <c r="K253" s="624"/>
      <c r="L253" s="625"/>
    </row>
    <row r="254" spans="1:14" s="26" customFormat="1" ht="16.5">
      <c r="A254" s="24">
        <v>1</v>
      </c>
      <c r="B254" s="35" t="s">
        <v>958</v>
      </c>
      <c r="C254" s="650">
        <v>4000</v>
      </c>
      <c r="D254" s="652"/>
      <c r="E254" s="650">
        <v>2500</v>
      </c>
      <c r="F254" s="652"/>
      <c r="G254" s="650" t="s">
        <v>980</v>
      </c>
      <c r="H254" s="652"/>
      <c r="I254" s="650">
        <v>2500</v>
      </c>
      <c r="J254" s="652"/>
      <c r="K254" s="650">
        <v>2200</v>
      </c>
      <c r="L254" s="652"/>
      <c r="N254" s="79"/>
    </row>
    <row r="255" spans="1:14" s="26" customFormat="1" ht="16.5">
      <c r="A255" s="27">
        <v>2</v>
      </c>
      <c r="B255" s="28" t="s">
        <v>959</v>
      </c>
      <c r="C255" s="611"/>
      <c r="D255" s="612"/>
      <c r="E255" s="611"/>
      <c r="F255" s="612"/>
      <c r="G255" s="611"/>
      <c r="H255" s="612"/>
      <c r="I255" s="611"/>
      <c r="J255" s="612"/>
      <c r="K255" s="611"/>
      <c r="L255" s="612"/>
      <c r="N255" s="79"/>
    </row>
    <row r="256" spans="1:14" s="26" customFormat="1" ht="16.5">
      <c r="A256" s="27">
        <v>3</v>
      </c>
      <c r="B256" s="28" t="s">
        <v>960</v>
      </c>
      <c r="C256" s="597"/>
      <c r="D256" s="598"/>
      <c r="E256" s="597"/>
      <c r="F256" s="598"/>
      <c r="G256" s="597"/>
      <c r="H256" s="598"/>
      <c r="I256" s="597"/>
      <c r="J256" s="598"/>
      <c r="K256" s="597"/>
      <c r="L256" s="598"/>
      <c r="N256" s="79"/>
    </row>
    <row r="257" spans="1:14" s="26" customFormat="1" ht="16.5">
      <c r="A257" s="27"/>
      <c r="B257" s="28"/>
      <c r="C257" s="597"/>
      <c r="D257" s="598"/>
      <c r="E257" s="597"/>
      <c r="F257" s="598"/>
      <c r="G257" s="597"/>
      <c r="H257" s="598"/>
      <c r="I257" s="597"/>
      <c r="J257" s="598"/>
      <c r="K257" s="597"/>
      <c r="L257" s="598"/>
      <c r="N257" s="79"/>
    </row>
    <row r="258" spans="1:14" ht="17.25" thickBot="1">
      <c r="A258" s="73"/>
      <c r="B258" s="74"/>
      <c r="C258" s="622"/>
      <c r="D258" s="623"/>
      <c r="E258" s="622"/>
      <c r="F258" s="623"/>
      <c r="G258" s="622"/>
      <c r="H258" s="623"/>
      <c r="I258" s="622"/>
      <c r="J258" s="623"/>
      <c r="K258" s="622"/>
      <c r="L258" s="623"/>
    </row>
    <row r="259" spans="1:14" ht="17.25" thickBot="1">
      <c r="A259" s="22" t="s">
        <v>961</v>
      </c>
      <c r="B259" s="50" t="s">
        <v>1010</v>
      </c>
      <c r="C259" s="624"/>
      <c r="D259" s="625"/>
      <c r="E259" s="624"/>
      <c r="F259" s="625"/>
      <c r="G259" s="624"/>
      <c r="H259" s="625"/>
      <c r="I259" s="624"/>
      <c r="J259" s="625"/>
      <c r="K259" s="624"/>
      <c r="L259" s="625"/>
    </row>
    <row r="260" spans="1:14" s="26" customFormat="1" ht="16.5">
      <c r="A260" s="24">
        <v>1</v>
      </c>
      <c r="B260" s="25" t="s">
        <v>958</v>
      </c>
      <c r="C260" s="656">
        <v>0.51</v>
      </c>
      <c r="D260" s="658"/>
      <c r="E260" s="656">
        <v>0.54</v>
      </c>
      <c r="F260" s="658"/>
      <c r="G260" s="656">
        <v>0.41</v>
      </c>
      <c r="H260" s="658"/>
      <c r="I260" s="656">
        <v>0.56000000000000005</v>
      </c>
      <c r="J260" s="658"/>
      <c r="K260" s="656">
        <v>0.3</v>
      </c>
      <c r="L260" s="658"/>
      <c r="N260" s="79"/>
    </row>
    <row r="261" spans="1:14" s="26" customFormat="1" ht="16.5">
      <c r="A261" s="27">
        <v>2</v>
      </c>
      <c r="B261" s="28" t="s">
        <v>959</v>
      </c>
      <c r="C261" s="597"/>
      <c r="D261" s="598"/>
      <c r="E261" s="597"/>
      <c r="F261" s="598"/>
      <c r="G261" s="597"/>
      <c r="H261" s="598"/>
      <c r="I261" s="597"/>
      <c r="J261" s="598"/>
      <c r="K261" s="597"/>
      <c r="L261" s="598"/>
      <c r="N261" s="79"/>
    </row>
    <row r="262" spans="1:14" s="26" customFormat="1" ht="16.5">
      <c r="A262" s="27">
        <v>3</v>
      </c>
      <c r="B262" s="28" t="s">
        <v>960</v>
      </c>
      <c r="C262" s="597"/>
      <c r="D262" s="598"/>
      <c r="E262" s="597"/>
      <c r="F262" s="598"/>
      <c r="G262" s="597"/>
      <c r="H262" s="598"/>
      <c r="I262" s="597"/>
      <c r="J262" s="598"/>
      <c r="K262" s="597"/>
      <c r="L262" s="598"/>
      <c r="N262" s="79"/>
    </row>
    <row r="263" spans="1:14" s="26" customFormat="1" ht="16.5">
      <c r="A263" s="51"/>
      <c r="B263" s="52"/>
      <c r="C263" s="597"/>
      <c r="D263" s="598"/>
      <c r="E263" s="597"/>
      <c r="F263" s="598"/>
      <c r="G263" s="597"/>
      <c r="H263" s="598"/>
      <c r="I263" s="597"/>
      <c r="J263" s="598"/>
      <c r="K263" s="597"/>
      <c r="L263" s="598"/>
      <c r="N263" s="79"/>
    </row>
    <row r="264" spans="1:14" ht="17.25" thickBot="1">
      <c r="A264" s="73"/>
      <c r="B264" s="74"/>
      <c r="C264" s="622"/>
      <c r="D264" s="623"/>
      <c r="E264" s="622"/>
      <c r="F264" s="623"/>
      <c r="G264" s="622"/>
      <c r="H264" s="623"/>
      <c r="I264" s="622"/>
      <c r="J264" s="623"/>
      <c r="K264" s="622"/>
      <c r="L264" s="623"/>
    </row>
    <row r="265" spans="1:14" s="20" customFormat="1" ht="17.25" thickBot="1">
      <c r="A265" s="53" t="s">
        <v>962</v>
      </c>
      <c r="B265" s="54" t="s">
        <v>1081</v>
      </c>
      <c r="C265" s="601"/>
      <c r="D265" s="602"/>
      <c r="E265" s="601"/>
      <c r="F265" s="602"/>
      <c r="G265" s="601"/>
      <c r="H265" s="602"/>
      <c r="I265" s="601"/>
      <c r="J265" s="602"/>
      <c r="K265" s="624"/>
      <c r="L265" s="625"/>
    </row>
    <row r="266" spans="1:14" ht="16.5">
      <c r="A266" s="77">
        <v>1</v>
      </c>
      <c r="B266" s="78"/>
      <c r="C266" s="675"/>
      <c r="D266" s="676"/>
      <c r="E266" s="675"/>
      <c r="F266" s="676"/>
      <c r="G266" s="675"/>
      <c r="H266" s="676"/>
      <c r="I266" s="675"/>
      <c r="J266" s="676"/>
      <c r="K266" s="656">
        <v>60.3</v>
      </c>
      <c r="L266" s="658"/>
    </row>
    <row r="267" spans="1:14" ht="16.5">
      <c r="A267" s="71"/>
      <c r="B267" s="72"/>
      <c r="C267" s="597"/>
      <c r="D267" s="598"/>
      <c r="E267" s="597"/>
      <c r="F267" s="598"/>
      <c r="G267" s="597"/>
      <c r="H267" s="598"/>
      <c r="I267" s="597"/>
      <c r="J267" s="598"/>
      <c r="K267" s="597"/>
      <c r="L267" s="598"/>
    </row>
    <row r="268" spans="1:14" ht="16.5">
      <c r="A268" s="75"/>
      <c r="B268" s="76"/>
      <c r="C268" s="597"/>
      <c r="D268" s="598"/>
      <c r="E268" s="597"/>
      <c r="F268" s="598"/>
      <c r="G268" s="597"/>
      <c r="H268" s="598"/>
      <c r="I268" s="597"/>
      <c r="J268" s="598"/>
      <c r="K268" s="597"/>
      <c r="L268" s="598"/>
    </row>
    <row r="269" spans="1:14" ht="17.25" thickBot="1">
      <c r="A269" s="73"/>
      <c r="B269" s="74"/>
      <c r="C269" s="622"/>
      <c r="D269" s="623"/>
      <c r="E269" s="622"/>
      <c r="F269" s="623"/>
      <c r="G269" s="622"/>
      <c r="H269" s="623"/>
      <c r="I269" s="622"/>
      <c r="J269" s="623"/>
      <c r="K269" s="622"/>
      <c r="L269" s="623"/>
    </row>
    <row r="270" spans="1:14">
      <c r="A270" s="5" t="s">
        <v>1117</v>
      </c>
    </row>
    <row r="271" spans="1:14">
      <c r="A271" s="5" t="s">
        <v>976</v>
      </c>
    </row>
    <row r="272" spans="1:14" ht="113.25" customHeight="1">
      <c r="A272" s="66"/>
      <c r="C272" s="67"/>
      <c r="D272" s="68"/>
      <c r="E272" s="69"/>
      <c r="F272" s="70"/>
      <c r="G272" s="69"/>
      <c r="H272" s="70"/>
      <c r="I272" s="69"/>
      <c r="J272" s="70"/>
      <c r="K272" s="69"/>
      <c r="M272" s="58">
        <v>11</v>
      </c>
    </row>
    <row r="273" spans="1:14">
      <c r="A273" s="59"/>
      <c r="B273" s="59"/>
      <c r="C273" s="4"/>
      <c r="D273" s="60"/>
      <c r="E273" s="59"/>
      <c r="F273" s="60"/>
      <c r="G273" s="59"/>
      <c r="H273" s="60"/>
      <c r="I273" s="59"/>
      <c r="J273" s="60"/>
      <c r="K273" s="59"/>
      <c r="L273" s="60"/>
    </row>
    <row r="274" spans="1:14" ht="25.35" customHeight="1" thickBot="1">
      <c r="A274" s="660" t="s">
        <v>374</v>
      </c>
      <c r="B274" s="660"/>
      <c r="C274" s="717"/>
      <c r="D274" s="717"/>
      <c r="E274" s="717"/>
      <c r="F274" s="717"/>
      <c r="G274" s="717"/>
      <c r="H274" s="717"/>
      <c r="I274" s="717"/>
      <c r="J274" s="717"/>
      <c r="K274" s="63"/>
      <c r="L274" s="62"/>
    </row>
    <row r="275" spans="1:14" ht="15.75" thickBot="1">
      <c r="A275" s="744"/>
      <c r="B275" s="745"/>
      <c r="C275" s="688" t="s">
        <v>947</v>
      </c>
      <c r="D275" s="689"/>
      <c r="E275" s="689"/>
      <c r="F275" s="689"/>
      <c r="G275" s="689"/>
      <c r="H275" s="689"/>
      <c r="I275" s="689"/>
      <c r="J275" s="689"/>
      <c r="K275" s="689"/>
      <c r="L275" s="690"/>
      <c r="N275" s="5"/>
    </row>
    <row r="276" spans="1:14" ht="54.6" customHeight="1" thickBot="1">
      <c r="A276" s="746"/>
      <c r="B276" s="747"/>
      <c r="C276" s="699" t="s">
        <v>1002</v>
      </c>
      <c r="D276" s="700"/>
      <c r="E276" s="699" t="s">
        <v>221</v>
      </c>
      <c r="F276" s="700"/>
      <c r="G276" s="699" t="s">
        <v>222</v>
      </c>
      <c r="H276" s="700"/>
      <c r="I276" s="699" t="s">
        <v>255</v>
      </c>
      <c r="J276" s="700"/>
      <c r="K276" s="699" t="s">
        <v>978</v>
      </c>
      <c r="L276" s="700"/>
      <c r="N276" s="5"/>
    </row>
    <row r="277" spans="1:14" ht="16.350000000000001" customHeight="1" thickBot="1">
      <c r="A277" s="22" t="s">
        <v>1007</v>
      </c>
      <c r="B277" s="23" t="s">
        <v>977</v>
      </c>
      <c r="C277" s="812"/>
      <c r="D277" s="813"/>
      <c r="E277" s="814"/>
      <c r="F277" s="815"/>
      <c r="G277" s="812"/>
      <c r="H277" s="813"/>
      <c r="I277" s="812"/>
      <c r="J277" s="813"/>
      <c r="K277" s="812"/>
      <c r="L277" s="813"/>
      <c r="N277" s="5"/>
    </row>
    <row r="278" spans="1:14" s="26" customFormat="1" ht="16.5">
      <c r="A278" s="24">
        <v>1</v>
      </c>
      <c r="B278" s="25" t="s">
        <v>948</v>
      </c>
      <c r="C278" s="656">
        <v>20.309999999999999</v>
      </c>
      <c r="D278" s="658"/>
      <c r="E278" s="656"/>
      <c r="F278" s="658"/>
      <c r="G278" s="656">
        <v>17.61</v>
      </c>
      <c r="H278" s="658"/>
      <c r="I278" s="656">
        <v>44</v>
      </c>
      <c r="J278" s="658"/>
      <c r="K278" s="656">
        <v>60.53</v>
      </c>
      <c r="L278" s="658"/>
    </row>
    <row r="279" spans="1:14" s="26" customFormat="1" ht="16.5">
      <c r="A279" s="27">
        <v>2</v>
      </c>
      <c r="B279" s="28" t="s">
        <v>949</v>
      </c>
      <c r="C279" s="597">
        <v>18.059999999999999</v>
      </c>
      <c r="D279" s="598"/>
      <c r="E279" s="597">
        <v>17.61</v>
      </c>
      <c r="F279" s="598"/>
      <c r="G279" s="597">
        <v>7.34</v>
      </c>
      <c r="H279" s="598"/>
      <c r="I279" s="597">
        <v>8.5</v>
      </c>
      <c r="J279" s="598"/>
      <c r="K279" s="597">
        <v>34.590000000000003</v>
      </c>
      <c r="L279" s="598"/>
    </row>
    <row r="280" spans="1:14" s="26" customFormat="1" ht="16.5">
      <c r="A280" s="27">
        <v>3</v>
      </c>
      <c r="B280" s="28" t="s">
        <v>950</v>
      </c>
      <c r="C280" s="597">
        <v>18.059999999999999</v>
      </c>
      <c r="D280" s="598"/>
      <c r="E280" s="597">
        <v>2.93</v>
      </c>
      <c r="F280" s="598"/>
      <c r="G280" s="597"/>
      <c r="H280" s="598"/>
      <c r="I280" s="597">
        <v>8</v>
      </c>
      <c r="J280" s="598"/>
      <c r="K280" s="597">
        <v>30.27</v>
      </c>
      <c r="L280" s="598"/>
    </row>
    <row r="281" spans="1:14" s="26" customFormat="1" ht="16.5">
      <c r="A281" s="27">
        <v>4</v>
      </c>
      <c r="B281" s="28" t="s">
        <v>951</v>
      </c>
      <c r="C281" s="597"/>
      <c r="D281" s="598"/>
      <c r="E281" s="597"/>
      <c r="F281" s="598"/>
      <c r="G281" s="597"/>
      <c r="H281" s="598"/>
      <c r="I281" s="595"/>
      <c r="J281" s="596"/>
      <c r="K281" s="597"/>
      <c r="L281" s="598"/>
    </row>
    <row r="282" spans="1:14" s="26" customFormat="1" ht="16.5">
      <c r="A282" s="27">
        <v>5</v>
      </c>
      <c r="B282" s="28" t="s">
        <v>963</v>
      </c>
      <c r="C282" s="597">
        <v>22.57</v>
      </c>
      <c r="D282" s="598"/>
      <c r="E282" s="597">
        <v>29.35</v>
      </c>
      <c r="F282" s="598"/>
      <c r="G282" s="597">
        <v>8.8000000000000007</v>
      </c>
      <c r="H282" s="598"/>
      <c r="I282" s="597">
        <v>13.5</v>
      </c>
      <c r="J282" s="598"/>
      <c r="K282" s="597">
        <v>21.61</v>
      </c>
      <c r="L282" s="598"/>
    </row>
    <row r="283" spans="1:14" s="31" customFormat="1" ht="17.25" thickBot="1">
      <c r="A283" s="22"/>
      <c r="B283" s="30" t="s">
        <v>1049</v>
      </c>
      <c r="C283" s="709">
        <f>SUM(C278:C282)</f>
        <v>79</v>
      </c>
      <c r="D283" s="710"/>
      <c r="E283" s="709">
        <f>SUM(E278:E282)</f>
        <v>49.89</v>
      </c>
      <c r="F283" s="710"/>
      <c r="G283" s="709">
        <f>SUM(G278:G282)</f>
        <v>33.75</v>
      </c>
      <c r="H283" s="710"/>
      <c r="I283" s="709">
        <f>SUM(I278:I282)</f>
        <v>74</v>
      </c>
      <c r="J283" s="710"/>
      <c r="K283" s="709">
        <f>SUM(K278:K282)</f>
        <v>147</v>
      </c>
      <c r="L283" s="710"/>
    </row>
    <row r="284" spans="1:14" ht="17.25" thickBot="1">
      <c r="A284" s="22" t="s">
        <v>871</v>
      </c>
      <c r="B284" s="23" t="s">
        <v>952</v>
      </c>
      <c r="C284" s="603" t="s">
        <v>507</v>
      </c>
      <c r="D284" s="604"/>
      <c r="E284" s="603" t="s">
        <v>507</v>
      </c>
      <c r="F284" s="604"/>
      <c r="G284" s="603" t="s">
        <v>507</v>
      </c>
      <c r="H284" s="604"/>
      <c r="I284" s="603" t="s">
        <v>507</v>
      </c>
      <c r="J284" s="604"/>
      <c r="K284" s="603" t="s">
        <v>507</v>
      </c>
      <c r="L284" s="604"/>
      <c r="N284" s="5"/>
    </row>
    <row r="285" spans="1:14" s="26" customFormat="1" ht="16.5">
      <c r="A285" s="24"/>
      <c r="B285" s="35" t="s">
        <v>955</v>
      </c>
      <c r="C285" s="656"/>
      <c r="D285" s="658"/>
      <c r="E285" s="656"/>
      <c r="F285" s="658"/>
      <c r="G285" s="656"/>
      <c r="H285" s="658"/>
      <c r="I285" s="675">
        <v>50</v>
      </c>
      <c r="J285" s="676"/>
      <c r="K285" s="656"/>
      <c r="L285" s="658"/>
    </row>
    <row r="286" spans="1:14" s="26" customFormat="1" ht="16.5">
      <c r="A286" s="27"/>
      <c r="B286" s="28" t="s">
        <v>956</v>
      </c>
      <c r="C286" s="613">
        <v>150</v>
      </c>
      <c r="D286" s="614"/>
      <c r="E286" s="613">
        <v>100</v>
      </c>
      <c r="F286" s="614"/>
      <c r="G286" s="613">
        <v>30</v>
      </c>
      <c r="H286" s="614"/>
      <c r="I286" s="613"/>
      <c r="J286" s="614"/>
      <c r="K286" s="613">
        <v>250</v>
      </c>
      <c r="L286" s="614"/>
    </row>
    <row r="287" spans="1:14" s="26" customFormat="1" ht="16.5">
      <c r="A287" s="713"/>
      <c r="B287" s="714"/>
      <c r="C287" s="611" t="s">
        <v>508</v>
      </c>
      <c r="D287" s="612"/>
      <c r="E287" s="611" t="s">
        <v>508</v>
      </c>
      <c r="F287" s="612"/>
      <c r="G287" s="611" t="s">
        <v>508</v>
      </c>
      <c r="H287" s="612"/>
      <c r="I287" s="611" t="s">
        <v>508</v>
      </c>
      <c r="J287" s="612"/>
      <c r="K287" s="611" t="s">
        <v>508</v>
      </c>
      <c r="L287" s="612"/>
    </row>
    <row r="288" spans="1:14" s="26" customFormat="1" ht="16.5">
      <c r="A288" s="24">
        <v>1</v>
      </c>
      <c r="B288" s="103" t="s">
        <v>1204</v>
      </c>
      <c r="C288" s="613">
        <v>2</v>
      </c>
      <c r="D288" s="614"/>
      <c r="E288" s="613">
        <v>2</v>
      </c>
      <c r="F288" s="614"/>
      <c r="G288" s="597">
        <v>1.2</v>
      </c>
      <c r="H288" s="598"/>
      <c r="I288" s="613">
        <v>2</v>
      </c>
      <c r="J288" s="614"/>
      <c r="K288" s="613">
        <v>2</v>
      </c>
      <c r="L288" s="614"/>
    </row>
    <row r="289" spans="1:14" s="26" customFormat="1" ht="16.5">
      <c r="A289" s="24">
        <v>2</v>
      </c>
      <c r="B289" s="103" t="s">
        <v>1205</v>
      </c>
      <c r="C289" s="613">
        <v>3</v>
      </c>
      <c r="D289" s="614"/>
      <c r="E289" s="613">
        <v>2</v>
      </c>
      <c r="F289" s="614"/>
      <c r="G289" s="597">
        <v>2</v>
      </c>
      <c r="H289" s="598"/>
      <c r="I289" s="613">
        <v>4</v>
      </c>
      <c r="J289" s="614"/>
      <c r="K289" s="613">
        <v>2</v>
      </c>
      <c r="L289" s="614"/>
    </row>
    <row r="290" spans="1:14" s="26" customFormat="1" ht="16.5">
      <c r="A290" s="27">
        <v>3</v>
      </c>
      <c r="B290" s="100" t="s">
        <v>1206</v>
      </c>
      <c r="C290" s="613">
        <v>7</v>
      </c>
      <c r="D290" s="614"/>
      <c r="E290" s="613">
        <v>3</v>
      </c>
      <c r="F290" s="614"/>
      <c r="G290" s="597">
        <v>0.1</v>
      </c>
      <c r="H290" s="598"/>
      <c r="I290" s="613">
        <v>3</v>
      </c>
      <c r="J290" s="614"/>
      <c r="K290" s="613">
        <v>2</v>
      </c>
      <c r="L290" s="614"/>
    </row>
    <row r="291" spans="1:14" s="26" customFormat="1" ht="16.5">
      <c r="A291" s="51">
        <v>4</v>
      </c>
      <c r="B291" s="395" t="s">
        <v>1207</v>
      </c>
      <c r="C291" s="613">
        <v>5</v>
      </c>
      <c r="D291" s="614"/>
      <c r="E291" s="613">
        <v>5</v>
      </c>
      <c r="F291" s="614"/>
      <c r="G291" s="597">
        <v>5</v>
      </c>
      <c r="H291" s="598"/>
      <c r="I291" s="613">
        <v>3</v>
      </c>
      <c r="J291" s="614"/>
      <c r="K291" s="613">
        <v>5</v>
      </c>
      <c r="L291" s="614"/>
    </row>
    <row r="292" spans="1:14" s="26" customFormat="1" ht="16.5">
      <c r="A292" s="51">
        <v>5</v>
      </c>
      <c r="B292" s="395" t="s">
        <v>513</v>
      </c>
      <c r="C292" s="613">
        <v>6</v>
      </c>
      <c r="D292" s="614"/>
      <c r="E292" s="613">
        <v>8</v>
      </c>
      <c r="F292" s="614"/>
      <c r="G292" s="597">
        <v>0.3</v>
      </c>
      <c r="H292" s="598"/>
      <c r="I292" s="613">
        <v>3</v>
      </c>
      <c r="J292" s="614"/>
      <c r="K292" s="613">
        <v>5</v>
      </c>
      <c r="L292" s="614"/>
    </row>
    <row r="293" spans="1:14" s="26" customFormat="1" ht="17.25" thickBot="1">
      <c r="A293" s="44"/>
      <c r="B293" s="45"/>
      <c r="C293" s="622"/>
      <c r="D293" s="623"/>
      <c r="E293" s="622"/>
      <c r="F293" s="623"/>
      <c r="G293" s="622"/>
      <c r="H293" s="623"/>
      <c r="I293" s="622"/>
      <c r="J293" s="623"/>
      <c r="K293" s="622"/>
      <c r="L293" s="623"/>
    </row>
    <row r="294" spans="1:14" ht="17.25" thickBot="1">
      <c r="A294" s="22" t="s">
        <v>874</v>
      </c>
      <c r="B294" s="23" t="s">
        <v>957</v>
      </c>
      <c r="C294" s="624"/>
      <c r="D294" s="625"/>
      <c r="E294" s="624"/>
      <c r="F294" s="625"/>
      <c r="G294" s="624"/>
      <c r="H294" s="625"/>
      <c r="I294" s="624"/>
      <c r="J294" s="625"/>
      <c r="K294" s="624"/>
      <c r="L294" s="625"/>
      <c r="N294" s="5"/>
    </row>
    <row r="295" spans="1:14" s="26" customFormat="1" ht="16.5">
      <c r="A295" s="24">
        <v>1</v>
      </c>
      <c r="B295" s="35" t="s">
        <v>958</v>
      </c>
      <c r="C295" s="650">
        <v>2500</v>
      </c>
      <c r="D295" s="652"/>
      <c r="E295" s="787">
        <v>800</v>
      </c>
      <c r="F295" s="788"/>
      <c r="G295" s="787">
        <v>500</v>
      </c>
      <c r="H295" s="788"/>
      <c r="I295" s="787">
        <v>1600</v>
      </c>
      <c r="J295" s="788"/>
      <c r="K295" s="787" t="s">
        <v>981</v>
      </c>
      <c r="L295" s="788"/>
    </row>
    <row r="296" spans="1:14" s="26" customFormat="1" ht="16.5">
      <c r="A296" s="27">
        <v>2</v>
      </c>
      <c r="B296" s="28" t="s">
        <v>959</v>
      </c>
      <c r="C296" s="611"/>
      <c r="D296" s="612"/>
      <c r="E296" s="611"/>
      <c r="F296" s="612"/>
      <c r="G296" s="611"/>
      <c r="H296" s="612"/>
      <c r="I296" s="611"/>
      <c r="J296" s="612"/>
      <c r="K296" s="611"/>
      <c r="L296" s="612"/>
    </row>
    <row r="297" spans="1:14" s="26" customFormat="1" ht="16.5">
      <c r="A297" s="27">
        <v>3</v>
      </c>
      <c r="B297" s="28" t="s">
        <v>960</v>
      </c>
      <c r="C297" s="597"/>
      <c r="D297" s="598"/>
      <c r="E297" s="597"/>
      <c r="F297" s="598"/>
      <c r="G297" s="597"/>
      <c r="H297" s="598"/>
      <c r="I297" s="597"/>
      <c r="J297" s="598"/>
      <c r="K297" s="597"/>
      <c r="L297" s="598"/>
    </row>
    <row r="298" spans="1:14" s="26" customFormat="1" ht="16.5">
      <c r="A298" s="27"/>
      <c r="B298" s="28"/>
      <c r="C298" s="597"/>
      <c r="D298" s="598"/>
      <c r="E298" s="597"/>
      <c r="F298" s="598"/>
      <c r="G298" s="597"/>
      <c r="H298" s="598"/>
      <c r="I298" s="597"/>
      <c r="J298" s="598"/>
      <c r="K298" s="597"/>
      <c r="L298" s="598"/>
    </row>
    <row r="299" spans="1:14" ht="17.25" thickBot="1">
      <c r="A299" s="73"/>
      <c r="B299" s="74"/>
      <c r="C299" s="622"/>
      <c r="D299" s="623"/>
      <c r="E299" s="622"/>
      <c r="F299" s="623"/>
      <c r="G299" s="622"/>
      <c r="H299" s="623"/>
      <c r="I299" s="622"/>
      <c r="J299" s="623"/>
      <c r="K299" s="622"/>
      <c r="L299" s="623"/>
      <c r="N299" s="5"/>
    </row>
    <row r="300" spans="1:14" ht="17.25" thickBot="1">
      <c r="A300" s="22" t="s">
        <v>961</v>
      </c>
      <c r="B300" s="50" t="s">
        <v>1010</v>
      </c>
      <c r="C300" s="624"/>
      <c r="D300" s="625"/>
      <c r="E300" s="624"/>
      <c r="F300" s="625"/>
      <c r="G300" s="624"/>
      <c r="H300" s="625"/>
      <c r="I300" s="624"/>
      <c r="J300" s="625"/>
      <c r="K300" s="624"/>
      <c r="L300" s="625"/>
      <c r="N300" s="5"/>
    </row>
    <row r="301" spans="1:14" s="26" customFormat="1" ht="16.5">
      <c r="A301" s="24">
        <v>1</v>
      </c>
      <c r="B301" s="25" t="s">
        <v>958</v>
      </c>
      <c r="C301" s="656">
        <v>0.45</v>
      </c>
      <c r="D301" s="658"/>
      <c r="E301" s="656">
        <v>0.78</v>
      </c>
      <c r="F301" s="658"/>
      <c r="G301" s="656">
        <v>0.45</v>
      </c>
      <c r="H301" s="658"/>
      <c r="I301" s="656">
        <v>0.31</v>
      </c>
      <c r="J301" s="658"/>
      <c r="K301" s="656">
        <v>0.77</v>
      </c>
      <c r="L301" s="658"/>
    </row>
    <row r="302" spans="1:14" s="26" customFormat="1" ht="16.5">
      <c r="A302" s="27">
        <v>2</v>
      </c>
      <c r="B302" s="28" t="s">
        <v>959</v>
      </c>
      <c r="C302" s="597"/>
      <c r="D302" s="598"/>
      <c r="E302" s="597"/>
      <c r="F302" s="598"/>
      <c r="G302" s="597"/>
      <c r="H302" s="598"/>
      <c r="I302" s="597"/>
      <c r="J302" s="598"/>
      <c r="K302" s="597"/>
      <c r="L302" s="598"/>
    </row>
    <row r="303" spans="1:14" s="26" customFormat="1" ht="16.5">
      <c r="A303" s="27">
        <v>3</v>
      </c>
      <c r="B303" s="28" t="s">
        <v>960</v>
      </c>
      <c r="C303" s="597"/>
      <c r="D303" s="598"/>
      <c r="E303" s="597"/>
      <c r="F303" s="598"/>
      <c r="G303" s="597"/>
      <c r="H303" s="598"/>
      <c r="I303" s="597"/>
      <c r="J303" s="598"/>
      <c r="K303" s="597"/>
      <c r="L303" s="598"/>
    </row>
    <row r="304" spans="1:14" s="26" customFormat="1" ht="16.5">
      <c r="A304" s="51"/>
      <c r="B304" s="52"/>
      <c r="C304" s="597"/>
      <c r="D304" s="598"/>
      <c r="E304" s="597"/>
      <c r="F304" s="598"/>
      <c r="G304" s="597"/>
      <c r="H304" s="598"/>
      <c r="I304" s="597"/>
      <c r="J304" s="598"/>
      <c r="K304" s="597"/>
      <c r="L304" s="598"/>
    </row>
    <row r="305" spans="1:14" ht="17.25" thickBot="1">
      <c r="A305" s="73"/>
      <c r="B305" s="74"/>
      <c r="C305" s="622"/>
      <c r="D305" s="623"/>
      <c r="E305" s="622"/>
      <c r="F305" s="623"/>
      <c r="G305" s="622"/>
      <c r="H305" s="623"/>
      <c r="I305" s="622"/>
      <c r="J305" s="623"/>
      <c r="K305" s="622"/>
      <c r="L305" s="623"/>
      <c r="N305" s="5"/>
    </row>
    <row r="306" spans="1:14" s="20" customFormat="1" ht="17.25" thickBot="1">
      <c r="A306" s="53" t="s">
        <v>962</v>
      </c>
      <c r="B306" s="54" t="s">
        <v>1098</v>
      </c>
      <c r="C306" s="601"/>
      <c r="D306" s="602"/>
      <c r="E306" s="601"/>
      <c r="F306" s="602"/>
      <c r="G306" s="601"/>
      <c r="H306" s="602"/>
      <c r="I306" s="601"/>
      <c r="J306" s="602"/>
      <c r="K306" s="601"/>
      <c r="L306" s="602"/>
    </row>
    <row r="307" spans="1:14" ht="16.5">
      <c r="A307" s="77"/>
      <c r="B307" s="78"/>
      <c r="C307" s="675"/>
      <c r="D307" s="676"/>
      <c r="E307" s="675"/>
      <c r="F307" s="676"/>
      <c r="G307" s="675"/>
      <c r="H307" s="676"/>
      <c r="I307" s="675"/>
      <c r="J307" s="676"/>
      <c r="K307" s="675"/>
      <c r="L307" s="676"/>
      <c r="N307" s="5"/>
    </row>
    <row r="308" spans="1:14" ht="16.5">
      <c r="A308" s="71"/>
      <c r="B308" s="72"/>
      <c r="C308" s="597"/>
      <c r="D308" s="598"/>
      <c r="E308" s="597"/>
      <c r="F308" s="598"/>
      <c r="G308" s="597"/>
      <c r="H308" s="598"/>
      <c r="I308" s="597"/>
      <c r="J308" s="598"/>
      <c r="K308" s="597"/>
      <c r="L308" s="598"/>
      <c r="N308" s="5"/>
    </row>
    <row r="309" spans="1:14" ht="16.5">
      <c r="A309" s="75"/>
      <c r="B309" s="76"/>
      <c r="C309" s="597"/>
      <c r="D309" s="598"/>
      <c r="E309" s="597"/>
      <c r="F309" s="598"/>
      <c r="G309" s="597"/>
      <c r="H309" s="598"/>
      <c r="I309" s="597"/>
      <c r="J309" s="598"/>
      <c r="K309" s="597"/>
      <c r="L309" s="598"/>
      <c r="N309" s="5"/>
    </row>
    <row r="310" spans="1:14" ht="17.25" thickBot="1">
      <c r="A310" s="73"/>
      <c r="B310" s="74"/>
      <c r="C310" s="622"/>
      <c r="D310" s="623"/>
      <c r="E310" s="622"/>
      <c r="F310" s="623"/>
      <c r="G310" s="622"/>
      <c r="H310" s="623"/>
      <c r="I310" s="622"/>
      <c r="J310" s="623"/>
      <c r="K310" s="622"/>
      <c r="L310" s="623"/>
      <c r="N310" s="5"/>
    </row>
    <row r="311" spans="1:14" ht="111" customHeight="1">
      <c r="A311" s="66"/>
      <c r="C311" s="67"/>
      <c r="D311" s="68"/>
      <c r="E311" s="69"/>
      <c r="F311" s="70"/>
      <c r="G311" s="69"/>
      <c r="H311" s="70"/>
      <c r="I311" s="69"/>
      <c r="J311" s="70"/>
      <c r="K311" s="69"/>
      <c r="M311" s="58">
        <v>12</v>
      </c>
    </row>
    <row r="312" spans="1:14">
      <c r="A312" s="59"/>
      <c r="B312" s="59"/>
      <c r="C312" s="4"/>
      <c r="D312" s="60"/>
      <c r="E312" s="59"/>
      <c r="F312" s="60"/>
      <c r="G312" s="59"/>
      <c r="H312" s="60"/>
      <c r="I312" s="59"/>
      <c r="J312" s="60"/>
      <c r="K312" s="59"/>
      <c r="L312" s="60"/>
      <c r="N312" s="5"/>
    </row>
    <row r="313" spans="1:14" ht="25.35" customHeight="1" thickBot="1">
      <c r="A313" s="660" t="s">
        <v>375</v>
      </c>
      <c r="B313" s="660"/>
      <c r="C313" s="61"/>
      <c r="D313" s="62"/>
      <c r="E313" s="63"/>
      <c r="F313" s="62"/>
      <c r="G313" s="63"/>
      <c r="H313" s="62"/>
      <c r="I313" s="63"/>
      <c r="J313" s="62"/>
      <c r="K313" s="63"/>
      <c r="L313" s="62"/>
      <c r="N313" s="5"/>
    </row>
    <row r="314" spans="1:14" ht="15.75" thickBot="1">
      <c r="A314" s="744"/>
      <c r="B314" s="745"/>
      <c r="C314" s="688" t="s">
        <v>947</v>
      </c>
      <c r="D314" s="689"/>
      <c r="E314" s="689"/>
      <c r="F314" s="689"/>
      <c r="G314" s="689"/>
      <c r="H314" s="689"/>
      <c r="I314" s="689"/>
      <c r="J314" s="689"/>
      <c r="K314" s="689"/>
      <c r="L314" s="690"/>
      <c r="N314" s="5"/>
    </row>
    <row r="315" spans="1:14" ht="33" customHeight="1" thickBot="1">
      <c r="A315" s="746"/>
      <c r="B315" s="747"/>
      <c r="C315" s="789" t="s">
        <v>225</v>
      </c>
      <c r="D315" s="790"/>
      <c r="E315" s="789" t="s">
        <v>1005</v>
      </c>
      <c r="F315" s="790"/>
      <c r="G315" s="789" t="s">
        <v>224</v>
      </c>
      <c r="H315" s="790"/>
      <c r="I315" s="699" t="s">
        <v>152</v>
      </c>
      <c r="J315" s="700"/>
      <c r="K315" s="789" t="s">
        <v>223</v>
      </c>
      <c r="L315" s="790"/>
      <c r="N315" s="5"/>
    </row>
    <row r="316" spans="1:14" ht="17.25" thickBot="1">
      <c r="A316" s="22" t="s">
        <v>1007</v>
      </c>
      <c r="B316" s="23" t="s">
        <v>758</v>
      </c>
      <c r="C316" s="624"/>
      <c r="D316" s="625"/>
      <c r="E316" s="738"/>
      <c r="F316" s="739"/>
      <c r="G316" s="738"/>
      <c r="H316" s="739"/>
      <c r="I316" s="738"/>
      <c r="J316" s="739"/>
      <c r="K316" s="738"/>
      <c r="L316" s="739"/>
      <c r="N316" s="5"/>
    </row>
    <row r="317" spans="1:14" s="26" customFormat="1" ht="16.5">
      <c r="A317" s="24">
        <v>1</v>
      </c>
      <c r="B317" s="25" t="s">
        <v>948</v>
      </c>
      <c r="C317" s="656"/>
      <c r="D317" s="658"/>
      <c r="E317" s="656"/>
      <c r="F317" s="658"/>
      <c r="G317" s="656"/>
      <c r="H317" s="658"/>
      <c r="I317" s="656"/>
      <c r="J317" s="658"/>
      <c r="K317" s="656"/>
      <c r="L317" s="658"/>
    </row>
    <row r="318" spans="1:14" s="26" customFormat="1" ht="16.5">
      <c r="A318" s="27">
        <v>2</v>
      </c>
      <c r="B318" s="28" t="s">
        <v>949</v>
      </c>
      <c r="C318" s="597">
        <v>18.52</v>
      </c>
      <c r="D318" s="598"/>
      <c r="E318" s="597">
        <v>16.100000000000001</v>
      </c>
      <c r="F318" s="598"/>
      <c r="G318" s="597">
        <v>32.28</v>
      </c>
      <c r="H318" s="598"/>
      <c r="I318" s="597">
        <v>11.74</v>
      </c>
      <c r="J318" s="598"/>
      <c r="K318" s="597">
        <v>16.420000000000002</v>
      </c>
      <c r="L318" s="598"/>
    </row>
    <row r="319" spans="1:14" s="26" customFormat="1" ht="16.5">
      <c r="A319" s="27">
        <v>3</v>
      </c>
      <c r="B319" s="28" t="s">
        <v>950</v>
      </c>
      <c r="C319" s="597">
        <v>43.58</v>
      </c>
      <c r="D319" s="598"/>
      <c r="E319" s="597">
        <v>45.17</v>
      </c>
      <c r="F319" s="598"/>
      <c r="G319" s="597">
        <v>29.35</v>
      </c>
      <c r="H319" s="598"/>
      <c r="I319" s="597">
        <v>29.35</v>
      </c>
      <c r="J319" s="598"/>
      <c r="K319" s="597">
        <v>29.35</v>
      </c>
      <c r="L319" s="598"/>
    </row>
    <row r="320" spans="1:14" s="26" customFormat="1" ht="16.5">
      <c r="A320" s="27">
        <v>4</v>
      </c>
      <c r="B320" s="28" t="s">
        <v>951</v>
      </c>
      <c r="C320" s="597"/>
      <c r="D320" s="598"/>
      <c r="E320" s="597"/>
      <c r="F320" s="598"/>
      <c r="G320" s="597"/>
      <c r="H320" s="598"/>
      <c r="I320" s="597"/>
      <c r="J320" s="598"/>
      <c r="K320" s="597"/>
      <c r="L320" s="598"/>
    </row>
    <row r="321" spans="1:14" s="26" customFormat="1" ht="16.5">
      <c r="A321" s="27">
        <v>5</v>
      </c>
      <c r="B321" s="28" t="s">
        <v>963</v>
      </c>
      <c r="C321" s="597">
        <v>10.9</v>
      </c>
      <c r="D321" s="598"/>
      <c r="E321" s="597">
        <v>11.73</v>
      </c>
      <c r="F321" s="598"/>
      <c r="G321" s="597">
        <v>14.67</v>
      </c>
      <c r="H321" s="598"/>
      <c r="I321" s="597">
        <v>14.67</v>
      </c>
      <c r="J321" s="598"/>
      <c r="K321" s="597">
        <v>11.73</v>
      </c>
      <c r="L321" s="598"/>
    </row>
    <row r="322" spans="1:14" s="31" customFormat="1" ht="17.25" thickBot="1">
      <c r="A322" s="22"/>
      <c r="B322" s="30" t="s">
        <v>1049</v>
      </c>
      <c r="C322" s="709">
        <f>SUM(C317:C321)</f>
        <v>73</v>
      </c>
      <c r="D322" s="710"/>
      <c r="E322" s="709">
        <f>SUM(E317:E321)</f>
        <v>73</v>
      </c>
      <c r="F322" s="710"/>
      <c r="G322" s="709">
        <f>SUM(G317:G321)</f>
        <v>76.3</v>
      </c>
      <c r="H322" s="710"/>
      <c r="I322" s="709">
        <f>SUM(I317:I321)</f>
        <v>55.76</v>
      </c>
      <c r="J322" s="710"/>
      <c r="K322" s="709">
        <f>SUM(K317:K321)</f>
        <v>57.5</v>
      </c>
      <c r="L322" s="710"/>
    </row>
    <row r="323" spans="1:14" ht="17.25" thickBot="1">
      <c r="A323" s="22" t="s">
        <v>871</v>
      </c>
      <c r="B323" s="23" t="s">
        <v>952</v>
      </c>
      <c r="C323" s="603" t="s">
        <v>507</v>
      </c>
      <c r="D323" s="604"/>
      <c r="E323" s="603" t="s">
        <v>507</v>
      </c>
      <c r="F323" s="604"/>
      <c r="G323" s="603" t="s">
        <v>507</v>
      </c>
      <c r="H323" s="604"/>
      <c r="I323" s="603" t="s">
        <v>507</v>
      </c>
      <c r="J323" s="604"/>
      <c r="K323" s="603" t="s">
        <v>507</v>
      </c>
      <c r="L323" s="604"/>
      <c r="N323" s="5"/>
    </row>
    <row r="324" spans="1:14" s="26" customFormat="1" ht="16.5">
      <c r="A324" s="24"/>
      <c r="B324" s="35" t="s">
        <v>955</v>
      </c>
      <c r="C324" s="607"/>
      <c r="D324" s="608"/>
      <c r="E324" s="607"/>
      <c r="F324" s="608"/>
      <c r="G324" s="607"/>
      <c r="H324" s="608"/>
      <c r="I324" s="607"/>
      <c r="J324" s="608"/>
      <c r="K324" s="607"/>
      <c r="L324" s="608"/>
    </row>
    <row r="325" spans="1:14" s="26" customFormat="1" ht="16.5">
      <c r="A325" s="27"/>
      <c r="B325" s="28" t="s">
        <v>956</v>
      </c>
      <c r="C325" s="609">
        <v>80</v>
      </c>
      <c r="D325" s="610"/>
      <c r="E325" s="609">
        <v>75</v>
      </c>
      <c r="F325" s="610"/>
      <c r="G325" s="609">
        <v>90</v>
      </c>
      <c r="H325" s="610"/>
      <c r="I325" s="609">
        <v>120</v>
      </c>
      <c r="J325" s="610"/>
      <c r="K325" s="609">
        <v>80</v>
      </c>
      <c r="L325" s="610"/>
    </row>
    <row r="326" spans="1:14" s="26" customFormat="1" ht="16.5">
      <c r="A326" s="713"/>
      <c r="B326" s="714"/>
      <c r="C326" s="679" t="s">
        <v>508</v>
      </c>
      <c r="D326" s="680"/>
      <c r="E326" s="679" t="s">
        <v>508</v>
      </c>
      <c r="F326" s="680"/>
      <c r="G326" s="679" t="s">
        <v>508</v>
      </c>
      <c r="H326" s="680"/>
      <c r="I326" s="679" t="s">
        <v>508</v>
      </c>
      <c r="J326" s="680"/>
      <c r="K326" s="679" t="s">
        <v>508</v>
      </c>
      <c r="L326" s="680"/>
    </row>
    <row r="327" spans="1:14" s="26" customFormat="1" ht="16.5">
      <c r="A327" s="24">
        <v>1</v>
      </c>
      <c r="B327" s="103" t="s">
        <v>1204</v>
      </c>
      <c r="C327" s="667">
        <v>2</v>
      </c>
      <c r="D327" s="668"/>
      <c r="E327" s="686">
        <v>2</v>
      </c>
      <c r="F327" s="687"/>
      <c r="G327" s="609">
        <v>2</v>
      </c>
      <c r="H327" s="610"/>
      <c r="I327" s="609">
        <v>2</v>
      </c>
      <c r="J327" s="610"/>
      <c r="K327" s="609">
        <v>2</v>
      </c>
      <c r="L327" s="610"/>
    </row>
    <row r="328" spans="1:14" s="26" customFormat="1" ht="16.5">
      <c r="A328" s="24">
        <v>2</v>
      </c>
      <c r="B328" s="103" t="s">
        <v>1205</v>
      </c>
      <c r="C328" s="667">
        <v>3</v>
      </c>
      <c r="D328" s="668"/>
      <c r="E328" s="686">
        <v>3</v>
      </c>
      <c r="F328" s="687"/>
      <c r="G328" s="613">
        <v>3</v>
      </c>
      <c r="H328" s="614"/>
      <c r="I328" s="613">
        <v>3</v>
      </c>
      <c r="J328" s="614"/>
      <c r="K328" s="613">
        <v>3</v>
      </c>
      <c r="L328" s="614"/>
    </row>
    <row r="329" spans="1:14" s="26" customFormat="1" ht="16.5">
      <c r="A329" s="27">
        <v>3</v>
      </c>
      <c r="B329" s="100" t="s">
        <v>1206</v>
      </c>
      <c r="C329" s="667">
        <v>5</v>
      </c>
      <c r="D329" s="668"/>
      <c r="E329" s="686">
        <v>5</v>
      </c>
      <c r="F329" s="687"/>
      <c r="G329" s="613">
        <v>5</v>
      </c>
      <c r="H329" s="614"/>
      <c r="I329" s="613">
        <v>5</v>
      </c>
      <c r="J329" s="614"/>
      <c r="K329" s="613">
        <v>5</v>
      </c>
      <c r="L329" s="614"/>
    </row>
    <row r="330" spans="1:14" s="26" customFormat="1" ht="16.5">
      <c r="A330" s="51">
        <v>4</v>
      </c>
      <c r="B330" s="395" t="s">
        <v>512</v>
      </c>
      <c r="C330" s="667">
        <v>2</v>
      </c>
      <c r="D330" s="668"/>
      <c r="E330" s="686">
        <v>2</v>
      </c>
      <c r="F330" s="687"/>
      <c r="G330" s="613">
        <v>4</v>
      </c>
      <c r="H330" s="614"/>
      <c r="I330" s="613">
        <v>4</v>
      </c>
      <c r="J330" s="614"/>
      <c r="K330" s="613">
        <v>4</v>
      </c>
      <c r="L330" s="614"/>
    </row>
    <row r="331" spans="1:14" s="26" customFormat="1" ht="16.5">
      <c r="A331" s="51">
        <v>5</v>
      </c>
      <c r="B331" s="395" t="s">
        <v>1207</v>
      </c>
      <c r="C331" s="667">
        <v>10</v>
      </c>
      <c r="D331" s="668"/>
      <c r="E331" s="686">
        <v>10</v>
      </c>
      <c r="F331" s="687"/>
      <c r="G331" s="613">
        <v>4</v>
      </c>
      <c r="H331" s="614"/>
      <c r="I331" s="613">
        <v>4</v>
      </c>
      <c r="J331" s="614"/>
      <c r="K331" s="613">
        <v>4</v>
      </c>
      <c r="L331" s="614"/>
    </row>
    <row r="332" spans="1:14" s="26" customFormat="1" ht="16.5">
      <c r="A332" s="51">
        <v>6</v>
      </c>
      <c r="B332" s="395" t="s">
        <v>513</v>
      </c>
      <c r="C332" s="667">
        <v>2</v>
      </c>
      <c r="D332" s="668"/>
      <c r="E332" s="667">
        <v>2</v>
      </c>
      <c r="F332" s="668"/>
      <c r="G332" s="613">
        <v>2</v>
      </c>
      <c r="H332" s="614"/>
      <c r="I332" s="613">
        <v>2</v>
      </c>
      <c r="J332" s="614"/>
      <c r="K332" s="613">
        <v>2</v>
      </c>
      <c r="L332" s="614"/>
    </row>
    <row r="333" spans="1:14" ht="17.25" thickBot="1">
      <c r="A333" s="73"/>
      <c r="B333" s="74"/>
      <c r="C333" s="667"/>
      <c r="D333" s="668"/>
      <c r="E333" s="622"/>
      <c r="F333" s="623"/>
      <c r="G333" s="622"/>
      <c r="H333" s="623"/>
      <c r="I333" s="622"/>
      <c r="J333" s="623"/>
      <c r="K333" s="622"/>
      <c r="L333" s="623"/>
      <c r="N333" s="5"/>
    </row>
    <row r="334" spans="1:14" ht="17.25" thickBot="1">
      <c r="A334" s="22" t="s">
        <v>874</v>
      </c>
      <c r="B334" s="23" t="s">
        <v>957</v>
      </c>
      <c r="C334" s="624"/>
      <c r="D334" s="625"/>
      <c r="E334" s="624"/>
      <c r="F334" s="625"/>
      <c r="G334" s="624"/>
      <c r="H334" s="625"/>
      <c r="I334" s="624"/>
      <c r="J334" s="625"/>
      <c r="K334" s="624"/>
      <c r="L334" s="625"/>
      <c r="N334" s="5"/>
    </row>
    <row r="335" spans="1:14" s="26" customFormat="1" ht="15.6" customHeight="1">
      <c r="A335" s="24">
        <v>1</v>
      </c>
      <c r="B335" s="35" t="s">
        <v>958</v>
      </c>
      <c r="C335" s="650">
        <v>2500</v>
      </c>
      <c r="D335" s="652"/>
      <c r="E335" s="650">
        <v>2500</v>
      </c>
      <c r="F335" s="652"/>
      <c r="G335" s="650">
        <v>1800</v>
      </c>
      <c r="H335" s="652"/>
      <c r="I335" s="787">
        <v>800</v>
      </c>
      <c r="J335" s="788"/>
      <c r="K335" s="650">
        <v>1800</v>
      </c>
      <c r="L335" s="652"/>
    </row>
    <row r="336" spans="1:14" s="26" customFormat="1" ht="16.5">
      <c r="A336" s="27">
        <v>2</v>
      </c>
      <c r="B336" s="28" t="s">
        <v>959</v>
      </c>
      <c r="C336" s="611"/>
      <c r="D336" s="612"/>
      <c r="E336" s="611"/>
      <c r="F336" s="612"/>
      <c r="G336" s="611"/>
      <c r="H336" s="612"/>
      <c r="I336" s="611"/>
      <c r="J336" s="612"/>
      <c r="K336" s="611"/>
      <c r="L336" s="612"/>
    </row>
    <row r="337" spans="1:14" s="26" customFormat="1" ht="16.5">
      <c r="A337" s="27">
        <v>3</v>
      </c>
      <c r="B337" s="28" t="s">
        <v>960</v>
      </c>
      <c r="C337" s="597"/>
      <c r="D337" s="598"/>
      <c r="E337" s="597"/>
      <c r="F337" s="598"/>
      <c r="G337" s="597"/>
      <c r="H337" s="598"/>
      <c r="I337" s="597"/>
      <c r="J337" s="598"/>
      <c r="K337" s="597"/>
      <c r="L337" s="598"/>
    </row>
    <row r="338" spans="1:14" s="26" customFormat="1" ht="16.5">
      <c r="A338" s="27"/>
      <c r="B338" s="28"/>
      <c r="C338" s="597"/>
      <c r="D338" s="598"/>
      <c r="E338" s="597"/>
      <c r="F338" s="598"/>
      <c r="G338" s="597"/>
      <c r="H338" s="598"/>
      <c r="I338" s="597"/>
      <c r="J338" s="598"/>
      <c r="K338" s="597"/>
      <c r="L338" s="598"/>
    </row>
    <row r="339" spans="1:14" ht="17.25" thickBot="1">
      <c r="A339" s="73"/>
      <c r="B339" s="74"/>
      <c r="C339" s="622"/>
      <c r="D339" s="623"/>
      <c r="E339" s="622"/>
      <c r="F339" s="623"/>
      <c r="G339" s="622"/>
      <c r="H339" s="623"/>
      <c r="I339" s="622"/>
      <c r="J339" s="623"/>
      <c r="K339" s="622"/>
      <c r="L339" s="623"/>
      <c r="N339" s="5"/>
    </row>
    <row r="340" spans="1:14" ht="17.25" thickBot="1">
      <c r="A340" s="22" t="s">
        <v>961</v>
      </c>
      <c r="B340" s="50" t="s">
        <v>1010</v>
      </c>
      <c r="C340" s="624"/>
      <c r="D340" s="625"/>
      <c r="E340" s="624"/>
      <c r="F340" s="625"/>
      <c r="G340" s="624"/>
      <c r="H340" s="625"/>
      <c r="I340" s="624"/>
      <c r="J340" s="625"/>
      <c r="K340" s="624"/>
      <c r="L340" s="625"/>
      <c r="N340" s="5"/>
    </row>
    <row r="341" spans="1:14" s="26" customFormat="1" ht="16.5">
      <c r="A341" s="24">
        <v>1</v>
      </c>
      <c r="B341" s="25" t="s">
        <v>958</v>
      </c>
      <c r="C341" s="656">
        <v>0.45</v>
      </c>
      <c r="D341" s="658"/>
      <c r="E341" s="656">
        <v>0.52</v>
      </c>
      <c r="F341" s="658"/>
      <c r="G341" s="656">
        <v>0.45</v>
      </c>
      <c r="H341" s="658"/>
      <c r="I341" s="656">
        <v>1.81</v>
      </c>
      <c r="J341" s="658"/>
      <c r="K341" s="656">
        <v>0.45</v>
      </c>
      <c r="L341" s="658"/>
    </row>
    <row r="342" spans="1:14" s="26" customFormat="1" ht="16.5">
      <c r="A342" s="27">
        <v>2</v>
      </c>
      <c r="B342" s="28" t="s">
        <v>959</v>
      </c>
      <c r="C342" s="597"/>
      <c r="D342" s="598"/>
      <c r="E342" s="597"/>
      <c r="F342" s="598"/>
      <c r="G342" s="597"/>
      <c r="H342" s="598"/>
      <c r="I342" s="597"/>
      <c r="J342" s="598"/>
      <c r="K342" s="597"/>
      <c r="L342" s="598"/>
    </row>
    <row r="343" spans="1:14" s="26" customFormat="1" ht="16.5">
      <c r="A343" s="27">
        <v>3</v>
      </c>
      <c r="B343" s="28" t="s">
        <v>960</v>
      </c>
      <c r="C343" s="597"/>
      <c r="D343" s="598"/>
      <c r="E343" s="597"/>
      <c r="F343" s="598"/>
      <c r="G343" s="597"/>
      <c r="H343" s="598"/>
      <c r="I343" s="597"/>
      <c r="J343" s="598"/>
      <c r="K343" s="597"/>
      <c r="L343" s="598"/>
    </row>
    <row r="344" spans="1:14" ht="16.5">
      <c r="A344" s="75"/>
      <c r="B344" s="76"/>
      <c r="C344" s="597"/>
      <c r="D344" s="598"/>
      <c r="E344" s="597"/>
      <c r="F344" s="598"/>
      <c r="G344" s="597"/>
      <c r="H344" s="598"/>
      <c r="I344" s="597"/>
      <c r="J344" s="598"/>
      <c r="K344" s="597"/>
      <c r="L344" s="598"/>
      <c r="N344" s="5"/>
    </row>
    <row r="345" spans="1:14" ht="17.25" thickBot="1">
      <c r="A345" s="73"/>
      <c r="B345" s="74"/>
      <c r="C345" s="622"/>
      <c r="D345" s="623"/>
      <c r="E345" s="622"/>
      <c r="F345" s="623"/>
      <c r="G345" s="622"/>
      <c r="H345" s="623"/>
      <c r="I345" s="622"/>
      <c r="J345" s="623"/>
      <c r="K345" s="622"/>
      <c r="L345" s="623"/>
      <c r="N345" s="5"/>
    </row>
    <row r="346" spans="1:14" s="20" customFormat="1" ht="17.25" thickBot="1">
      <c r="A346" s="53" t="s">
        <v>962</v>
      </c>
      <c r="B346" s="54" t="s">
        <v>1098</v>
      </c>
      <c r="C346" s="601"/>
      <c r="D346" s="602"/>
      <c r="E346" s="601"/>
      <c r="F346" s="602"/>
      <c r="G346" s="601"/>
      <c r="H346" s="602"/>
      <c r="I346" s="601"/>
      <c r="J346" s="602"/>
      <c r="K346" s="601"/>
      <c r="L346" s="602"/>
    </row>
    <row r="347" spans="1:14" ht="17.25" thickBot="1">
      <c r="A347" s="81" t="s">
        <v>946</v>
      </c>
      <c r="B347" s="82"/>
      <c r="C347" s="751"/>
      <c r="D347" s="752"/>
      <c r="E347" s="751"/>
      <c r="F347" s="752"/>
      <c r="G347" s="751"/>
      <c r="H347" s="752"/>
      <c r="I347" s="751"/>
      <c r="J347" s="752"/>
      <c r="K347" s="751"/>
      <c r="L347" s="752"/>
      <c r="N347" s="5"/>
    </row>
    <row r="348" spans="1:14" ht="17.25" thickBot="1">
      <c r="A348" s="83" t="s">
        <v>924</v>
      </c>
      <c r="B348" s="50" t="s">
        <v>979</v>
      </c>
      <c r="C348" s="624"/>
      <c r="D348" s="625"/>
      <c r="E348" s="624"/>
      <c r="F348" s="625"/>
      <c r="G348" s="624"/>
      <c r="H348" s="625"/>
      <c r="I348" s="624"/>
      <c r="J348" s="625"/>
      <c r="K348" s="624"/>
      <c r="L348" s="625"/>
      <c r="N348" s="5"/>
    </row>
    <row r="349" spans="1:14" ht="17.25" thickBot="1">
      <c r="A349" s="51">
        <v>1</v>
      </c>
      <c r="B349" s="76"/>
      <c r="C349" s="754">
        <v>1250</v>
      </c>
      <c r="D349" s="755"/>
      <c r="E349" s="754">
        <v>1250</v>
      </c>
      <c r="F349" s="755"/>
      <c r="G349" s="797">
        <v>763</v>
      </c>
      <c r="H349" s="798"/>
      <c r="I349" s="797">
        <v>763</v>
      </c>
      <c r="J349" s="798"/>
      <c r="K349" s="797">
        <v>763</v>
      </c>
      <c r="L349" s="798"/>
      <c r="N349" s="5"/>
    </row>
    <row r="350" spans="1:14" ht="17.25" thickBot="1">
      <c r="A350" s="464" t="s">
        <v>216</v>
      </c>
      <c r="B350" s="481" t="s">
        <v>922</v>
      </c>
      <c r="C350" s="624"/>
      <c r="D350" s="625"/>
      <c r="E350" s="599"/>
      <c r="F350" s="599"/>
      <c r="G350" s="599"/>
      <c r="H350" s="599"/>
      <c r="I350" s="599"/>
      <c r="J350" s="599"/>
      <c r="K350" s="599"/>
      <c r="L350" s="599"/>
      <c r="N350" s="5"/>
    </row>
    <row r="351" spans="1:14" ht="16.350000000000001" customHeight="1">
      <c r="A351" s="484">
        <v>1</v>
      </c>
      <c r="B351" s="485" t="s">
        <v>511</v>
      </c>
      <c r="C351" s="756">
        <v>6</v>
      </c>
      <c r="D351" s="756"/>
      <c r="E351" s="756">
        <v>5</v>
      </c>
      <c r="F351" s="756"/>
      <c r="G351" s="756">
        <v>4</v>
      </c>
      <c r="H351" s="756"/>
      <c r="I351" s="756">
        <v>4</v>
      </c>
      <c r="J351" s="756"/>
      <c r="K351" s="756">
        <v>4</v>
      </c>
      <c r="L351" s="756"/>
      <c r="N351" s="5"/>
    </row>
    <row r="352" spans="1:14" ht="16.350000000000001" customHeight="1" thickBot="1">
      <c r="A352" s="478">
        <v>2</v>
      </c>
      <c r="B352" s="480" t="s">
        <v>923</v>
      </c>
      <c r="C352" s="942">
        <v>25</v>
      </c>
      <c r="D352" s="943"/>
      <c r="E352" s="941">
        <v>25</v>
      </c>
      <c r="F352" s="941"/>
      <c r="G352" s="941">
        <v>20</v>
      </c>
      <c r="H352" s="941"/>
      <c r="I352" s="941">
        <v>35</v>
      </c>
      <c r="J352" s="941"/>
      <c r="K352" s="941">
        <v>20</v>
      </c>
      <c r="L352" s="941"/>
      <c r="N352" s="5"/>
    </row>
    <row r="353" spans="1:14" ht="98.25" customHeight="1">
      <c r="A353" s="66"/>
      <c r="C353" s="67"/>
      <c r="D353" s="68"/>
      <c r="E353" s="69"/>
      <c r="F353" s="70"/>
      <c r="G353" s="69"/>
      <c r="H353" s="70"/>
      <c r="I353" s="69"/>
      <c r="J353" s="70"/>
      <c r="K353" s="69"/>
      <c r="M353" s="58">
        <v>13</v>
      </c>
    </row>
    <row r="354" spans="1:14">
      <c r="A354" s="59"/>
      <c r="B354" s="59"/>
      <c r="C354" s="4"/>
      <c r="D354" s="60"/>
      <c r="E354" s="59"/>
      <c r="F354" s="60"/>
      <c r="G354" s="59"/>
      <c r="H354" s="60"/>
      <c r="I354" s="59"/>
      <c r="J354" s="60"/>
      <c r="K354" s="59"/>
      <c r="L354" s="60"/>
    </row>
    <row r="355" spans="1:14" ht="25.35" customHeight="1" thickBot="1">
      <c r="A355" s="660" t="s">
        <v>376</v>
      </c>
      <c r="B355" s="660"/>
      <c r="C355" s="61"/>
      <c r="D355" s="62"/>
      <c r="E355" s="63"/>
      <c r="F355" s="62"/>
      <c r="G355" s="63"/>
      <c r="H355" s="62"/>
      <c r="I355" s="63"/>
      <c r="J355" s="62"/>
      <c r="K355" s="63"/>
      <c r="L355" s="62"/>
    </row>
    <row r="356" spans="1:14" ht="15.75" thickBot="1">
      <c r="A356" s="744"/>
      <c r="B356" s="745"/>
      <c r="C356" s="688" t="s">
        <v>947</v>
      </c>
      <c r="D356" s="689"/>
      <c r="E356" s="689"/>
      <c r="F356" s="689"/>
      <c r="G356" s="689"/>
      <c r="H356" s="689"/>
      <c r="I356" s="689"/>
      <c r="J356" s="690"/>
      <c r="L356" s="5"/>
      <c r="N356" s="5"/>
    </row>
    <row r="357" spans="1:14" ht="16.350000000000001" customHeight="1" thickBot="1">
      <c r="A357" s="757"/>
      <c r="B357" s="758"/>
      <c r="C357" s="688" t="s">
        <v>341</v>
      </c>
      <c r="D357" s="689"/>
      <c r="E357" s="689"/>
      <c r="F357" s="690"/>
      <c r="G357" s="688" t="s">
        <v>340</v>
      </c>
      <c r="H357" s="689"/>
      <c r="I357" s="689"/>
      <c r="J357" s="690"/>
      <c r="L357" s="5"/>
      <c r="N357" s="5"/>
    </row>
    <row r="358" spans="1:14" ht="38.450000000000003" customHeight="1" thickBot="1">
      <c r="A358" s="746"/>
      <c r="B358" s="747"/>
      <c r="C358" s="699" t="s">
        <v>337</v>
      </c>
      <c r="D358" s="700"/>
      <c r="E358" s="699" t="s">
        <v>339</v>
      </c>
      <c r="F358" s="700"/>
      <c r="G358" s="699" t="s">
        <v>338</v>
      </c>
      <c r="H358" s="700"/>
      <c r="I358" s="699" t="s">
        <v>339</v>
      </c>
      <c r="J358" s="700"/>
      <c r="L358" s="5"/>
      <c r="N358" s="5"/>
    </row>
    <row r="359" spans="1:14" ht="17.25" thickBot="1">
      <c r="A359" s="22" t="s">
        <v>1007</v>
      </c>
      <c r="B359" s="23" t="s">
        <v>758</v>
      </c>
      <c r="C359" s="738"/>
      <c r="D359" s="739"/>
      <c r="E359" s="624"/>
      <c r="F359" s="625"/>
      <c r="G359" s="738"/>
      <c r="H359" s="739"/>
      <c r="I359" s="738"/>
      <c r="J359" s="739"/>
      <c r="L359" s="5"/>
      <c r="N359" s="5"/>
    </row>
    <row r="360" spans="1:14" s="26" customFormat="1" ht="16.5">
      <c r="A360" s="24">
        <v>1</v>
      </c>
      <c r="B360" s="25" t="s">
        <v>948</v>
      </c>
      <c r="C360" s="656">
        <v>10.050000000000001</v>
      </c>
      <c r="D360" s="658"/>
      <c r="E360" s="656">
        <v>10.050000000000001</v>
      </c>
      <c r="F360" s="658"/>
      <c r="G360" s="656">
        <v>31.54</v>
      </c>
      <c r="H360" s="658"/>
      <c r="I360" s="656">
        <v>31.54</v>
      </c>
      <c r="J360" s="658"/>
    </row>
    <row r="361" spans="1:14" s="26" customFormat="1" ht="16.5">
      <c r="A361" s="27">
        <v>2</v>
      </c>
      <c r="B361" s="28" t="s">
        <v>949</v>
      </c>
      <c r="C361" s="597">
        <v>66.22</v>
      </c>
      <c r="D361" s="598"/>
      <c r="E361" s="810">
        <v>82.76</v>
      </c>
      <c r="F361" s="811"/>
      <c r="G361" s="597">
        <v>38.520000000000003</v>
      </c>
      <c r="H361" s="598"/>
      <c r="I361" s="597">
        <v>38.520000000000003</v>
      </c>
      <c r="J361" s="598"/>
    </row>
    <row r="362" spans="1:14" s="26" customFormat="1" ht="16.5">
      <c r="A362" s="27">
        <v>3</v>
      </c>
      <c r="B362" s="28" t="s">
        <v>950</v>
      </c>
      <c r="C362" s="597">
        <v>22.16</v>
      </c>
      <c r="D362" s="598"/>
      <c r="E362" s="597">
        <v>15.36</v>
      </c>
      <c r="F362" s="598"/>
      <c r="G362" s="597">
        <v>54.78</v>
      </c>
      <c r="H362" s="598"/>
      <c r="I362" s="597">
        <v>34.78</v>
      </c>
      <c r="J362" s="598"/>
    </row>
    <row r="363" spans="1:14" s="26" customFormat="1" ht="16.5">
      <c r="A363" s="27">
        <v>4</v>
      </c>
      <c r="B363" s="28" t="s">
        <v>951</v>
      </c>
      <c r="C363" s="597"/>
      <c r="D363" s="598"/>
      <c r="E363" s="597"/>
      <c r="F363" s="598"/>
      <c r="G363" s="597"/>
      <c r="H363" s="598"/>
      <c r="I363" s="597"/>
      <c r="J363" s="598"/>
    </row>
    <row r="364" spans="1:14" s="26" customFormat="1" ht="16.5">
      <c r="A364" s="27">
        <v>5</v>
      </c>
      <c r="B364" s="28" t="s">
        <v>504</v>
      </c>
      <c r="C364" s="597">
        <v>71.64</v>
      </c>
      <c r="D364" s="598"/>
      <c r="E364" s="597"/>
      <c r="F364" s="598"/>
      <c r="G364" s="597">
        <v>71.64</v>
      </c>
      <c r="H364" s="598"/>
      <c r="I364" s="597"/>
      <c r="J364" s="598"/>
    </row>
    <row r="365" spans="1:14" s="26" customFormat="1" ht="16.5">
      <c r="A365" s="27">
        <v>6</v>
      </c>
      <c r="B365" s="28" t="s">
        <v>963</v>
      </c>
      <c r="C365" s="597">
        <v>14.96</v>
      </c>
      <c r="D365" s="598"/>
      <c r="E365" s="597">
        <v>14.96</v>
      </c>
      <c r="F365" s="598"/>
      <c r="G365" s="597">
        <v>14.96</v>
      </c>
      <c r="H365" s="598"/>
      <c r="I365" s="597">
        <v>14.96</v>
      </c>
      <c r="J365" s="598"/>
    </row>
    <row r="366" spans="1:14" s="31" customFormat="1" ht="17.25" thickBot="1">
      <c r="A366" s="22"/>
      <c r="B366" s="30" t="s">
        <v>1049</v>
      </c>
      <c r="C366" s="709">
        <f>SUM(C360:D365)</f>
        <v>185.03</v>
      </c>
      <c r="D366" s="710"/>
      <c r="E366" s="709">
        <f>SUM(E360:F365)</f>
        <v>123.13</v>
      </c>
      <c r="F366" s="710"/>
      <c r="G366" s="709">
        <f>SUM(G360:H365)</f>
        <v>211.44</v>
      </c>
      <c r="H366" s="710"/>
      <c r="I366" s="709">
        <f>SUM(I360:J365)</f>
        <v>119.8</v>
      </c>
      <c r="J366" s="710"/>
    </row>
    <row r="367" spans="1:14" ht="17.25" thickBot="1">
      <c r="A367" s="22" t="s">
        <v>871</v>
      </c>
      <c r="B367" s="23" t="s">
        <v>952</v>
      </c>
      <c r="C367" s="603" t="s">
        <v>507</v>
      </c>
      <c r="D367" s="604"/>
      <c r="E367" s="603" t="s">
        <v>507</v>
      </c>
      <c r="F367" s="604"/>
      <c r="G367" s="603" t="s">
        <v>507</v>
      </c>
      <c r="H367" s="604"/>
      <c r="I367" s="603" t="s">
        <v>507</v>
      </c>
      <c r="J367" s="604"/>
      <c r="L367" s="5"/>
      <c r="N367" s="5"/>
    </row>
    <row r="368" spans="1:14" s="87" customFormat="1" ht="16.5">
      <c r="A368" s="84">
        <v>1</v>
      </c>
      <c r="B368" s="85" t="s">
        <v>955</v>
      </c>
      <c r="C368" s="607"/>
      <c r="D368" s="608"/>
      <c r="E368" s="607"/>
      <c r="F368" s="608"/>
      <c r="G368" s="607"/>
      <c r="H368" s="608"/>
      <c r="I368" s="607"/>
      <c r="J368" s="608"/>
    </row>
    <row r="369" spans="1:14" s="26" customFormat="1" ht="16.5">
      <c r="A369" s="27">
        <v>2</v>
      </c>
      <c r="B369" s="28" t="s">
        <v>956</v>
      </c>
      <c r="C369" s="613">
        <v>65</v>
      </c>
      <c r="D369" s="614"/>
      <c r="E369" s="613">
        <v>55</v>
      </c>
      <c r="F369" s="614"/>
      <c r="G369" s="613">
        <v>65</v>
      </c>
      <c r="H369" s="614"/>
      <c r="I369" s="613">
        <v>55</v>
      </c>
      <c r="J369" s="614"/>
    </row>
    <row r="370" spans="1:14" s="26" customFormat="1" ht="16.5">
      <c r="A370" s="713"/>
      <c r="B370" s="714"/>
      <c r="C370" s="611" t="s">
        <v>508</v>
      </c>
      <c r="D370" s="612"/>
      <c r="E370" s="611" t="s">
        <v>508</v>
      </c>
      <c r="F370" s="612"/>
      <c r="G370" s="611" t="s">
        <v>508</v>
      </c>
      <c r="H370" s="612"/>
      <c r="I370" s="611" t="s">
        <v>508</v>
      </c>
      <c r="J370" s="612"/>
    </row>
    <row r="371" spans="1:14" s="26" customFormat="1" ht="16.5">
      <c r="A371" s="24">
        <v>1</v>
      </c>
      <c r="B371" s="103" t="s">
        <v>1204</v>
      </c>
      <c r="C371" s="613">
        <v>2</v>
      </c>
      <c r="D371" s="614"/>
      <c r="E371" s="613">
        <v>2</v>
      </c>
      <c r="F371" s="614"/>
      <c r="G371" s="613">
        <v>2</v>
      </c>
      <c r="H371" s="614"/>
      <c r="I371" s="613">
        <v>2</v>
      </c>
      <c r="J371" s="614"/>
    </row>
    <row r="372" spans="1:14" s="26" customFormat="1" ht="16.5">
      <c r="A372" s="24">
        <v>2</v>
      </c>
      <c r="B372" s="103" t="s">
        <v>1205</v>
      </c>
      <c r="C372" s="613">
        <v>4</v>
      </c>
      <c r="D372" s="614"/>
      <c r="E372" s="613">
        <v>4</v>
      </c>
      <c r="F372" s="614"/>
      <c r="G372" s="613">
        <v>4</v>
      </c>
      <c r="H372" s="614"/>
      <c r="I372" s="613">
        <v>4</v>
      </c>
      <c r="J372" s="614"/>
    </row>
    <row r="373" spans="1:14" s="26" customFormat="1" ht="16.5">
      <c r="A373" s="27">
        <v>3</v>
      </c>
      <c r="B373" s="100" t="s">
        <v>1206</v>
      </c>
      <c r="C373" s="613">
        <v>3</v>
      </c>
      <c r="D373" s="614"/>
      <c r="E373" s="613">
        <v>3</v>
      </c>
      <c r="F373" s="614"/>
      <c r="G373" s="613">
        <v>6</v>
      </c>
      <c r="H373" s="614"/>
      <c r="I373" s="613">
        <v>6</v>
      </c>
      <c r="J373" s="614"/>
    </row>
    <row r="374" spans="1:14" s="26" customFormat="1" ht="16.5">
      <c r="A374" s="51">
        <v>4</v>
      </c>
      <c r="B374" s="395" t="s">
        <v>1207</v>
      </c>
      <c r="C374" s="613">
        <v>8</v>
      </c>
      <c r="D374" s="614"/>
      <c r="E374" s="613">
        <v>8</v>
      </c>
      <c r="F374" s="614"/>
      <c r="G374" s="613">
        <v>7</v>
      </c>
      <c r="H374" s="614"/>
      <c r="I374" s="613">
        <v>7</v>
      </c>
      <c r="J374" s="614"/>
    </row>
    <row r="375" spans="1:14" s="26" customFormat="1" ht="16.5">
      <c r="A375" s="51">
        <v>5</v>
      </c>
      <c r="B375" s="395" t="s">
        <v>513</v>
      </c>
      <c r="C375" s="613">
        <v>5</v>
      </c>
      <c r="D375" s="614"/>
      <c r="E375" s="613">
        <v>5</v>
      </c>
      <c r="F375" s="614"/>
      <c r="G375" s="613">
        <v>4</v>
      </c>
      <c r="H375" s="614"/>
      <c r="I375" s="613">
        <v>4</v>
      </c>
      <c r="J375" s="614"/>
    </row>
    <row r="376" spans="1:14" ht="17.25" thickBot="1">
      <c r="A376" s="73"/>
      <c r="B376" s="74"/>
      <c r="C376" s="622"/>
      <c r="D376" s="623"/>
      <c r="E376" s="622"/>
      <c r="F376" s="623"/>
      <c r="G376" s="622"/>
      <c r="H376" s="623"/>
      <c r="I376" s="622"/>
      <c r="J376" s="623"/>
      <c r="L376" s="5"/>
      <c r="N376" s="5"/>
    </row>
    <row r="377" spans="1:14" ht="17.25" thickBot="1">
      <c r="A377" s="22" t="s">
        <v>874</v>
      </c>
      <c r="B377" s="23" t="s">
        <v>957</v>
      </c>
      <c r="C377" s="624"/>
      <c r="D377" s="625"/>
      <c r="E377" s="624"/>
      <c r="F377" s="625"/>
      <c r="G377" s="624"/>
      <c r="H377" s="625"/>
      <c r="I377" s="624"/>
      <c r="J377" s="625"/>
      <c r="L377" s="5"/>
      <c r="N377" s="5"/>
    </row>
    <row r="378" spans="1:14" s="26" customFormat="1" ht="16.5">
      <c r="A378" s="24">
        <v>1</v>
      </c>
      <c r="B378" s="35" t="s">
        <v>958</v>
      </c>
      <c r="C378" s="650">
        <v>4100</v>
      </c>
      <c r="D378" s="652"/>
      <c r="E378" s="650">
        <v>5000</v>
      </c>
      <c r="F378" s="652"/>
      <c r="G378" s="650">
        <v>1950</v>
      </c>
      <c r="H378" s="652"/>
      <c r="I378" s="650">
        <v>2000</v>
      </c>
      <c r="J378" s="652"/>
    </row>
    <row r="379" spans="1:14" s="26" customFormat="1" ht="16.5">
      <c r="A379" s="27">
        <v>2</v>
      </c>
      <c r="B379" s="28" t="s">
        <v>959</v>
      </c>
      <c r="C379" s="611"/>
      <c r="D379" s="612"/>
      <c r="E379" s="611"/>
      <c r="F379" s="612"/>
      <c r="G379" s="611"/>
      <c r="H379" s="612"/>
      <c r="I379" s="611"/>
      <c r="J379" s="612"/>
    </row>
    <row r="380" spans="1:14" s="26" customFormat="1" ht="16.5">
      <c r="A380" s="27">
        <v>3</v>
      </c>
      <c r="B380" s="28" t="s">
        <v>960</v>
      </c>
      <c r="C380" s="597"/>
      <c r="D380" s="598"/>
      <c r="E380" s="597"/>
      <c r="F380" s="598"/>
      <c r="G380" s="597"/>
      <c r="H380" s="598"/>
      <c r="I380" s="597"/>
      <c r="J380" s="598"/>
    </row>
    <row r="381" spans="1:14" s="26" customFormat="1" ht="16.5">
      <c r="A381" s="27"/>
      <c r="B381" s="28"/>
      <c r="C381" s="597"/>
      <c r="D381" s="598"/>
      <c r="E381" s="597"/>
      <c r="F381" s="598"/>
      <c r="G381" s="597"/>
      <c r="H381" s="598"/>
      <c r="I381" s="597"/>
      <c r="J381" s="598"/>
    </row>
    <row r="382" spans="1:14" ht="17.25" thickBot="1">
      <c r="A382" s="73"/>
      <c r="B382" s="74"/>
      <c r="C382" s="622"/>
      <c r="D382" s="623"/>
      <c r="E382" s="622"/>
      <c r="F382" s="623"/>
      <c r="G382" s="622"/>
      <c r="H382" s="623"/>
      <c r="I382" s="622"/>
      <c r="J382" s="623"/>
      <c r="L382" s="5"/>
      <c r="N382" s="5"/>
    </row>
    <row r="383" spans="1:14" ht="17.25" thickBot="1">
      <c r="A383" s="22" t="s">
        <v>961</v>
      </c>
      <c r="B383" s="50" t="s">
        <v>1010</v>
      </c>
      <c r="C383" s="624"/>
      <c r="D383" s="625"/>
      <c r="E383" s="624"/>
      <c r="F383" s="625"/>
      <c r="G383" s="624"/>
      <c r="H383" s="625"/>
      <c r="I383" s="624"/>
      <c r="J383" s="625"/>
      <c r="L383" s="5"/>
      <c r="N383" s="5"/>
    </row>
    <row r="384" spans="1:14" s="26" customFormat="1" ht="16.5">
      <c r="A384" s="24">
        <v>1</v>
      </c>
      <c r="B384" s="25" t="s">
        <v>958</v>
      </c>
      <c r="C384" s="656">
        <v>0.3</v>
      </c>
      <c r="D384" s="658"/>
      <c r="E384" s="656">
        <v>0.14000000000000001</v>
      </c>
      <c r="F384" s="658"/>
      <c r="G384" s="656">
        <v>0.55000000000000004</v>
      </c>
      <c r="H384" s="658"/>
      <c r="I384" s="656">
        <v>0.31</v>
      </c>
      <c r="J384" s="658"/>
    </row>
    <row r="385" spans="1:14" s="26" customFormat="1" ht="16.5">
      <c r="A385" s="27">
        <v>2</v>
      </c>
      <c r="B385" s="28" t="s">
        <v>959</v>
      </c>
      <c r="C385" s="597"/>
      <c r="D385" s="598"/>
      <c r="E385" s="597"/>
      <c r="F385" s="598"/>
      <c r="G385" s="597"/>
      <c r="H385" s="598"/>
      <c r="I385" s="597"/>
      <c r="J385" s="598"/>
    </row>
    <row r="386" spans="1:14" s="26" customFormat="1" ht="16.5">
      <c r="A386" s="27">
        <v>3</v>
      </c>
      <c r="B386" s="28" t="s">
        <v>960</v>
      </c>
      <c r="C386" s="597"/>
      <c r="D386" s="598"/>
      <c r="E386" s="597"/>
      <c r="F386" s="598"/>
      <c r="G386" s="597"/>
      <c r="H386" s="598"/>
      <c r="I386" s="597"/>
      <c r="J386" s="598"/>
    </row>
    <row r="387" spans="1:14" s="26" customFormat="1" ht="16.5">
      <c r="A387" s="51"/>
      <c r="B387" s="52"/>
      <c r="C387" s="597"/>
      <c r="D387" s="598"/>
      <c r="E387" s="597"/>
      <c r="F387" s="598"/>
      <c r="G387" s="597"/>
      <c r="H387" s="598"/>
      <c r="I387" s="597"/>
      <c r="J387" s="598"/>
    </row>
    <row r="388" spans="1:14" ht="17.25" thickBot="1">
      <c r="A388" s="73"/>
      <c r="B388" s="74"/>
      <c r="C388" s="622"/>
      <c r="D388" s="623"/>
      <c r="E388" s="622"/>
      <c r="F388" s="623"/>
      <c r="G388" s="622"/>
      <c r="H388" s="623"/>
      <c r="I388" s="622"/>
      <c r="J388" s="623"/>
      <c r="L388" s="5"/>
      <c r="N388" s="5"/>
    </row>
    <row r="389" spans="1:14" ht="17.25" thickBot="1">
      <c r="A389" s="53" t="s">
        <v>962</v>
      </c>
      <c r="B389" s="54" t="s">
        <v>1098</v>
      </c>
      <c r="C389" s="601"/>
      <c r="D389" s="602"/>
      <c r="E389" s="601"/>
      <c r="F389" s="602"/>
      <c r="G389" s="601"/>
      <c r="H389" s="602"/>
      <c r="I389" s="601"/>
      <c r="J389" s="602"/>
      <c r="L389" s="5"/>
      <c r="N389" s="5"/>
    </row>
    <row r="390" spans="1:14" ht="17.25" thickBot="1">
      <c r="A390" s="81"/>
      <c r="B390" s="82"/>
      <c r="C390" s="751"/>
      <c r="D390" s="752"/>
      <c r="E390" s="751"/>
      <c r="F390" s="752"/>
      <c r="G390" s="751"/>
      <c r="H390" s="752"/>
      <c r="I390" s="751"/>
      <c r="J390" s="752"/>
      <c r="L390" s="5"/>
      <c r="N390" s="5"/>
    </row>
    <row r="391" spans="1:14" ht="17.25" thickBot="1">
      <c r="A391" s="83" t="s">
        <v>924</v>
      </c>
      <c r="B391" s="50" t="s">
        <v>979</v>
      </c>
      <c r="C391" s="624"/>
      <c r="D391" s="625"/>
      <c r="E391" s="624"/>
      <c r="F391" s="625"/>
      <c r="G391" s="624"/>
      <c r="H391" s="625"/>
      <c r="I391" s="624"/>
      <c r="J391" s="625"/>
      <c r="L391" s="5"/>
      <c r="N391" s="5"/>
    </row>
    <row r="392" spans="1:14" ht="16.5">
      <c r="A392" s="75"/>
      <c r="B392" s="76"/>
      <c r="C392" s="656"/>
      <c r="D392" s="658"/>
      <c r="E392" s="656"/>
      <c r="F392" s="658"/>
      <c r="G392" s="656"/>
      <c r="H392" s="658"/>
      <c r="I392" s="656"/>
      <c r="J392" s="658"/>
      <c r="L392" s="5"/>
      <c r="N392" s="5"/>
    </row>
    <row r="393" spans="1:14" ht="16.350000000000001" customHeight="1" thickBot="1">
      <c r="A393" s="73"/>
      <c r="B393" s="74"/>
      <c r="C393" s="853"/>
      <c r="D393" s="854"/>
      <c r="E393" s="853"/>
      <c r="F393" s="854"/>
      <c r="G393" s="853"/>
      <c r="H393" s="854"/>
      <c r="I393" s="853"/>
      <c r="J393" s="854"/>
      <c r="L393" s="5"/>
      <c r="N393" s="5"/>
    </row>
    <row r="394" spans="1:14" ht="16.350000000000001" customHeight="1">
      <c r="A394" s="224"/>
      <c r="B394" s="225"/>
      <c r="C394" s="228"/>
      <c r="D394" s="228"/>
      <c r="E394" s="228"/>
      <c r="F394" s="228"/>
      <c r="G394" s="228"/>
      <c r="H394" s="228"/>
      <c r="I394" s="228"/>
      <c r="J394" s="228"/>
      <c r="L394" s="5"/>
      <c r="N394" s="5"/>
    </row>
    <row r="395" spans="1:14" ht="16.350000000000001" customHeight="1">
      <c r="A395" s="224"/>
      <c r="B395" s="225"/>
      <c r="C395" s="228"/>
      <c r="D395" s="228"/>
      <c r="E395" s="228"/>
      <c r="F395" s="228"/>
      <c r="G395" s="228"/>
      <c r="H395" s="228"/>
      <c r="I395" s="228"/>
      <c r="J395" s="228"/>
      <c r="L395" s="5"/>
      <c r="N395" s="5"/>
    </row>
    <row r="396" spans="1:14" ht="16.350000000000001" customHeight="1">
      <c r="A396" s="224"/>
      <c r="B396" s="225"/>
      <c r="C396" s="228"/>
      <c r="D396" s="228"/>
      <c r="E396" s="228"/>
      <c r="F396" s="228"/>
      <c r="G396" s="228"/>
      <c r="H396" s="228"/>
      <c r="I396" s="228"/>
      <c r="J396" s="228"/>
      <c r="L396" s="5"/>
      <c r="N396" s="5"/>
    </row>
    <row r="397" spans="1:14" ht="16.350000000000001" customHeight="1">
      <c r="A397" s="224"/>
      <c r="B397" s="225"/>
      <c r="C397" s="228"/>
      <c r="D397" s="228"/>
      <c r="E397" s="228"/>
      <c r="F397" s="228"/>
      <c r="G397" s="228"/>
      <c r="H397" s="228"/>
      <c r="I397" s="228"/>
      <c r="J397" s="228"/>
      <c r="L397" s="5"/>
      <c r="N397" s="5"/>
    </row>
    <row r="398" spans="1:14" ht="16.350000000000001" customHeight="1">
      <c r="A398" s="224"/>
      <c r="B398" s="225"/>
      <c r="C398" s="228"/>
      <c r="D398" s="228"/>
      <c r="E398" s="228"/>
      <c r="F398" s="228"/>
      <c r="G398" s="228"/>
      <c r="H398" s="228"/>
      <c r="I398" s="228"/>
      <c r="J398" s="228"/>
      <c r="N398" s="5"/>
    </row>
    <row r="399" spans="1:14" ht="18" customHeight="1">
      <c r="A399" s="224"/>
      <c r="B399" s="225"/>
      <c r="C399" s="228"/>
      <c r="D399" s="228"/>
      <c r="E399" s="228"/>
      <c r="F399" s="228"/>
      <c r="G399" s="228"/>
      <c r="H399" s="228"/>
      <c r="I399" s="228"/>
      <c r="J399" s="228"/>
      <c r="M399" s="88">
        <v>14</v>
      </c>
      <c r="N399" s="5"/>
    </row>
    <row r="400" spans="1:14" ht="26.45" customHeight="1" thickBot="1">
      <c r="A400" s="660" t="s">
        <v>376</v>
      </c>
      <c r="B400" s="660"/>
      <c r="C400" s="61"/>
      <c r="D400" s="62"/>
      <c r="E400" s="63"/>
      <c r="F400" s="62"/>
      <c r="G400" s="63"/>
      <c r="H400" s="62"/>
      <c r="I400" s="63"/>
      <c r="J400" s="62"/>
      <c r="K400" s="113"/>
      <c r="L400" s="5"/>
      <c r="N400" s="5"/>
    </row>
    <row r="401" spans="1:14" ht="16.350000000000001" customHeight="1" thickBot="1">
      <c r="A401" s="744"/>
      <c r="B401" s="745"/>
      <c r="C401" s="688" t="s">
        <v>947</v>
      </c>
      <c r="D401" s="689"/>
      <c r="E401" s="689"/>
      <c r="F401" s="689"/>
      <c r="G401" s="689"/>
      <c r="H401" s="690"/>
      <c r="I401" s="63"/>
      <c r="J401" s="63"/>
      <c r="K401" s="113"/>
      <c r="L401" s="5"/>
      <c r="N401" s="5"/>
    </row>
    <row r="402" spans="1:14" ht="16.350000000000001" customHeight="1" thickBot="1">
      <c r="A402" s="757"/>
      <c r="B402" s="758"/>
      <c r="C402" s="688" t="s">
        <v>1015</v>
      </c>
      <c r="D402" s="689"/>
      <c r="E402" s="689"/>
      <c r="F402" s="690"/>
      <c r="G402" s="806" t="s">
        <v>365</v>
      </c>
      <c r="H402" s="807"/>
      <c r="I402" s="63"/>
      <c r="J402" s="63"/>
      <c r="K402" s="113"/>
      <c r="L402" s="5"/>
      <c r="N402" s="5"/>
    </row>
    <row r="403" spans="1:14" ht="28.5" customHeight="1" thickBot="1">
      <c r="A403" s="746"/>
      <c r="B403" s="747"/>
      <c r="C403" s="699" t="s">
        <v>1013</v>
      </c>
      <c r="D403" s="700"/>
      <c r="E403" s="699" t="s">
        <v>1014</v>
      </c>
      <c r="F403" s="700"/>
      <c r="G403" s="808"/>
      <c r="H403" s="809"/>
      <c r="I403" s="113"/>
      <c r="J403" s="114"/>
      <c r="K403" s="113"/>
      <c r="L403" s="5"/>
      <c r="N403" s="5"/>
    </row>
    <row r="404" spans="1:14" ht="16.350000000000001" customHeight="1" thickBot="1">
      <c r="A404" s="22" t="s">
        <v>1007</v>
      </c>
      <c r="B404" s="23" t="s">
        <v>758</v>
      </c>
      <c r="C404" s="738"/>
      <c r="D404" s="739"/>
      <c r="E404" s="738"/>
      <c r="F404" s="739"/>
      <c r="G404" s="738"/>
      <c r="H404" s="739"/>
      <c r="I404" s="113"/>
      <c r="J404" s="114"/>
      <c r="K404" s="113"/>
      <c r="L404" s="5"/>
      <c r="N404" s="5"/>
    </row>
    <row r="405" spans="1:14" ht="16.350000000000001" customHeight="1">
      <c r="A405" s="24">
        <v>1</v>
      </c>
      <c r="B405" s="25" t="s">
        <v>290</v>
      </c>
      <c r="C405" s="656">
        <v>253.61</v>
      </c>
      <c r="D405" s="658"/>
      <c r="E405" s="656">
        <v>253.61</v>
      </c>
      <c r="F405" s="658"/>
      <c r="G405" s="656"/>
      <c r="H405" s="658"/>
      <c r="I405" s="113"/>
      <c r="J405" s="114"/>
      <c r="K405" s="113"/>
      <c r="L405" s="5"/>
      <c r="N405" s="5"/>
    </row>
    <row r="406" spans="1:14" ht="16.350000000000001" customHeight="1">
      <c r="A406" s="27">
        <v>2</v>
      </c>
      <c r="B406" s="28" t="s">
        <v>949</v>
      </c>
      <c r="C406" s="597">
        <v>16.48</v>
      </c>
      <c r="D406" s="598"/>
      <c r="E406" s="597">
        <v>26.48</v>
      </c>
      <c r="F406" s="598"/>
      <c r="G406" s="597">
        <v>7.34</v>
      </c>
      <c r="H406" s="598"/>
      <c r="I406" s="113"/>
      <c r="J406" s="114"/>
      <c r="K406" s="113"/>
      <c r="L406" s="5"/>
      <c r="N406" s="5"/>
    </row>
    <row r="407" spans="1:14" ht="16.350000000000001" customHeight="1">
      <c r="A407" s="27">
        <v>3</v>
      </c>
      <c r="B407" s="28" t="s">
        <v>950</v>
      </c>
      <c r="C407" s="597">
        <v>58.01</v>
      </c>
      <c r="D407" s="598"/>
      <c r="E407" s="597">
        <v>70.5</v>
      </c>
      <c r="F407" s="598"/>
      <c r="G407" s="597">
        <v>11.74</v>
      </c>
      <c r="H407" s="598"/>
      <c r="I407" s="113"/>
      <c r="J407" s="114"/>
      <c r="K407" s="113"/>
      <c r="L407" s="5"/>
      <c r="N407" s="5"/>
    </row>
    <row r="408" spans="1:14" ht="16.350000000000001" customHeight="1">
      <c r="A408" s="27">
        <v>4</v>
      </c>
      <c r="B408" s="28" t="s">
        <v>951</v>
      </c>
      <c r="C408" s="597"/>
      <c r="D408" s="598"/>
      <c r="E408" s="597"/>
      <c r="F408" s="598"/>
      <c r="G408" s="597"/>
      <c r="H408" s="598"/>
      <c r="I408" s="113"/>
      <c r="J408" s="114"/>
      <c r="K408" s="113"/>
      <c r="L408" s="5"/>
      <c r="N408" s="5"/>
    </row>
    <row r="409" spans="1:14" ht="16.350000000000001" customHeight="1">
      <c r="A409" s="27">
        <v>5</v>
      </c>
      <c r="B409" s="28" t="s">
        <v>963</v>
      </c>
      <c r="C409" s="597">
        <v>53.9</v>
      </c>
      <c r="D409" s="598"/>
      <c r="E409" s="597">
        <v>205.43</v>
      </c>
      <c r="F409" s="598"/>
      <c r="G409" s="597">
        <v>23.47</v>
      </c>
      <c r="H409" s="598"/>
      <c r="I409" s="113"/>
      <c r="J409" s="114"/>
      <c r="K409" s="113"/>
      <c r="L409" s="5"/>
      <c r="N409" s="5"/>
    </row>
    <row r="410" spans="1:14" ht="18.600000000000001" customHeight="1" thickBot="1">
      <c r="A410" s="22"/>
      <c r="B410" s="30" t="s">
        <v>1049</v>
      </c>
      <c r="C410" s="709">
        <f>SUM(C405:D409)</f>
        <v>382</v>
      </c>
      <c r="D410" s="710"/>
      <c r="E410" s="709">
        <f>SUM(E405:F409)</f>
        <v>556.02</v>
      </c>
      <c r="F410" s="710"/>
      <c r="G410" s="709">
        <f>SUM(G405:H409)</f>
        <v>42.55</v>
      </c>
      <c r="H410" s="710"/>
      <c r="I410" s="113"/>
      <c r="J410" s="114"/>
      <c r="K410" s="113"/>
      <c r="L410" s="5"/>
      <c r="N410" s="5"/>
    </row>
    <row r="411" spans="1:14" ht="16.350000000000001" customHeight="1" thickBot="1">
      <c r="A411" s="22" t="s">
        <v>871</v>
      </c>
      <c r="B411" s="23" t="s">
        <v>952</v>
      </c>
      <c r="C411" s="603" t="s">
        <v>507</v>
      </c>
      <c r="D411" s="604"/>
      <c r="E411" s="603" t="s">
        <v>507</v>
      </c>
      <c r="F411" s="604"/>
      <c r="G411" s="603" t="s">
        <v>507</v>
      </c>
      <c r="H411" s="604"/>
      <c r="I411" s="113"/>
      <c r="J411" s="114"/>
      <c r="K411" s="113"/>
      <c r="L411" s="5"/>
      <c r="N411" s="5"/>
    </row>
    <row r="412" spans="1:14" ht="16.350000000000001" customHeight="1">
      <c r="A412" s="84"/>
      <c r="B412" s="85" t="s">
        <v>955</v>
      </c>
      <c r="C412" s="607"/>
      <c r="D412" s="608"/>
      <c r="E412" s="607"/>
      <c r="F412" s="608"/>
      <c r="G412" s="607"/>
      <c r="H412" s="608"/>
      <c r="I412" s="113"/>
      <c r="J412" s="114"/>
      <c r="K412" s="113"/>
      <c r="L412" s="5"/>
      <c r="N412" s="5"/>
    </row>
    <row r="413" spans="1:14" ht="16.350000000000001" customHeight="1">
      <c r="A413" s="27"/>
      <c r="B413" s="28" t="s">
        <v>956</v>
      </c>
      <c r="C413" s="609">
        <v>200</v>
      </c>
      <c r="D413" s="610"/>
      <c r="E413" s="609">
        <v>255</v>
      </c>
      <c r="F413" s="610"/>
      <c r="G413" s="609">
        <v>90</v>
      </c>
      <c r="H413" s="610"/>
      <c r="I413" s="113"/>
      <c r="J413" s="114"/>
      <c r="K413" s="113"/>
      <c r="L413" s="5"/>
      <c r="N413" s="5"/>
    </row>
    <row r="414" spans="1:14" ht="16.350000000000001" customHeight="1">
      <c r="A414" s="692"/>
      <c r="B414" s="693"/>
      <c r="C414" s="679" t="s">
        <v>508</v>
      </c>
      <c r="D414" s="680"/>
      <c r="E414" s="679" t="s">
        <v>508</v>
      </c>
      <c r="F414" s="680"/>
      <c r="G414" s="679" t="s">
        <v>508</v>
      </c>
      <c r="H414" s="680"/>
      <c r="I414" s="113"/>
      <c r="J414" s="114"/>
      <c r="K414" s="113"/>
      <c r="L414" s="5"/>
      <c r="N414" s="5"/>
    </row>
    <row r="415" spans="1:14" ht="16.350000000000001" customHeight="1">
      <c r="A415" s="24">
        <v>1</v>
      </c>
      <c r="B415" s="103" t="s">
        <v>1204</v>
      </c>
      <c r="C415" s="609">
        <v>2</v>
      </c>
      <c r="D415" s="610"/>
      <c r="E415" s="609">
        <v>2</v>
      </c>
      <c r="F415" s="610"/>
      <c r="G415" s="609">
        <v>2</v>
      </c>
      <c r="H415" s="610"/>
      <c r="I415" s="113"/>
      <c r="J415" s="114"/>
      <c r="K415" s="113"/>
      <c r="L415" s="5"/>
      <c r="N415" s="5"/>
    </row>
    <row r="416" spans="1:14" ht="16.350000000000001" customHeight="1">
      <c r="A416" s="24">
        <v>2</v>
      </c>
      <c r="B416" s="103" t="s">
        <v>1205</v>
      </c>
      <c r="C416" s="613">
        <v>3</v>
      </c>
      <c r="D416" s="614"/>
      <c r="E416" s="613">
        <v>3</v>
      </c>
      <c r="F416" s="614"/>
      <c r="G416" s="613">
        <v>3</v>
      </c>
      <c r="H416" s="614"/>
      <c r="I416" s="113"/>
      <c r="J416" s="114"/>
      <c r="K416" s="113"/>
      <c r="L416" s="5"/>
      <c r="N416" s="5"/>
    </row>
    <row r="417" spans="1:14" ht="16.350000000000001" customHeight="1">
      <c r="A417" s="27">
        <v>3</v>
      </c>
      <c r="B417" s="100" t="s">
        <v>1206</v>
      </c>
      <c r="C417" s="613">
        <v>10</v>
      </c>
      <c r="D417" s="614"/>
      <c r="E417" s="613">
        <v>10</v>
      </c>
      <c r="F417" s="614"/>
      <c r="G417" s="613">
        <v>5</v>
      </c>
      <c r="H417" s="614"/>
      <c r="I417" s="113"/>
      <c r="J417" s="114"/>
      <c r="K417" s="113"/>
      <c r="L417" s="5"/>
      <c r="N417" s="5"/>
    </row>
    <row r="418" spans="1:14" ht="16.350000000000001" customHeight="1">
      <c r="A418" s="51"/>
      <c r="B418" s="395" t="s">
        <v>512</v>
      </c>
      <c r="C418" s="613"/>
      <c r="D418" s="614"/>
      <c r="E418" s="613"/>
      <c r="F418" s="614"/>
      <c r="G418" s="613">
        <v>4</v>
      </c>
      <c r="H418" s="614"/>
      <c r="I418" s="113"/>
      <c r="J418" s="114"/>
      <c r="K418" s="113"/>
      <c r="L418" s="5"/>
      <c r="N418" s="5"/>
    </row>
    <row r="419" spans="1:14" ht="16.350000000000001" customHeight="1">
      <c r="A419" s="51">
        <v>4</v>
      </c>
      <c r="B419" s="395" t="s">
        <v>1207</v>
      </c>
      <c r="C419" s="613">
        <v>5</v>
      </c>
      <c r="D419" s="614"/>
      <c r="E419" s="613">
        <v>5</v>
      </c>
      <c r="F419" s="614"/>
      <c r="G419" s="613">
        <v>4</v>
      </c>
      <c r="H419" s="614"/>
      <c r="I419" s="113"/>
      <c r="J419" s="114"/>
      <c r="K419" s="113"/>
      <c r="L419" s="5"/>
      <c r="N419" s="5"/>
    </row>
    <row r="420" spans="1:14" ht="16.350000000000001" customHeight="1">
      <c r="A420" s="51">
        <v>5</v>
      </c>
      <c r="B420" s="395" t="s">
        <v>513</v>
      </c>
      <c r="C420" s="938">
        <v>80</v>
      </c>
      <c r="D420" s="939"/>
      <c r="E420" s="938">
        <v>80</v>
      </c>
      <c r="F420" s="939"/>
      <c r="G420" s="613">
        <v>2</v>
      </c>
      <c r="H420" s="614"/>
      <c r="I420" s="113"/>
      <c r="J420" s="114"/>
      <c r="K420" s="113"/>
      <c r="L420" s="5"/>
      <c r="N420" s="5"/>
    </row>
    <row r="421" spans="1:14" ht="16.350000000000001" customHeight="1" thickBot="1">
      <c r="A421" s="44"/>
      <c r="B421" s="45"/>
      <c r="C421" s="701"/>
      <c r="D421" s="702"/>
      <c r="E421" s="622"/>
      <c r="F421" s="623"/>
      <c r="G421" s="701"/>
      <c r="H421" s="702"/>
      <c r="I421" s="113"/>
      <c r="J421" s="114"/>
      <c r="K421" s="113"/>
      <c r="L421" s="5"/>
      <c r="N421" s="5"/>
    </row>
    <row r="422" spans="1:14" ht="16.350000000000001" customHeight="1" thickBot="1">
      <c r="A422" s="22" t="s">
        <v>874</v>
      </c>
      <c r="B422" s="23" t="s">
        <v>957</v>
      </c>
      <c r="C422" s="804"/>
      <c r="D422" s="805"/>
      <c r="E422" s="624"/>
      <c r="F422" s="625"/>
      <c r="G422" s="624"/>
      <c r="H422" s="625"/>
      <c r="I422" s="113"/>
      <c r="J422" s="114"/>
      <c r="K422" s="113"/>
      <c r="L422" s="5"/>
      <c r="N422" s="5"/>
    </row>
    <row r="423" spans="1:14" ht="16.350000000000001" customHeight="1">
      <c r="A423" s="24">
        <v>1</v>
      </c>
      <c r="B423" s="35" t="s">
        <v>958</v>
      </c>
      <c r="C423" s="650">
        <v>2000</v>
      </c>
      <c r="D423" s="652"/>
      <c r="E423" s="650">
        <v>2100</v>
      </c>
      <c r="F423" s="652"/>
      <c r="G423" s="650" t="s">
        <v>980</v>
      </c>
      <c r="H423" s="652"/>
      <c r="I423" s="113"/>
      <c r="J423" s="114"/>
      <c r="K423" s="113"/>
      <c r="L423" s="5"/>
      <c r="N423" s="5"/>
    </row>
    <row r="424" spans="1:14" ht="16.350000000000001" customHeight="1">
      <c r="A424" s="27">
        <v>2</v>
      </c>
      <c r="B424" s="28" t="s">
        <v>959</v>
      </c>
      <c r="C424" s="611"/>
      <c r="D424" s="612"/>
      <c r="E424" s="611"/>
      <c r="F424" s="612"/>
      <c r="G424" s="611"/>
      <c r="H424" s="612"/>
      <c r="I424" s="113"/>
      <c r="J424" s="114"/>
      <c r="K424" s="113"/>
      <c r="L424" s="5"/>
      <c r="N424" s="5"/>
    </row>
    <row r="425" spans="1:14" ht="16.350000000000001" customHeight="1">
      <c r="A425" s="27">
        <v>3</v>
      </c>
      <c r="B425" s="28" t="s">
        <v>960</v>
      </c>
      <c r="C425" s="597"/>
      <c r="D425" s="598"/>
      <c r="E425" s="597"/>
      <c r="F425" s="598"/>
      <c r="G425" s="597"/>
      <c r="H425" s="598"/>
      <c r="I425" s="113"/>
      <c r="J425" s="114"/>
      <c r="K425" s="113"/>
      <c r="L425" s="5"/>
      <c r="N425" s="5"/>
    </row>
    <row r="426" spans="1:14" ht="16.350000000000001" customHeight="1">
      <c r="A426" s="27"/>
      <c r="B426" s="28"/>
      <c r="C426" s="597"/>
      <c r="D426" s="598"/>
      <c r="E426" s="597"/>
      <c r="F426" s="598"/>
      <c r="G426" s="597"/>
      <c r="H426" s="598"/>
      <c r="I426" s="113"/>
      <c r="J426" s="114"/>
      <c r="K426" s="113"/>
      <c r="L426" s="5"/>
      <c r="N426" s="5"/>
    </row>
    <row r="427" spans="1:14" ht="16.350000000000001" customHeight="1" thickBot="1">
      <c r="A427" s="73"/>
      <c r="B427" s="74"/>
      <c r="C427" s="622"/>
      <c r="D427" s="623"/>
      <c r="E427" s="622"/>
      <c r="F427" s="623"/>
      <c r="G427" s="622"/>
      <c r="H427" s="623"/>
      <c r="I427" s="113"/>
      <c r="J427" s="114"/>
      <c r="K427" s="113"/>
      <c r="L427" s="5"/>
      <c r="N427" s="5"/>
    </row>
    <row r="428" spans="1:14" ht="16.350000000000001" customHeight="1" thickBot="1">
      <c r="A428" s="22" t="s">
        <v>961</v>
      </c>
      <c r="B428" s="50" t="s">
        <v>1010</v>
      </c>
      <c r="C428" s="624"/>
      <c r="D428" s="625"/>
      <c r="E428" s="624"/>
      <c r="F428" s="625"/>
      <c r="G428" s="624"/>
      <c r="H428" s="625"/>
      <c r="I428" s="113"/>
      <c r="J428" s="114"/>
      <c r="K428" s="113"/>
      <c r="L428" s="5"/>
      <c r="N428" s="5"/>
    </row>
    <row r="429" spans="1:14" ht="16.350000000000001" customHeight="1">
      <c r="A429" s="24">
        <v>1</v>
      </c>
      <c r="B429" s="25" t="s">
        <v>958</v>
      </c>
      <c r="C429" s="656">
        <v>0.9</v>
      </c>
      <c r="D429" s="658"/>
      <c r="E429" s="656">
        <v>1.36</v>
      </c>
      <c r="F429" s="658"/>
      <c r="G429" s="656">
        <v>0.6</v>
      </c>
      <c r="H429" s="658"/>
      <c r="I429" s="113"/>
      <c r="J429" s="114"/>
      <c r="K429" s="113"/>
      <c r="L429" s="5"/>
      <c r="N429" s="5"/>
    </row>
    <row r="430" spans="1:14" ht="16.350000000000001" customHeight="1">
      <c r="A430" s="27">
        <v>2</v>
      </c>
      <c r="B430" s="28" t="s">
        <v>959</v>
      </c>
      <c r="C430" s="597"/>
      <c r="D430" s="598"/>
      <c r="E430" s="597"/>
      <c r="F430" s="598"/>
      <c r="G430" s="597"/>
      <c r="H430" s="598"/>
      <c r="I430" s="113"/>
      <c r="J430" s="114"/>
      <c r="K430" s="113"/>
      <c r="L430" s="5"/>
      <c r="N430" s="5"/>
    </row>
    <row r="431" spans="1:14" ht="16.350000000000001" customHeight="1">
      <c r="A431" s="27">
        <v>3</v>
      </c>
      <c r="B431" s="28" t="s">
        <v>960</v>
      </c>
      <c r="C431" s="597"/>
      <c r="D431" s="598"/>
      <c r="E431" s="597"/>
      <c r="F431" s="598"/>
      <c r="G431" s="597"/>
      <c r="H431" s="598"/>
      <c r="I431" s="113"/>
      <c r="J431" s="114"/>
      <c r="K431" s="113"/>
      <c r="L431" s="5"/>
      <c r="N431" s="5"/>
    </row>
    <row r="432" spans="1:14" ht="16.350000000000001" customHeight="1">
      <c r="A432" s="51"/>
      <c r="B432" s="52"/>
      <c r="C432" s="597"/>
      <c r="D432" s="598"/>
      <c r="E432" s="597"/>
      <c r="F432" s="598"/>
      <c r="G432" s="597"/>
      <c r="H432" s="598"/>
      <c r="I432" s="113"/>
      <c r="J432" s="114"/>
      <c r="K432" s="113"/>
      <c r="L432" s="5"/>
      <c r="N432" s="5"/>
    </row>
    <row r="433" spans="1:14" ht="16.350000000000001" customHeight="1" thickBot="1">
      <c r="A433" s="73"/>
      <c r="B433" s="74"/>
      <c r="C433" s="622"/>
      <c r="D433" s="623"/>
      <c r="E433" s="622"/>
      <c r="F433" s="623"/>
      <c r="G433" s="622"/>
      <c r="H433" s="623"/>
      <c r="I433" s="113"/>
      <c r="J433" s="114"/>
      <c r="K433" s="113"/>
      <c r="L433" s="5"/>
      <c r="N433" s="5"/>
    </row>
    <row r="434" spans="1:14" ht="16.350000000000001" customHeight="1" thickBot="1">
      <c r="A434" s="53" t="s">
        <v>962</v>
      </c>
      <c r="B434" s="54" t="s">
        <v>1098</v>
      </c>
      <c r="C434" s="601"/>
      <c r="D434" s="602"/>
      <c r="E434" s="601"/>
      <c r="F434" s="602"/>
      <c r="G434" s="601"/>
      <c r="H434" s="602"/>
      <c r="I434" s="113"/>
      <c r="J434" s="114"/>
      <c r="K434" s="113"/>
      <c r="L434" s="5"/>
      <c r="N434" s="5"/>
    </row>
    <row r="435" spans="1:14" ht="16.350000000000001" customHeight="1" thickBot="1">
      <c r="A435" s="81"/>
      <c r="B435" s="82"/>
      <c r="C435" s="751"/>
      <c r="D435" s="752"/>
      <c r="E435" s="751"/>
      <c r="F435" s="752"/>
      <c r="G435" s="751"/>
      <c r="H435" s="752"/>
      <c r="I435" s="113"/>
      <c r="J435" s="114"/>
      <c r="K435" s="113"/>
      <c r="L435" s="5"/>
      <c r="N435" s="5"/>
    </row>
    <row r="436" spans="1:14" ht="16.350000000000001" customHeight="1" thickBot="1">
      <c r="A436" s="83" t="s">
        <v>924</v>
      </c>
      <c r="B436" s="50" t="s">
        <v>979</v>
      </c>
      <c r="C436" s="624"/>
      <c r="D436" s="625"/>
      <c r="E436" s="624"/>
      <c r="F436" s="625"/>
      <c r="G436" s="624"/>
      <c r="H436" s="625"/>
      <c r="I436" s="113"/>
      <c r="J436" s="114"/>
      <c r="K436" s="113"/>
      <c r="L436" s="5"/>
      <c r="N436" s="5"/>
    </row>
    <row r="437" spans="1:14" ht="16.350000000000001" customHeight="1" thickBot="1">
      <c r="A437" s="51">
        <v>1</v>
      </c>
      <c r="B437" s="76"/>
      <c r="C437" s="624">
        <v>1200</v>
      </c>
      <c r="D437" s="625"/>
      <c r="E437" s="624">
        <v>1200</v>
      </c>
      <c r="F437" s="625"/>
      <c r="G437" s="624">
        <v>763</v>
      </c>
      <c r="H437" s="625"/>
      <c r="I437" s="113"/>
      <c r="J437" s="114"/>
      <c r="K437" s="113"/>
      <c r="L437" s="5"/>
      <c r="N437" s="5"/>
    </row>
    <row r="438" spans="1:14" ht="16.350000000000001" customHeight="1" thickBot="1">
      <c r="A438" s="464" t="s">
        <v>216</v>
      </c>
      <c r="B438" s="481" t="s">
        <v>922</v>
      </c>
      <c r="C438" s="697"/>
      <c r="D438" s="698"/>
      <c r="E438" s="697"/>
      <c r="F438" s="698"/>
      <c r="G438" s="697"/>
      <c r="H438" s="698"/>
      <c r="I438" s="113"/>
      <c r="J438" s="114"/>
      <c r="K438" s="113"/>
      <c r="L438" s="5"/>
      <c r="N438" s="5"/>
    </row>
    <row r="439" spans="1:14" ht="16.350000000000001" customHeight="1">
      <c r="A439" s="484">
        <v>1</v>
      </c>
      <c r="B439" s="485" t="s">
        <v>511</v>
      </c>
      <c r="C439" s="759">
        <v>1</v>
      </c>
      <c r="D439" s="760"/>
      <c r="E439" s="759">
        <v>1</v>
      </c>
      <c r="F439" s="760"/>
      <c r="G439" s="675">
        <v>4</v>
      </c>
      <c r="H439" s="676"/>
      <c r="I439" s="228"/>
      <c r="J439" s="228"/>
      <c r="L439" s="5"/>
      <c r="N439" s="5"/>
    </row>
    <row r="440" spans="1:14" ht="16.350000000000001" customHeight="1" thickBot="1">
      <c r="A440" s="478">
        <v>2</v>
      </c>
      <c r="B440" s="480" t="s">
        <v>923</v>
      </c>
      <c r="C440" s="695">
        <v>2</v>
      </c>
      <c r="D440" s="696"/>
      <c r="E440" s="695">
        <v>2</v>
      </c>
      <c r="F440" s="696"/>
      <c r="G440" s="701">
        <v>20</v>
      </c>
      <c r="H440" s="702"/>
      <c r="I440" s="228"/>
      <c r="J440" s="228"/>
      <c r="L440" s="5"/>
      <c r="N440" s="5"/>
    </row>
    <row r="441" spans="1:14" ht="16.350000000000001" customHeight="1">
      <c r="A441" s="224"/>
      <c r="B441" s="225"/>
      <c r="C441" s="228"/>
      <c r="D441" s="228"/>
      <c r="E441" s="228"/>
      <c r="F441" s="228"/>
      <c r="G441" s="228"/>
      <c r="H441" s="228"/>
      <c r="I441" s="228"/>
      <c r="J441" s="228"/>
      <c r="L441" s="5"/>
      <c r="N441" s="5"/>
    </row>
    <row r="442" spans="1:14" ht="12.6" customHeight="1">
      <c r="A442" s="224"/>
      <c r="B442" s="225"/>
      <c r="C442" s="228"/>
      <c r="D442" s="228"/>
      <c r="E442" s="228"/>
      <c r="F442" s="228"/>
      <c r="G442" s="228"/>
      <c r="H442" s="228"/>
      <c r="I442" s="228"/>
      <c r="J442" s="228"/>
      <c r="L442" s="5"/>
      <c r="N442" s="5"/>
    </row>
    <row r="443" spans="1:14" ht="11.1" customHeight="1">
      <c r="A443" s="224"/>
      <c r="B443" s="225"/>
      <c r="C443" s="228"/>
      <c r="D443" s="228"/>
      <c r="E443" s="228"/>
      <c r="F443" s="228"/>
      <c r="G443" s="228"/>
      <c r="H443" s="228"/>
      <c r="I443" s="228"/>
      <c r="J443" s="228"/>
      <c r="N443" s="5"/>
    </row>
    <row r="444" spans="1:14" ht="66.599999999999994" customHeight="1">
      <c r="A444" s="59"/>
      <c r="B444" s="59"/>
      <c r="C444" s="4"/>
      <c r="D444" s="60"/>
      <c r="E444" s="59"/>
      <c r="F444" s="60"/>
      <c r="G444" s="59"/>
      <c r="H444" s="60"/>
      <c r="I444" s="59"/>
      <c r="J444" s="60"/>
      <c r="M444" s="88">
        <v>15</v>
      </c>
    </row>
    <row r="445" spans="1:14">
      <c r="A445" s="59"/>
      <c r="B445" s="59"/>
      <c r="C445" s="4"/>
      <c r="D445" s="60"/>
      <c r="E445" s="59"/>
      <c r="F445" s="60"/>
      <c r="G445" s="59"/>
      <c r="H445" s="60"/>
      <c r="I445" s="59"/>
      <c r="J445" s="60"/>
      <c r="K445" s="59"/>
      <c r="L445" s="60"/>
    </row>
    <row r="446" spans="1:14" ht="25.35" customHeight="1" thickBot="1">
      <c r="A446" s="660" t="s">
        <v>377</v>
      </c>
      <c r="B446" s="660"/>
      <c r="C446" s="61"/>
      <c r="D446" s="62"/>
      <c r="E446" s="63"/>
      <c r="F446" s="62"/>
      <c r="G446" s="63"/>
      <c r="H446" s="62"/>
      <c r="I446" s="63"/>
      <c r="J446" s="62"/>
      <c r="K446" s="63"/>
      <c r="L446" s="62"/>
    </row>
    <row r="447" spans="1:14" ht="16.350000000000001" customHeight="1" thickBot="1">
      <c r="A447" s="744"/>
      <c r="B447" s="745"/>
      <c r="C447" s="688" t="s">
        <v>947</v>
      </c>
      <c r="D447" s="689"/>
      <c r="E447" s="689"/>
      <c r="F447" s="689"/>
      <c r="G447" s="689"/>
      <c r="H447" s="689"/>
      <c r="I447" s="689"/>
      <c r="J447" s="689"/>
      <c r="K447" s="689"/>
      <c r="L447" s="690"/>
      <c r="N447" s="5"/>
    </row>
    <row r="448" spans="1:14" ht="20.45" customHeight="1" thickBot="1">
      <c r="A448" s="757"/>
      <c r="B448" s="758"/>
      <c r="C448" s="703" t="s">
        <v>401</v>
      </c>
      <c r="D448" s="707"/>
      <c r="E448" s="703" t="s">
        <v>402</v>
      </c>
      <c r="F448" s="704"/>
      <c r="G448" s="699" t="s">
        <v>1016</v>
      </c>
      <c r="H448" s="753"/>
      <c r="I448" s="753"/>
      <c r="J448" s="700"/>
      <c r="K448" s="703" t="s">
        <v>226</v>
      </c>
      <c r="L448" s="704"/>
      <c r="N448" s="5"/>
    </row>
    <row r="449" spans="1:14" ht="24.75" customHeight="1" thickBot="1">
      <c r="A449" s="746"/>
      <c r="B449" s="747"/>
      <c r="C449" s="705"/>
      <c r="D449" s="708"/>
      <c r="E449" s="705"/>
      <c r="F449" s="706"/>
      <c r="G449" s="699" t="s">
        <v>1131</v>
      </c>
      <c r="H449" s="700"/>
      <c r="I449" s="699" t="s">
        <v>1017</v>
      </c>
      <c r="J449" s="700"/>
      <c r="K449" s="705"/>
      <c r="L449" s="706"/>
      <c r="N449" s="5"/>
    </row>
    <row r="450" spans="1:14" ht="17.25" thickBot="1">
      <c r="A450" s="22" t="s">
        <v>1007</v>
      </c>
      <c r="B450" s="23" t="s">
        <v>758</v>
      </c>
      <c r="C450" s="624"/>
      <c r="D450" s="625"/>
      <c r="E450" s="738"/>
      <c r="F450" s="739"/>
      <c r="G450" s="738"/>
      <c r="H450" s="739"/>
      <c r="I450" s="738"/>
      <c r="J450" s="739"/>
      <c r="K450" s="738"/>
      <c r="L450" s="739"/>
      <c r="N450" s="5"/>
    </row>
    <row r="451" spans="1:14" s="26" customFormat="1" ht="16.5">
      <c r="A451" s="24">
        <v>1</v>
      </c>
      <c r="B451" s="25" t="s">
        <v>948</v>
      </c>
      <c r="C451" s="656"/>
      <c r="D451" s="658"/>
      <c r="E451" s="656"/>
      <c r="F451" s="658"/>
      <c r="G451" s="656"/>
      <c r="H451" s="658"/>
      <c r="I451" s="656"/>
      <c r="J451" s="658"/>
      <c r="K451" s="656"/>
      <c r="L451" s="658"/>
    </row>
    <row r="452" spans="1:14" s="26" customFormat="1" ht="16.5">
      <c r="A452" s="27">
        <v>2</v>
      </c>
      <c r="B452" s="28" t="s">
        <v>949</v>
      </c>
      <c r="C452" s="597">
        <v>9.98</v>
      </c>
      <c r="D452" s="598"/>
      <c r="E452" s="597">
        <v>6.29</v>
      </c>
      <c r="F452" s="598"/>
      <c r="G452" s="597">
        <v>6.46</v>
      </c>
      <c r="H452" s="598"/>
      <c r="I452" s="597"/>
      <c r="J452" s="598"/>
      <c r="K452" s="597">
        <v>9</v>
      </c>
      <c r="L452" s="598"/>
    </row>
    <row r="453" spans="1:14" s="26" customFormat="1" ht="16.5">
      <c r="A453" s="27">
        <v>3</v>
      </c>
      <c r="B453" s="28" t="s">
        <v>950</v>
      </c>
      <c r="C453" s="597">
        <v>5.87</v>
      </c>
      <c r="D453" s="598"/>
      <c r="E453" s="597">
        <v>4.93</v>
      </c>
      <c r="F453" s="598"/>
      <c r="G453" s="597">
        <v>2.82</v>
      </c>
      <c r="H453" s="598"/>
      <c r="I453" s="597"/>
      <c r="J453" s="598"/>
      <c r="K453" s="597">
        <v>3</v>
      </c>
      <c r="L453" s="598"/>
    </row>
    <row r="454" spans="1:14" s="26" customFormat="1" ht="16.5">
      <c r="A454" s="27">
        <v>4</v>
      </c>
      <c r="B454" s="28" t="s">
        <v>951</v>
      </c>
      <c r="C454" s="597"/>
      <c r="D454" s="598"/>
      <c r="E454" s="597"/>
      <c r="F454" s="598"/>
      <c r="G454" s="597"/>
      <c r="H454" s="598"/>
      <c r="I454" s="597"/>
      <c r="J454" s="598"/>
      <c r="K454" s="597"/>
      <c r="L454" s="598"/>
    </row>
    <row r="455" spans="1:14" s="26" customFormat="1" ht="16.5">
      <c r="A455" s="27">
        <v>5</v>
      </c>
      <c r="B455" s="28" t="s">
        <v>963</v>
      </c>
      <c r="C455" s="597">
        <v>4.4000000000000004</v>
      </c>
      <c r="D455" s="598"/>
      <c r="E455" s="597">
        <v>3.78</v>
      </c>
      <c r="F455" s="598"/>
      <c r="G455" s="597">
        <v>1.61</v>
      </c>
      <c r="H455" s="598"/>
      <c r="I455" s="597">
        <v>1.61</v>
      </c>
      <c r="J455" s="598"/>
      <c r="K455" s="597">
        <v>3</v>
      </c>
      <c r="L455" s="598"/>
    </row>
    <row r="456" spans="1:14" s="31" customFormat="1" ht="17.25" thickBot="1">
      <c r="A456" s="22"/>
      <c r="B456" s="30" t="s">
        <v>1049</v>
      </c>
      <c r="C456" s="709">
        <f>SUM(C451:D455)</f>
        <v>20.25</v>
      </c>
      <c r="D456" s="710"/>
      <c r="E456" s="709">
        <f>SUM(E451:F455)</f>
        <v>15</v>
      </c>
      <c r="F456" s="710"/>
      <c r="G456" s="709">
        <f>SUM(G451:H455)</f>
        <v>10.89</v>
      </c>
      <c r="H456" s="710"/>
      <c r="I456" s="709">
        <f>SUM(I451:J455)</f>
        <v>1.61</v>
      </c>
      <c r="J456" s="710"/>
      <c r="K456" s="709">
        <f>SUM(K451:L455)</f>
        <v>15</v>
      </c>
      <c r="L456" s="710"/>
    </row>
    <row r="457" spans="1:14" ht="17.25" thickBot="1">
      <c r="A457" s="22" t="s">
        <v>871</v>
      </c>
      <c r="B457" s="23" t="s">
        <v>952</v>
      </c>
      <c r="C457" s="603" t="s">
        <v>507</v>
      </c>
      <c r="D457" s="604"/>
      <c r="E457" s="603" t="s">
        <v>507</v>
      </c>
      <c r="F457" s="604"/>
      <c r="G457" s="603" t="s">
        <v>507</v>
      </c>
      <c r="H457" s="604"/>
      <c r="I457" s="603" t="s">
        <v>507</v>
      </c>
      <c r="J457" s="604"/>
      <c r="K457" s="603" t="s">
        <v>507</v>
      </c>
      <c r="L457" s="604"/>
      <c r="N457" s="5"/>
    </row>
    <row r="458" spans="1:14" s="87" customFormat="1" ht="16.5">
      <c r="A458" s="84"/>
      <c r="B458" s="85" t="s">
        <v>955</v>
      </c>
      <c r="C458" s="605">
        <v>30</v>
      </c>
      <c r="D458" s="606"/>
      <c r="E458" s="605">
        <v>20</v>
      </c>
      <c r="F458" s="606"/>
      <c r="G458" s="605">
        <v>36</v>
      </c>
      <c r="H458" s="606"/>
      <c r="I458" s="605">
        <v>21</v>
      </c>
      <c r="J458" s="606"/>
      <c r="K458" s="605">
        <v>40</v>
      </c>
      <c r="L458" s="606"/>
    </row>
    <row r="459" spans="1:14" s="87" customFormat="1" ht="16.5">
      <c r="A459" s="93"/>
      <c r="B459" s="94" t="s">
        <v>956</v>
      </c>
      <c r="C459" s="677">
        <v>34</v>
      </c>
      <c r="D459" s="678"/>
      <c r="E459" s="677">
        <v>26</v>
      </c>
      <c r="F459" s="678"/>
      <c r="G459" s="677"/>
      <c r="H459" s="678"/>
      <c r="I459" s="677"/>
      <c r="J459" s="678"/>
      <c r="K459" s="677"/>
      <c r="L459" s="678"/>
    </row>
    <row r="460" spans="1:14" s="87" customFormat="1" ht="16.5">
      <c r="A460" s="692"/>
      <c r="B460" s="693"/>
      <c r="C460" s="679" t="s">
        <v>508</v>
      </c>
      <c r="D460" s="680"/>
      <c r="E460" s="679" t="s">
        <v>508</v>
      </c>
      <c r="F460" s="680"/>
      <c r="G460" s="679" t="s">
        <v>508</v>
      </c>
      <c r="H460" s="680"/>
      <c r="I460" s="679" t="s">
        <v>508</v>
      </c>
      <c r="J460" s="680"/>
      <c r="K460" s="679" t="s">
        <v>508</v>
      </c>
      <c r="L460" s="680"/>
    </row>
    <row r="461" spans="1:14" s="87" customFormat="1" ht="16.5">
      <c r="A461" s="24">
        <v>1</v>
      </c>
      <c r="B461" s="103" t="s">
        <v>1204</v>
      </c>
      <c r="C461" s="667">
        <v>2</v>
      </c>
      <c r="D461" s="668"/>
      <c r="E461" s="667">
        <v>2</v>
      </c>
      <c r="F461" s="668"/>
      <c r="G461" s="667">
        <v>2</v>
      </c>
      <c r="H461" s="668"/>
      <c r="I461" s="667"/>
      <c r="J461" s="668"/>
      <c r="K461" s="667"/>
      <c r="L461" s="668"/>
    </row>
    <row r="462" spans="1:14" s="87" customFormat="1" ht="16.5">
      <c r="A462" s="24">
        <v>2</v>
      </c>
      <c r="B462" s="103" t="s">
        <v>1205</v>
      </c>
      <c r="C462" s="667">
        <v>3</v>
      </c>
      <c r="D462" s="668"/>
      <c r="E462" s="667">
        <v>3</v>
      </c>
      <c r="F462" s="668"/>
      <c r="G462" s="667">
        <v>3</v>
      </c>
      <c r="H462" s="668"/>
      <c r="I462" s="667"/>
      <c r="J462" s="668"/>
      <c r="K462" s="667"/>
      <c r="L462" s="668"/>
    </row>
    <row r="463" spans="1:14" s="87" customFormat="1" ht="16.5">
      <c r="A463" s="27">
        <v>3</v>
      </c>
      <c r="B463" s="100" t="s">
        <v>1206</v>
      </c>
      <c r="C463" s="667">
        <v>2</v>
      </c>
      <c r="D463" s="668"/>
      <c r="E463" s="667">
        <v>1</v>
      </c>
      <c r="F463" s="668"/>
      <c r="G463" s="667"/>
      <c r="H463" s="668"/>
      <c r="I463" s="667"/>
      <c r="J463" s="668"/>
      <c r="K463" s="667"/>
      <c r="L463" s="668"/>
    </row>
    <row r="464" spans="1:14" s="87" customFormat="1" ht="16.5">
      <c r="A464" s="51">
        <v>4</v>
      </c>
      <c r="B464" s="395" t="s">
        <v>512</v>
      </c>
      <c r="C464" s="667"/>
      <c r="D464" s="668"/>
      <c r="E464" s="667"/>
      <c r="F464" s="668"/>
      <c r="G464" s="667"/>
      <c r="H464" s="668"/>
      <c r="I464" s="667"/>
      <c r="J464" s="668"/>
      <c r="K464" s="667"/>
      <c r="L464" s="668"/>
    </row>
    <row r="465" spans="1:14" s="87" customFormat="1" ht="16.5">
      <c r="A465" s="51">
        <v>5</v>
      </c>
      <c r="B465" s="395" t="s">
        <v>1207</v>
      </c>
      <c r="C465" s="667">
        <v>4</v>
      </c>
      <c r="D465" s="668"/>
      <c r="E465" s="667">
        <v>6</v>
      </c>
      <c r="F465" s="668"/>
      <c r="G465" s="667"/>
      <c r="H465" s="668"/>
      <c r="I465" s="667"/>
      <c r="J465" s="668"/>
      <c r="K465" s="667"/>
      <c r="L465" s="668"/>
    </row>
    <row r="466" spans="1:14" ht="16.5">
      <c r="A466" s="51">
        <v>6</v>
      </c>
      <c r="B466" s="395" t="s">
        <v>513</v>
      </c>
      <c r="C466" s="667">
        <v>0.5</v>
      </c>
      <c r="D466" s="668"/>
      <c r="E466" s="667">
        <v>1</v>
      </c>
      <c r="F466" s="668"/>
      <c r="G466" s="667">
        <v>1</v>
      </c>
      <c r="H466" s="668"/>
      <c r="I466" s="667">
        <v>1</v>
      </c>
      <c r="J466" s="668"/>
      <c r="K466" s="667">
        <v>1</v>
      </c>
      <c r="L466" s="668"/>
      <c r="N466" s="5"/>
    </row>
    <row r="467" spans="1:14" ht="17.25" thickBot="1">
      <c r="A467" s="73"/>
      <c r="B467" s="74"/>
      <c r="C467" s="667"/>
      <c r="D467" s="668"/>
      <c r="E467" s="667"/>
      <c r="F467" s="668"/>
      <c r="G467" s="667"/>
      <c r="H467" s="668"/>
      <c r="I467" s="622"/>
      <c r="J467" s="623"/>
      <c r="K467" s="622"/>
      <c r="L467" s="623"/>
      <c r="N467" s="5"/>
    </row>
    <row r="468" spans="1:14" ht="17.25" thickBot="1">
      <c r="A468" s="22" t="s">
        <v>874</v>
      </c>
      <c r="B468" s="23" t="s">
        <v>957</v>
      </c>
      <c r="C468" s="624"/>
      <c r="D468" s="625"/>
      <c r="E468" s="624"/>
      <c r="F468" s="625"/>
      <c r="G468" s="624"/>
      <c r="H468" s="625"/>
      <c r="I468" s="624"/>
      <c r="J468" s="625"/>
      <c r="K468" s="624"/>
      <c r="L468" s="625"/>
      <c r="N468" s="5"/>
    </row>
    <row r="469" spans="1:14" s="26" customFormat="1" ht="16.5">
      <c r="A469" s="24">
        <v>1</v>
      </c>
      <c r="B469" s="35" t="s">
        <v>958</v>
      </c>
      <c r="C469" s="787" t="s">
        <v>403</v>
      </c>
      <c r="D469" s="788"/>
      <c r="E469" s="787" t="s">
        <v>404</v>
      </c>
      <c r="F469" s="788"/>
      <c r="G469" s="787">
        <v>250</v>
      </c>
      <c r="H469" s="788"/>
      <c r="I469" s="787">
        <v>115</v>
      </c>
      <c r="J469" s="788"/>
      <c r="K469" s="787">
        <v>140</v>
      </c>
      <c r="L469" s="788"/>
    </row>
    <row r="470" spans="1:14" s="26" customFormat="1" ht="16.5">
      <c r="A470" s="27">
        <v>2</v>
      </c>
      <c r="B470" s="28" t="s">
        <v>959</v>
      </c>
      <c r="C470" s="611"/>
      <c r="D470" s="612"/>
      <c r="E470" s="611"/>
      <c r="F470" s="612"/>
      <c r="G470" s="611"/>
      <c r="H470" s="612"/>
      <c r="I470" s="611"/>
      <c r="J470" s="612"/>
      <c r="K470" s="611"/>
      <c r="L470" s="612"/>
    </row>
    <row r="471" spans="1:14" s="26" customFormat="1" ht="16.5">
      <c r="A471" s="27">
        <v>3</v>
      </c>
      <c r="B471" s="28" t="s">
        <v>960</v>
      </c>
      <c r="C471" s="597"/>
      <c r="D471" s="598"/>
      <c r="E471" s="597"/>
      <c r="F471" s="598"/>
      <c r="G471" s="597"/>
      <c r="H471" s="598"/>
      <c r="I471" s="597"/>
      <c r="J471" s="598"/>
      <c r="K471" s="597"/>
      <c r="L471" s="598"/>
    </row>
    <row r="472" spans="1:14" ht="16.5">
      <c r="A472" s="71"/>
      <c r="B472" s="72"/>
      <c r="C472" s="597"/>
      <c r="D472" s="598"/>
      <c r="E472" s="597"/>
      <c r="F472" s="598"/>
      <c r="G472" s="597"/>
      <c r="H472" s="598"/>
      <c r="I472" s="597"/>
      <c r="J472" s="598"/>
      <c r="K472" s="597"/>
      <c r="L472" s="598"/>
      <c r="N472" s="5"/>
    </row>
    <row r="473" spans="1:14" ht="17.25" thickBot="1">
      <c r="A473" s="73"/>
      <c r="B473" s="74"/>
      <c r="C473" s="622"/>
      <c r="D473" s="623"/>
      <c r="E473" s="622"/>
      <c r="F473" s="623"/>
      <c r="G473" s="622"/>
      <c r="H473" s="623"/>
      <c r="I473" s="622"/>
      <c r="J473" s="623"/>
      <c r="K473" s="622"/>
      <c r="L473" s="623"/>
      <c r="N473" s="5"/>
    </row>
    <row r="474" spans="1:14" ht="17.25" thickBot="1">
      <c r="A474" s="22" t="s">
        <v>961</v>
      </c>
      <c r="B474" s="50" t="s">
        <v>1010</v>
      </c>
      <c r="C474" s="624"/>
      <c r="D474" s="625"/>
      <c r="E474" s="624"/>
      <c r="F474" s="625"/>
      <c r="G474" s="624"/>
      <c r="H474" s="625"/>
      <c r="I474" s="624"/>
      <c r="J474" s="625"/>
      <c r="K474" s="624"/>
      <c r="L474" s="625"/>
      <c r="N474" s="5"/>
    </row>
    <row r="475" spans="1:14" s="26" customFormat="1" ht="16.5">
      <c r="A475" s="24">
        <v>1</v>
      </c>
      <c r="B475" s="25" t="s">
        <v>958</v>
      </c>
      <c r="C475" s="656">
        <v>1.72</v>
      </c>
      <c r="D475" s="658"/>
      <c r="E475" s="656">
        <v>2.08</v>
      </c>
      <c r="F475" s="658"/>
      <c r="G475" s="656">
        <v>2.11</v>
      </c>
      <c r="H475" s="658"/>
      <c r="I475" s="656">
        <v>1.41</v>
      </c>
      <c r="J475" s="658"/>
      <c r="K475" s="656">
        <v>1.51</v>
      </c>
      <c r="L475" s="658"/>
    </row>
    <row r="476" spans="1:14" s="26" customFormat="1" ht="16.5">
      <c r="A476" s="27">
        <v>2</v>
      </c>
      <c r="B476" s="28" t="s">
        <v>959</v>
      </c>
      <c r="C476" s="597"/>
      <c r="D476" s="598"/>
      <c r="E476" s="597"/>
      <c r="F476" s="598"/>
      <c r="G476" s="597"/>
      <c r="H476" s="598"/>
      <c r="I476" s="597"/>
      <c r="J476" s="598"/>
      <c r="K476" s="597"/>
      <c r="L476" s="598"/>
    </row>
    <row r="477" spans="1:14" s="26" customFormat="1" ht="16.5">
      <c r="A477" s="27">
        <v>3</v>
      </c>
      <c r="B477" s="28" t="s">
        <v>960</v>
      </c>
      <c r="C477" s="597"/>
      <c r="D477" s="598"/>
      <c r="E477" s="597"/>
      <c r="F477" s="598"/>
      <c r="G477" s="597"/>
      <c r="H477" s="598"/>
      <c r="I477" s="597"/>
      <c r="J477" s="598"/>
      <c r="K477" s="597"/>
      <c r="L477" s="598"/>
    </row>
    <row r="478" spans="1:14" ht="16.5">
      <c r="A478" s="75"/>
      <c r="B478" s="76"/>
      <c r="C478" s="597"/>
      <c r="D478" s="598"/>
      <c r="E478" s="597"/>
      <c r="F478" s="598"/>
      <c r="G478" s="597"/>
      <c r="H478" s="598"/>
      <c r="I478" s="597"/>
      <c r="J478" s="598"/>
      <c r="K478" s="597"/>
      <c r="L478" s="598"/>
      <c r="N478" s="5"/>
    </row>
    <row r="479" spans="1:14" ht="17.25" thickBot="1">
      <c r="A479" s="73"/>
      <c r="B479" s="74"/>
      <c r="C479" s="622"/>
      <c r="D479" s="623"/>
      <c r="E479" s="622"/>
      <c r="F479" s="623"/>
      <c r="G479" s="622"/>
      <c r="H479" s="623"/>
      <c r="I479" s="622"/>
      <c r="J479" s="623"/>
      <c r="K479" s="622"/>
      <c r="L479" s="623"/>
      <c r="N479" s="5"/>
    </row>
    <row r="480" spans="1:14" s="20" customFormat="1" ht="17.25" thickBot="1">
      <c r="A480" s="53" t="s">
        <v>962</v>
      </c>
      <c r="B480" s="54" t="s">
        <v>1098</v>
      </c>
      <c r="C480" s="601"/>
      <c r="D480" s="602"/>
      <c r="E480" s="601"/>
      <c r="F480" s="602"/>
      <c r="G480" s="601"/>
      <c r="H480" s="602"/>
      <c r="I480" s="601"/>
      <c r="J480" s="602"/>
      <c r="K480" s="601"/>
      <c r="L480" s="602"/>
    </row>
    <row r="481" spans="1:14" ht="17.25" thickBot="1">
      <c r="A481" s="81" t="s">
        <v>946</v>
      </c>
      <c r="B481" s="82"/>
      <c r="C481" s="751"/>
      <c r="D481" s="752"/>
      <c r="E481" s="751"/>
      <c r="F481" s="752"/>
      <c r="G481" s="751"/>
      <c r="H481" s="752"/>
      <c r="I481" s="751"/>
      <c r="J481" s="752"/>
      <c r="K481" s="751"/>
      <c r="L481" s="752"/>
      <c r="N481" s="5"/>
    </row>
    <row r="482" spans="1:14" ht="17.25" thickBot="1">
      <c r="A482" s="83" t="s">
        <v>924</v>
      </c>
      <c r="B482" s="50" t="s">
        <v>979</v>
      </c>
      <c r="C482" s="624"/>
      <c r="D482" s="625"/>
      <c r="E482" s="624"/>
      <c r="F482" s="625"/>
      <c r="G482" s="624"/>
      <c r="H482" s="625"/>
      <c r="I482" s="624"/>
      <c r="J482" s="625"/>
      <c r="K482" s="624"/>
      <c r="L482" s="625"/>
      <c r="N482" s="5"/>
    </row>
    <row r="483" spans="1:14" ht="17.25" thickBot="1">
      <c r="A483" s="482">
        <v>1</v>
      </c>
      <c r="B483" s="483"/>
      <c r="C483" s="797">
        <v>558</v>
      </c>
      <c r="D483" s="798"/>
      <c r="E483" s="797">
        <v>763</v>
      </c>
      <c r="F483" s="798"/>
      <c r="G483" s="797">
        <v>998</v>
      </c>
      <c r="H483" s="798"/>
      <c r="I483" s="797"/>
      <c r="J483" s="798"/>
      <c r="K483" s="797">
        <v>380</v>
      </c>
      <c r="L483" s="798"/>
      <c r="N483" s="5"/>
    </row>
    <row r="484" spans="1:14" ht="17.25" thickBot="1">
      <c r="A484" s="464" t="s">
        <v>216</v>
      </c>
      <c r="B484" s="481" t="s">
        <v>922</v>
      </c>
      <c r="C484" s="599"/>
      <c r="D484" s="599"/>
      <c r="E484" s="599"/>
      <c r="F484" s="599"/>
      <c r="G484" s="599"/>
      <c r="H484" s="599"/>
      <c r="I484" s="599"/>
      <c r="J484" s="599"/>
      <c r="K484" s="599"/>
      <c r="L484" s="599"/>
      <c r="N484" s="5"/>
    </row>
    <row r="485" spans="1:14" ht="16.5">
      <c r="A485" s="477">
        <v>1</v>
      </c>
      <c r="B485" s="479" t="s">
        <v>511</v>
      </c>
      <c r="C485" s="784">
        <v>5</v>
      </c>
      <c r="D485" s="784"/>
      <c r="E485" s="784">
        <v>8</v>
      </c>
      <c r="F485" s="784"/>
      <c r="G485" s="784"/>
      <c r="H485" s="784"/>
      <c r="I485" s="784"/>
      <c r="J485" s="784"/>
      <c r="K485" s="784">
        <v>7</v>
      </c>
      <c r="L485" s="784"/>
      <c r="N485" s="5"/>
    </row>
    <row r="486" spans="1:14" ht="17.25" thickBot="1">
      <c r="A486" s="478">
        <v>2</v>
      </c>
      <c r="B486" s="480" t="s">
        <v>923</v>
      </c>
      <c r="C486" s="785">
        <v>20</v>
      </c>
      <c r="D486" s="785"/>
      <c r="E486" s="785">
        <v>30</v>
      </c>
      <c r="F486" s="785"/>
      <c r="G486" s="785">
        <v>50</v>
      </c>
      <c r="H486" s="785"/>
      <c r="I486" s="785"/>
      <c r="J486" s="785"/>
      <c r="K486" s="785">
        <v>25</v>
      </c>
      <c r="L486" s="785"/>
      <c r="N486" s="5"/>
    </row>
    <row r="487" spans="1:14" ht="83.25" customHeight="1">
      <c r="A487" s="66"/>
      <c r="B487" s="566" t="s">
        <v>405</v>
      </c>
      <c r="C487" s="67"/>
      <c r="D487" s="68"/>
      <c r="E487" s="69"/>
      <c r="F487" s="70"/>
      <c r="G487" s="69"/>
      <c r="H487" s="70"/>
      <c r="I487" s="69"/>
      <c r="J487" s="70"/>
      <c r="K487" s="69"/>
      <c r="M487" s="58">
        <v>16</v>
      </c>
    </row>
    <row r="488" spans="1:14">
      <c r="A488" s="59"/>
      <c r="B488" s="59"/>
      <c r="C488" s="4"/>
      <c r="D488" s="60"/>
      <c r="E488" s="59"/>
      <c r="F488" s="60"/>
      <c r="G488" s="59"/>
      <c r="H488" s="60"/>
      <c r="I488" s="59"/>
      <c r="J488" s="60"/>
      <c r="K488" s="59"/>
      <c r="L488" s="60"/>
    </row>
    <row r="489" spans="1:14" ht="25.35" customHeight="1" thickBot="1">
      <c r="A489" s="660" t="s">
        <v>378</v>
      </c>
      <c r="B489" s="660"/>
      <c r="C489" s="61"/>
      <c r="D489" s="62"/>
      <c r="E489" s="63"/>
      <c r="F489" s="62"/>
      <c r="G489" s="63"/>
      <c r="H489" s="62"/>
      <c r="I489" s="63"/>
      <c r="J489" s="62"/>
      <c r="K489" s="63"/>
      <c r="L489" s="62"/>
    </row>
    <row r="490" spans="1:14" ht="15.75" thickBot="1">
      <c r="A490" s="744"/>
      <c r="B490" s="745"/>
      <c r="C490" s="688" t="s">
        <v>947</v>
      </c>
      <c r="D490" s="689"/>
      <c r="E490" s="689"/>
      <c r="F490" s="689"/>
      <c r="G490" s="689"/>
      <c r="H490" s="689"/>
      <c r="I490" s="689"/>
      <c r="J490" s="689"/>
      <c r="K490" s="689"/>
      <c r="L490" s="690"/>
      <c r="N490" s="5"/>
    </row>
    <row r="491" spans="1:14" ht="15.6" customHeight="1" thickBot="1">
      <c r="A491" s="757"/>
      <c r="B491" s="758"/>
      <c r="C491" s="699" t="s">
        <v>1022</v>
      </c>
      <c r="D491" s="753"/>
      <c r="E491" s="753"/>
      <c r="F491" s="700"/>
      <c r="G491" s="699" t="s">
        <v>1018</v>
      </c>
      <c r="H491" s="753"/>
      <c r="I491" s="753"/>
      <c r="J491" s="753"/>
      <c r="K491" s="703" t="s">
        <v>227</v>
      </c>
      <c r="L491" s="704"/>
      <c r="N491" s="5"/>
    </row>
    <row r="492" spans="1:14" ht="34.35" customHeight="1" thickBot="1">
      <c r="A492" s="746"/>
      <c r="B492" s="747"/>
      <c r="C492" s="699" t="s">
        <v>1019</v>
      </c>
      <c r="D492" s="700"/>
      <c r="E492" s="699" t="s">
        <v>1021</v>
      </c>
      <c r="F492" s="700"/>
      <c r="G492" s="699" t="s">
        <v>1019</v>
      </c>
      <c r="H492" s="700"/>
      <c r="I492" s="699" t="s">
        <v>1020</v>
      </c>
      <c r="J492" s="753"/>
      <c r="K492" s="705"/>
      <c r="L492" s="706"/>
      <c r="N492" s="5"/>
    </row>
    <row r="493" spans="1:14" ht="17.25" thickBot="1">
      <c r="A493" s="22" t="s">
        <v>1007</v>
      </c>
      <c r="B493" s="23" t="s">
        <v>1009</v>
      </c>
      <c r="C493" s="624"/>
      <c r="D493" s="625"/>
      <c r="E493" s="624"/>
      <c r="F493" s="625"/>
      <c r="G493" s="624"/>
      <c r="H493" s="625"/>
      <c r="I493" s="624"/>
      <c r="J493" s="625"/>
      <c r="K493" s="624"/>
      <c r="L493" s="625"/>
      <c r="N493" s="5"/>
    </row>
    <row r="494" spans="1:14" s="26" customFormat="1" ht="16.5">
      <c r="A494" s="24">
        <v>1</v>
      </c>
      <c r="B494" s="25" t="s">
        <v>948</v>
      </c>
      <c r="C494" s="656"/>
      <c r="D494" s="658"/>
      <c r="E494" s="656"/>
      <c r="F494" s="658"/>
      <c r="G494" s="656"/>
      <c r="H494" s="658"/>
      <c r="I494" s="656"/>
      <c r="J494" s="658"/>
      <c r="K494" s="656"/>
      <c r="L494" s="658"/>
    </row>
    <row r="495" spans="1:14" s="26" customFormat="1" ht="16.5">
      <c r="A495" s="27">
        <v>2</v>
      </c>
      <c r="B495" s="28" t="s">
        <v>949</v>
      </c>
      <c r="C495" s="597">
        <v>20.54</v>
      </c>
      <c r="D495" s="598"/>
      <c r="E495" s="597">
        <v>20.54</v>
      </c>
      <c r="F495" s="598"/>
      <c r="G495" s="597">
        <v>20.54</v>
      </c>
      <c r="H495" s="598"/>
      <c r="I495" s="597">
        <v>20.54</v>
      </c>
      <c r="J495" s="598"/>
      <c r="K495" s="597">
        <v>20.54</v>
      </c>
      <c r="L495" s="598"/>
    </row>
    <row r="496" spans="1:14" s="26" customFormat="1" ht="16.5">
      <c r="A496" s="27">
        <v>3</v>
      </c>
      <c r="B496" s="28" t="s">
        <v>950</v>
      </c>
      <c r="C496" s="597">
        <v>11.74</v>
      </c>
      <c r="D496" s="598"/>
      <c r="E496" s="597">
        <v>11.74</v>
      </c>
      <c r="F496" s="598"/>
      <c r="G496" s="597">
        <v>11.74</v>
      </c>
      <c r="H496" s="598"/>
      <c r="I496" s="597">
        <v>11.74</v>
      </c>
      <c r="J496" s="598"/>
      <c r="K496" s="597">
        <v>11.74</v>
      </c>
      <c r="L496" s="598"/>
    </row>
    <row r="497" spans="1:14" s="26" customFormat="1" ht="16.5">
      <c r="A497" s="27">
        <v>4</v>
      </c>
      <c r="B497" s="28" t="s">
        <v>951</v>
      </c>
      <c r="C497" s="597"/>
      <c r="D497" s="598"/>
      <c r="E497" s="597"/>
      <c r="F497" s="598"/>
      <c r="G497" s="597"/>
      <c r="H497" s="598"/>
      <c r="I497" s="597"/>
      <c r="J497" s="598"/>
      <c r="K497" s="597"/>
      <c r="L497" s="598"/>
    </row>
    <row r="498" spans="1:14" s="26" customFormat="1" ht="16.5">
      <c r="A498" s="27">
        <v>5</v>
      </c>
      <c r="B498" s="28" t="s">
        <v>963</v>
      </c>
      <c r="C498" s="597">
        <v>44.02</v>
      </c>
      <c r="D498" s="598"/>
      <c r="E498" s="597">
        <v>44.02</v>
      </c>
      <c r="F498" s="598"/>
      <c r="G498" s="597">
        <v>44.02</v>
      </c>
      <c r="H498" s="598"/>
      <c r="I498" s="597">
        <v>44.02</v>
      </c>
      <c r="J498" s="598"/>
      <c r="K498" s="597">
        <v>44.02</v>
      </c>
      <c r="L498" s="598"/>
    </row>
    <row r="499" spans="1:14" s="31" customFormat="1" ht="17.25" thickBot="1">
      <c r="A499" s="22"/>
      <c r="B499" s="30" t="s">
        <v>1049</v>
      </c>
      <c r="C499" s="709">
        <f>SUM(C494:D498)</f>
        <v>76.3</v>
      </c>
      <c r="D499" s="710"/>
      <c r="E499" s="709">
        <f>SUM(E494:F498)</f>
        <v>76.3</v>
      </c>
      <c r="F499" s="710"/>
      <c r="G499" s="709">
        <f>SUM(G494:H498)</f>
        <v>76.3</v>
      </c>
      <c r="H499" s="710"/>
      <c r="I499" s="709">
        <f>SUM(I494:J498)</f>
        <v>76.3</v>
      </c>
      <c r="J499" s="710"/>
      <c r="K499" s="709">
        <f>SUM(K494:L498)</f>
        <v>76.3</v>
      </c>
      <c r="L499" s="710"/>
    </row>
    <row r="500" spans="1:14" ht="17.25" thickBot="1">
      <c r="A500" s="22" t="s">
        <v>871</v>
      </c>
      <c r="B500" s="23" t="s">
        <v>952</v>
      </c>
      <c r="C500" s="603" t="s">
        <v>507</v>
      </c>
      <c r="D500" s="604"/>
      <c r="E500" s="603" t="s">
        <v>507</v>
      </c>
      <c r="F500" s="604"/>
      <c r="G500" s="603" t="s">
        <v>507</v>
      </c>
      <c r="H500" s="604"/>
      <c r="I500" s="603" t="s">
        <v>507</v>
      </c>
      <c r="J500" s="604"/>
      <c r="K500" s="603" t="s">
        <v>507</v>
      </c>
      <c r="L500" s="604"/>
      <c r="N500" s="5"/>
    </row>
    <row r="501" spans="1:14" s="87" customFormat="1" ht="16.5">
      <c r="A501" s="84"/>
      <c r="B501" s="85" t="s">
        <v>955</v>
      </c>
      <c r="C501" s="605"/>
      <c r="D501" s="606"/>
      <c r="E501" s="605"/>
      <c r="F501" s="606"/>
      <c r="G501" s="605"/>
      <c r="H501" s="606"/>
      <c r="I501" s="605"/>
      <c r="J501" s="606"/>
      <c r="K501" s="605"/>
      <c r="L501" s="606"/>
    </row>
    <row r="502" spans="1:14" s="87" customFormat="1" ht="16.5">
      <c r="A502" s="93"/>
      <c r="B502" s="94" t="s">
        <v>956</v>
      </c>
      <c r="C502" s="677">
        <v>75</v>
      </c>
      <c r="D502" s="678"/>
      <c r="E502" s="677">
        <v>75</v>
      </c>
      <c r="F502" s="678"/>
      <c r="G502" s="677">
        <v>110</v>
      </c>
      <c r="H502" s="678"/>
      <c r="I502" s="677">
        <v>110</v>
      </c>
      <c r="J502" s="678"/>
      <c r="K502" s="677">
        <v>80</v>
      </c>
      <c r="L502" s="678"/>
    </row>
    <row r="503" spans="1:14" s="87" customFormat="1" ht="16.5">
      <c r="A503" s="713"/>
      <c r="B503" s="714"/>
      <c r="C503" s="679" t="s">
        <v>508</v>
      </c>
      <c r="D503" s="680"/>
      <c r="E503" s="679" t="s">
        <v>508</v>
      </c>
      <c r="F503" s="680"/>
      <c r="G503" s="679" t="s">
        <v>508</v>
      </c>
      <c r="H503" s="680"/>
      <c r="I503" s="679" t="s">
        <v>508</v>
      </c>
      <c r="J503" s="680"/>
      <c r="K503" s="679" t="s">
        <v>508</v>
      </c>
      <c r="L503" s="680"/>
    </row>
    <row r="504" spans="1:14" s="87" customFormat="1" ht="16.5">
      <c r="A504" s="24">
        <v>1</v>
      </c>
      <c r="B504" s="103" t="s">
        <v>1204</v>
      </c>
      <c r="C504" s="677">
        <v>2</v>
      </c>
      <c r="D504" s="678"/>
      <c r="E504" s="677">
        <v>2</v>
      </c>
      <c r="F504" s="678"/>
      <c r="G504" s="677">
        <v>2</v>
      </c>
      <c r="H504" s="678"/>
      <c r="I504" s="677">
        <v>2</v>
      </c>
      <c r="J504" s="678"/>
      <c r="K504" s="677">
        <v>2</v>
      </c>
      <c r="L504" s="678"/>
    </row>
    <row r="505" spans="1:14" s="87" customFormat="1" ht="16.5">
      <c r="A505" s="24">
        <v>2</v>
      </c>
      <c r="B505" s="103" t="s">
        <v>1205</v>
      </c>
      <c r="C505" s="667">
        <v>3</v>
      </c>
      <c r="D505" s="668"/>
      <c r="E505" s="667">
        <v>3</v>
      </c>
      <c r="F505" s="668"/>
      <c r="G505" s="667">
        <v>3</v>
      </c>
      <c r="H505" s="668"/>
      <c r="I505" s="667">
        <v>3</v>
      </c>
      <c r="J505" s="668"/>
      <c r="K505" s="667">
        <v>3</v>
      </c>
      <c r="L505" s="668"/>
    </row>
    <row r="506" spans="1:14" s="87" customFormat="1" ht="16.5">
      <c r="A506" s="27">
        <v>3</v>
      </c>
      <c r="B506" s="100" t="s">
        <v>1206</v>
      </c>
      <c r="C506" s="667">
        <v>3</v>
      </c>
      <c r="D506" s="668"/>
      <c r="E506" s="667">
        <v>4</v>
      </c>
      <c r="F506" s="668"/>
      <c r="G506" s="667">
        <v>4</v>
      </c>
      <c r="H506" s="668"/>
      <c r="I506" s="667">
        <v>4</v>
      </c>
      <c r="J506" s="668"/>
      <c r="K506" s="667">
        <v>3</v>
      </c>
      <c r="L506" s="668"/>
    </row>
    <row r="507" spans="1:14" s="87" customFormat="1" ht="16.5">
      <c r="A507" s="51">
        <v>4</v>
      </c>
      <c r="B507" s="395" t="s">
        <v>512</v>
      </c>
      <c r="C507" s="667">
        <v>3</v>
      </c>
      <c r="D507" s="668"/>
      <c r="E507" s="667">
        <v>3</v>
      </c>
      <c r="F507" s="668"/>
      <c r="G507" s="667">
        <v>12</v>
      </c>
      <c r="H507" s="668"/>
      <c r="I507" s="667">
        <v>12</v>
      </c>
      <c r="J507" s="668"/>
      <c r="K507" s="667">
        <v>5</v>
      </c>
      <c r="L507" s="668"/>
    </row>
    <row r="508" spans="1:14" s="87" customFormat="1" ht="16.5">
      <c r="A508" s="51">
        <v>5</v>
      </c>
      <c r="B508" s="395" t="s">
        <v>1207</v>
      </c>
      <c r="C508" s="667">
        <v>10</v>
      </c>
      <c r="D508" s="668"/>
      <c r="E508" s="667">
        <v>10</v>
      </c>
      <c r="F508" s="668"/>
      <c r="G508" s="667">
        <v>10</v>
      </c>
      <c r="H508" s="668"/>
      <c r="I508" s="667">
        <v>10</v>
      </c>
      <c r="J508" s="668"/>
      <c r="K508" s="667">
        <v>10</v>
      </c>
      <c r="L508" s="668"/>
    </row>
    <row r="509" spans="1:14" s="26" customFormat="1" ht="16.5">
      <c r="A509" s="51">
        <v>6</v>
      </c>
      <c r="B509" s="395" t="s">
        <v>513</v>
      </c>
      <c r="C509" s="667">
        <v>2</v>
      </c>
      <c r="D509" s="668"/>
      <c r="E509" s="667">
        <v>2</v>
      </c>
      <c r="F509" s="668"/>
      <c r="G509" s="667">
        <v>2</v>
      </c>
      <c r="H509" s="668"/>
      <c r="I509" s="667">
        <v>2</v>
      </c>
      <c r="J509" s="668"/>
      <c r="K509" s="667">
        <v>3</v>
      </c>
      <c r="L509" s="668"/>
    </row>
    <row r="510" spans="1:14" ht="17.25" thickBot="1">
      <c r="A510" s="73"/>
      <c r="B510" s="74"/>
      <c r="C510" s="622"/>
      <c r="D510" s="623"/>
      <c r="E510" s="622"/>
      <c r="F510" s="623"/>
      <c r="G510" s="622"/>
      <c r="H510" s="623"/>
      <c r="I510" s="622"/>
      <c r="J510" s="623"/>
      <c r="K510" s="622"/>
      <c r="L510" s="623"/>
      <c r="N510" s="5"/>
    </row>
    <row r="511" spans="1:14" ht="17.25" thickBot="1">
      <c r="A511" s="22" t="s">
        <v>874</v>
      </c>
      <c r="B511" s="23" t="s">
        <v>957</v>
      </c>
      <c r="C511" s="624"/>
      <c r="D511" s="625"/>
      <c r="E511" s="624"/>
      <c r="F511" s="625"/>
      <c r="G511" s="624"/>
      <c r="H511" s="625"/>
      <c r="I511" s="624"/>
      <c r="J511" s="625"/>
      <c r="K511" s="624"/>
      <c r="L511" s="625"/>
      <c r="N511" s="5"/>
    </row>
    <row r="512" spans="1:14" s="26" customFormat="1" ht="16.5">
      <c r="A512" s="24">
        <v>1</v>
      </c>
      <c r="B512" s="35" t="s">
        <v>958</v>
      </c>
      <c r="C512" s="650" t="s">
        <v>982</v>
      </c>
      <c r="D512" s="652"/>
      <c r="E512" s="650" t="s">
        <v>982</v>
      </c>
      <c r="F512" s="652"/>
      <c r="G512" s="650" t="s">
        <v>982</v>
      </c>
      <c r="H512" s="652"/>
      <c r="I512" s="650" t="s">
        <v>982</v>
      </c>
      <c r="J512" s="652"/>
      <c r="K512" s="650" t="s">
        <v>982</v>
      </c>
      <c r="L512" s="652"/>
    </row>
    <row r="513" spans="1:14" s="26" customFormat="1" ht="16.5">
      <c r="A513" s="27">
        <v>2</v>
      </c>
      <c r="B513" s="28" t="s">
        <v>959</v>
      </c>
      <c r="C513" s="611"/>
      <c r="D513" s="612"/>
      <c r="E513" s="611"/>
      <c r="F513" s="612"/>
      <c r="G513" s="611"/>
      <c r="H513" s="612"/>
      <c r="I513" s="611"/>
      <c r="J513" s="612"/>
      <c r="K513" s="611"/>
      <c r="L513" s="612"/>
    </row>
    <row r="514" spans="1:14" s="26" customFormat="1" ht="16.5">
      <c r="A514" s="27">
        <v>3</v>
      </c>
      <c r="B514" s="28" t="s">
        <v>960</v>
      </c>
      <c r="C514" s="597"/>
      <c r="D514" s="598"/>
      <c r="E514" s="597"/>
      <c r="F514" s="598"/>
      <c r="G514" s="597"/>
      <c r="H514" s="598"/>
      <c r="I514" s="597"/>
      <c r="J514" s="598"/>
      <c r="K514" s="597"/>
      <c r="L514" s="598"/>
    </row>
    <row r="515" spans="1:14" ht="16.5">
      <c r="A515" s="71"/>
      <c r="B515" s="72"/>
      <c r="C515" s="597"/>
      <c r="D515" s="598"/>
      <c r="E515" s="597"/>
      <c r="F515" s="598"/>
      <c r="G515" s="597"/>
      <c r="H515" s="598"/>
      <c r="I515" s="597"/>
      <c r="J515" s="598"/>
      <c r="K515" s="597"/>
      <c r="L515" s="598"/>
      <c r="N515" s="5"/>
    </row>
    <row r="516" spans="1:14" ht="17.25" thickBot="1">
      <c r="A516" s="73"/>
      <c r="B516" s="74"/>
      <c r="C516" s="622"/>
      <c r="D516" s="623"/>
      <c r="E516" s="622"/>
      <c r="F516" s="623"/>
      <c r="G516" s="622"/>
      <c r="H516" s="623"/>
      <c r="I516" s="622"/>
      <c r="J516" s="623"/>
      <c r="K516" s="622"/>
      <c r="L516" s="623"/>
      <c r="N516" s="5"/>
    </row>
    <row r="517" spans="1:14" ht="17.25" thickBot="1">
      <c r="A517" s="22" t="s">
        <v>961</v>
      </c>
      <c r="B517" s="50" t="s">
        <v>1010</v>
      </c>
      <c r="C517" s="624"/>
      <c r="D517" s="625"/>
      <c r="E517" s="624"/>
      <c r="F517" s="625"/>
      <c r="G517" s="624"/>
      <c r="H517" s="625"/>
      <c r="I517" s="624"/>
      <c r="J517" s="625"/>
      <c r="K517" s="624"/>
      <c r="L517" s="625"/>
      <c r="N517" s="5"/>
    </row>
    <row r="518" spans="1:14" s="26" customFormat="1" ht="16.5">
      <c r="A518" s="24">
        <v>1</v>
      </c>
      <c r="B518" s="25" t="s">
        <v>958</v>
      </c>
      <c r="C518" s="656">
        <v>0.18</v>
      </c>
      <c r="D518" s="658"/>
      <c r="E518" s="656">
        <v>0.36</v>
      </c>
      <c r="F518" s="658"/>
      <c r="G518" s="656">
        <v>0.24</v>
      </c>
      <c r="H518" s="658"/>
      <c r="I518" s="656">
        <v>0.39</v>
      </c>
      <c r="J518" s="658"/>
      <c r="K518" s="656">
        <v>0.3</v>
      </c>
      <c r="L518" s="658"/>
    </row>
    <row r="519" spans="1:14" s="26" customFormat="1" ht="16.5">
      <c r="A519" s="27">
        <v>2</v>
      </c>
      <c r="B519" s="28" t="s">
        <v>959</v>
      </c>
      <c r="C519" s="597"/>
      <c r="D519" s="598"/>
      <c r="E519" s="597"/>
      <c r="F519" s="598"/>
      <c r="G519" s="597"/>
      <c r="H519" s="598"/>
      <c r="I519" s="597"/>
      <c r="J519" s="598"/>
      <c r="K519" s="597"/>
      <c r="L519" s="598"/>
    </row>
    <row r="520" spans="1:14" s="26" customFormat="1" ht="16.5">
      <c r="A520" s="27">
        <v>3</v>
      </c>
      <c r="B520" s="28" t="s">
        <v>960</v>
      </c>
      <c r="C520" s="597"/>
      <c r="D520" s="598"/>
      <c r="E520" s="597"/>
      <c r="F520" s="598"/>
      <c r="G520" s="597"/>
      <c r="H520" s="598"/>
      <c r="I520" s="597"/>
      <c r="J520" s="598"/>
      <c r="K520" s="597"/>
      <c r="L520" s="598"/>
    </row>
    <row r="521" spans="1:14" s="26" customFormat="1" ht="16.5">
      <c r="A521" s="51"/>
      <c r="B521" s="52"/>
      <c r="C521" s="597"/>
      <c r="D521" s="598"/>
      <c r="E521" s="597"/>
      <c r="F521" s="598"/>
      <c r="G521" s="597"/>
      <c r="H521" s="598"/>
      <c r="I521" s="597"/>
      <c r="J521" s="598"/>
      <c r="K521" s="597"/>
      <c r="L521" s="598"/>
    </row>
    <row r="522" spans="1:14" ht="17.25" thickBot="1">
      <c r="A522" s="73"/>
      <c r="B522" s="74"/>
      <c r="C522" s="622"/>
      <c r="D522" s="623"/>
      <c r="E522" s="622"/>
      <c r="F522" s="623"/>
      <c r="G522" s="622"/>
      <c r="H522" s="623"/>
      <c r="I522" s="622"/>
      <c r="J522" s="623"/>
      <c r="K522" s="622"/>
      <c r="L522" s="623"/>
      <c r="N522" s="5"/>
    </row>
    <row r="523" spans="1:14" s="20" customFormat="1" ht="17.25" thickBot="1">
      <c r="A523" s="53" t="s">
        <v>962</v>
      </c>
      <c r="B523" s="54" t="s">
        <v>1098</v>
      </c>
      <c r="C523" s="601"/>
      <c r="D523" s="602"/>
      <c r="E523" s="601"/>
      <c r="F523" s="602"/>
      <c r="G523" s="601"/>
      <c r="H523" s="602"/>
      <c r="I523" s="601"/>
      <c r="J523" s="602"/>
      <c r="K523" s="601"/>
      <c r="L523" s="602"/>
    </row>
    <row r="524" spans="1:14" ht="17.25" thickBot="1">
      <c r="A524" s="81"/>
      <c r="B524" s="82"/>
      <c r="C524" s="751"/>
      <c r="D524" s="752"/>
      <c r="E524" s="751"/>
      <c r="F524" s="752"/>
      <c r="G524" s="751"/>
      <c r="H524" s="752"/>
      <c r="I524" s="751"/>
      <c r="J524" s="752"/>
      <c r="K524" s="751"/>
      <c r="L524" s="752"/>
      <c r="N524" s="5"/>
    </row>
    <row r="525" spans="1:14" ht="17.25" thickBot="1">
      <c r="A525" s="83" t="s">
        <v>924</v>
      </c>
      <c r="B525" s="50" t="s">
        <v>979</v>
      </c>
      <c r="C525" s="624"/>
      <c r="D525" s="625"/>
      <c r="E525" s="624"/>
      <c r="F525" s="625"/>
      <c r="G525" s="624"/>
      <c r="H525" s="625"/>
      <c r="I525" s="624"/>
      <c r="J525" s="625"/>
      <c r="K525" s="624"/>
      <c r="L525" s="625"/>
      <c r="N525" s="5"/>
    </row>
    <row r="526" spans="1:14" ht="17.25" thickBot="1">
      <c r="A526" s="482">
        <v>1</v>
      </c>
      <c r="B526" s="483"/>
      <c r="C526" s="754">
        <v>1174</v>
      </c>
      <c r="D526" s="755"/>
      <c r="E526" s="754">
        <v>1174</v>
      </c>
      <c r="F526" s="755"/>
      <c r="G526" s="754">
        <v>792</v>
      </c>
      <c r="H526" s="755"/>
      <c r="I526" s="754">
        <v>792</v>
      </c>
      <c r="J526" s="755"/>
      <c r="K526" s="754">
        <v>1174</v>
      </c>
      <c r="L526" s="755"/>
      <c r="N526" s="5"/>
    </row>
    <row r="527" spans="1:14" ht="17.25" thickBot="1">
      <c r="A527" s="464" t="s">
        <v>216</v>
      </c>
      <c r="B527" s="481" t="s">
        <v>922</v>
      </c>
      <c r="C527" s="624"/>
      <c r="D527" s="625"/>
      <c r="E527" s="624"/>
      <c r="F527" s="625"/>
      <c r="G527" s="624"/>
      <c r="H527" s="625"/>
      <c r="I527" s="624"/>
      <c r="J527" s="625"/>
      <c r="K527" s="624"/>
      <c r="L527" s="625"/>
      <c r="N527" s="5"/>
    </row>
    <row r="528" spans="1:14" ht="16.5">
      <c r="A528" s="477">
        <v>1</v>
      </c>
      <c r="B528" s="479" t="s">
        <v>511</v>
      </c>
      <c r="C528" s="837">
        <v>6</v>
      </c>
      <c r="D528" s="837"/>
      <c r="E528" s="837">
        <v>6</v>
      </c>
      <c r="F528" s="837"/>
      <c r="G528" s="940">
        <v>4</v>
      </c>
      <c r="H528" s="940"/>
      <c r="I528" s="940">
        <v>4</v>
      </c>
      <c r="J528" s="940"/>
      <c r="K528" s="837">
        <v>6</v>
      </c>
      <c r="L528" s="837"/>
    </row>
    <row r="529" spans="1:14" ht="17.25" thickBot="1">
      <c r="A529" s="478">
        <v>2</v>
      </c>
      <c r="B529" s="480" t="s">
        <v>923</v>
      </c>
      <c r="C529" s="799">
        <v>40</v>
      </c>
      <c r="D529" s="799"/>
      <c r="E529" s="799">
        <v>40</v>
      </c>
      <c r="F529" s="799"/>
      <c r="G529" s="785">
        <v>30</v>
      </c>
      <c r="H529" s="785"/>
      <c r="I529" s="785">
        <v>30</v>
      </c>
      <c r="J529" s="785"/>
      <c r="K529" s="799">
        <v>20</v>
      </c>
      <c r="L529" s="799"/>
    </row>
    <row r="530" spans="1:14" ht="86.45" customHeight="1">
      <c r="A530" s="66"/>
      <c r="C530" s="67"/>
      <c r="D530" s="68"/>
      <c r="E530" s="69"/>
      <c r="F530" s="70"/>
      <c r="G530" s="69"/>
      <c r="H530" s="70"/>
      <c r="I530" s="69"/>
      <c r="J530" s="70"/>
      <c r="K530" s="69"/>
      <c r="M530" s="58">
        <v>17</v>
      </c>
    </row>
    <row r="531" spans="1:14">
      <c r="A531" s="59"/>
      <c r="B531" s="59"/>
      <c r="C531" s="4"/>
      <c r="D531" s="60"/>
      <c r="E531" s="59"/>
      <c r="F531" s="60"/>
      <c r="G531" s="59"/>
      <c r="H531" s="60"/>
      <c r="I531" s="59"/>
      <c r="J531" s="60"/>
      <c r="K531" s="59"/>
      <c r="L531" s="60"/>
    </row>
    <row r="532" spans="1:14" ht="25.35" customHeight="1" thickBot="1">
      <c r="A532" s="660" t="s">
        <v>379</v>
      </c>
      <c r="B532" s="660"/>
      <c r="C532" s="61"/>
      <c r="D532" s="62"/>
      <c r="E532" s="63"/>
      <c r="F532" s="62"/>
      <c r="G532" s="63"/>
      <c r="H532" s="62"/>
      <c r="I532" s="63"/>
      <c r="J532" s="62"/>
      <c r="K532" s="63"/>
      <c r="L532" s="62"/>
    </row>
    <row r="533" spans="1:14" ht="15.75" thickBot="1">
      <c r="A533" s="744"/>
      <c r="B533" s="745"/>
      <c r="C533" s="688" t="s">
        <v>947</v>
      </c>
      <c r="D533" s="689"/>
      <c r="E533" s="689"/>
      <c r="F533" s="689"/>
      <c r="G533" s="689"/>
      <c r="H533" s="689"/>
      <c r="I533" s="689"/>
      <c r="J533" s="690"/>
      <c r="L533" s="5"/>
      <c r="N533" s="5"/>
    </row>
    <row r="534" spans="1:14" s="20" customFormat="1" ht="52.35" customHeight="1" thickBot="1">
      <c r="A534" s="746"/>
      <c r="B534" s="747"/>
      <c r="C534" s="789" t="s">
        <v>228</v>
      </c>
      <c r="D534" s="790"/>
      <c r="E534" s="789" t="s">
        <v>229</v>
      </c>
      <c r="F534" s="790"/>
      <c r="G534" s="795" t="s">
        <v>327</v>
      </c>
      <c r="H534" s="796"/>
      <c r="I534" s="699" t="s">
        <v>230</v>
      </c>
      <c r="J534" s="700"/>
    </row>
    <row r="535" spans="1:14" ht="17.25" thickBot="1">
      <c r="A535" s="22" t="s">
        <v>1007</v>
      </c>
      <c r="B535" s="23" t="s">
        <v>297</v>
      </c>
      <c r="C535" s="624"/>
      <c r="D535" s="625"/>
      <c r="E535" s="738"/>
      <c r="F535" s="739"/>
      <c r="G535" s="738"/>
      <c r="H535" s="739"/>
      <c r="I535" s="738"/>
      <c r="J535" s="739"/>
      <c r="L535" s="5"/>
      <c r="N535" s="5"/>
    </row>
    <row r="536" spans="1:14" s="26" customFormat="1" ht="16.5">
      <c r="A536" s="24">
        <v>1</v>
      </c>
      <c r="B536" s="25" t="s">
        <v>948</v>
      </c>
      <c r="C536" s="656"/>
      <c r="D536" s="658"/>
      <c r="E536" s="656"/>
      <c r="F536" s="658"/>
      <c r="G536" s="656"/>
      <c r="H536" s="658"/>
      <c r="I536" s="656"/>
      <c r="J536" s="658"/>
    </row>
    <row r="537" spans="1:14" s="26" customFormat="1" ht="16.5">
      <c r="A537" s="27">
        <v>2</v>
      </c>
      <c r="B537" s="28" t="s">
        <v>949</v>
      </c>
      <c r="C537" s="597">
        <v>15</v>
      </c>
      <c r="D537" s="598"/>
      <c r="E537" s="597">
        <v>8.8000000000000007</v>
      </c>
      <c r="F537" s="598"/>
      <c r="G537" s="597">
        <v>8.8000000000000007</v>
      </c>
      <c r="H537" s="598"/>
      <c r="I537" s="597">
        <v>23.48</v>
      </c>
      <c r="J537" s="598"/>
    </row>
    <row r="538" spans="1:14" s="26" customFormat="1" ht="16.5">
      <c r="A538" s="27">
        <v>3</v>
      </c>
      <c r="B538" s="28" t="s">
        <v>950</v>
      </c>
      <c r="C538" s="597">
        <v>28</v>
      </c>
      <c r="D538" s="598"/>
      <c r="E538" s="597">
        <v>18</v>
      </c>
      <c r="F538" s="598"/>
      <c r="G538" s="597">
        <v>18</v>
      </c>
      <c r="H538" s="598"/>
      <c r="I538" s="597">
        <v>29.35</v>
      </c>
      <c r="J538" s="598"/>
    </row>
    <row r="539" spans="1:14" s="26" customFormat="1" ht="16.5">
      <c r="A539" s="27">
        <v>4</v>
      </c>
      <c r="B539" s="28" t="s">
        <v>951</v>
      </c>
      <c r="C539" s="597"/>
      <c r="D539" s="598"/>
      <c r="E539" s="597"/>
      <c r="F539" s="598"/>
      <c r="G539" s="597"/>
      <c r="H539" s="598"/>
      <c r="I539" s="597"/>
      <c r="J539" s="598"/>
    </row>
    <row r="540" spans="1:14" s="26" customFormat="1" ht="16.5">
      <c r="A540" s="27">
        <v>5</v>
      </c>
      <c r="B540" s="28" t="s">
        <v>963</v>
      </c>
      <c r="C540" s="597">
        <v>12</v>
      </c>
      <c r="D540" s="598"/>
      <c r="E540" s="597">
        <v>10.3</v>
      </c>
      <c r="F540" s="598"/>
      <c r="G540" s="597">
        <v>10.3</v>
      </c>
      <c r="H540" s="598"/>
      <c r="I540" s="597">
        <v>8.8000000000000007</v>
      </c>
      <c r="J540" s="598"/>
    </row>
    <row r="541" spans="1:14" s="31" customFormat="1" ht="17.25" thickBot="1">
      <c r="A541" s="22"/>
      <c r="B541" s="30" t="s">
        <v>1049</v>
      </c>
      <c r="C541" s="709">
        <f>SUM(C536:D540)</f>
        <v>55</v>
      </c>
      <c r="D541" s="710"/>
      <c r="E541" s="709">
        <f>SUM(E536:F540)</f>
        <v>37.1</v>
      </c>
      <c r="F541" s="710"/>
      <c r="G541" s="709">
        <f>SUM(G536:H540)</f>
        <v>37.1</v>
      </c>
      <c r="H541" s="710"/>
      <c r="I541" s="709">
        <f>SUM(I536:J540)</f>
        <v>61.63</v>
      </c>
      <c r="J541" s="710"/>
    </row>
    <row r="542" spans="1:14" ht="17.25" thickBot="1">
      <c r="A542" s="22" t="s">
        <v>871</v>
      </c>
      <c r="B542" s="23" t="s">
        <v>952</v>
      </c>
      <c r="C542" s="32" t="s">
        <v>953</v>
      </c>
      <c r="D542" s="33" t="s">
        <v>954</v>
      </c>
      <c r="E542" s="32" t="s">
        <v>953</v>
      </c>
      <c r="F542" s="33" t="s">
        <v>954</v>
      </c>
      <c r="G542" s="32" t="s">
        <v>953</v>
      </c>
      <c r="H542" s="33" t="s">
        <v>954</v>
      </c>
      <c r="I542" s="32" t="s">
        <v>953</v>
      </c>
      <c r="J542" s="33" t="s">
        <v>954</v>
      </c>
      <c r="L542" s="5"/>
      <c r="N542" s="5"/>
    </row>
    <row r="543" spans="1:14" s="87" customFormat="1" ht="16.5">
      <c r="A543" s="84">
        <v>1</v>
      </c>
      <c r="B543" s="85" t="s">
        <v>955</v>
      </c>
      <c r="C543" s="84"/>
      <c r="D543" s="86"/>
      <c r="E543" s="84" t="s">
        <v>768</v>
      </c>
      <c r="F543" s="86">
        <v>6.7</v>
      </c>
      <c r="G543" s="84" t="s">
        <v>768</v>
      </c>
      <c r="H543" s="86">
        <v>6.7</v>
      </c>
      <c r="I543" s="84" t="s">
        <v>550</v>
      </c>
      <c r="J543" s="86">
        <v>14</v>
      </c>
    </row>
    <row r="544" spans="1:14" s="87" customFormat="1" ht="16.5">
      <c r="A544" s="93">
        <v>2</v>
      </c>
      <c r="B544" s="94" t="s">
        <v>956</v>
      </c>
      <c r="C544" s="93" t="s">
        <v>768</v>
      </c>
      <c r="D544" s="95">
        <v>15.8</v>
      </c>
      <c r="E544" s="93"/>
      <c r="F544" s="95"/>
      <c r="G544" s="93"/>
      <c r="H544" s="95"/>
      <c r="I544" s="93"/>
      <c r="J544" s="95"/>
    </row>
    <row r="545" spans="1:14" ht="16.5">
      <c r="A545" s="71"/>
      <c r="B545" s="72"/>
      <c r="C545" s="41"/>
      <c r="D545" s="42"/>
      <c r="E545" s="41"/>
      <c r="F545" s="42"/>
      <c r="G545" s="41"/>
      <c r="H545" s="42"/>
      <c r="I545" s="41"/>
      <c r="J545" s="42"/>
      <c r="L545" s="5"/>
      <c r="N545" s="5"/>
    </row>
    <row r="546" spans="1:14" ht="17.25" thickBot="1">
      <c r="A546" s="73"/>
      <c r="B546" s="74"/>
      <c r="C546" s="46"/>
      <c r="D546" s="47"/>
      <c r="E546" s="46"/>
      <c r="F546" s="47"/>
      <c r="G546" s="46"/>
      <c r="H546" s="47"/>
      <c r="I546" s="46"/>
      <c r="J546" s="47"/>
      <c r="L546" s="5"/>
      <c r="N546" s="5"/>
    </row>
    <row r="547" spans="1:14" ht="17.25" thickBot="1">
      <c r="A547" s="22" t="s">
        <v>874</v>
      </c>
      <c r="B547" s="23" t="s">
        <v>957</v>
      </c>
      <c r="C547" s="48"/>
      <c r="D547" s="49"/>
      <c r="E547" s="48"/>
      <c r="F547" s="49"/>
      <c r="G547" s="48"/>
      <c r="H547" s="49"/>
      <c r="I547" s="624"/>
      <c r="J547" s="625"/>
      <c r="L547" s="5"/>
      <c r="N547" s="5"/>
    </row>
    <row r="548" spans="1:14" s="26" customFormat="1" ht="16.5">
      <c r="A548" s="24">
        <v>1</v>
      </c>
      <c r="B548" s="35" t="s">
        <v>958</v>
      </c>
      <c r="C548" s="650">
        <v>2000</v>
      </c>
      <c r="D548" s="652"/>
      <c r="E548" s="650">
        <v>1000</v>
      </c>
      <c r="F548" s="652"/>
      <c r="G548" s="650">
        <v>1000</v>
      </c>
      <c r="H548" s="652"/>
      <c r="I548" s="650" t="s">
        <v>769</v>
      </c>
      <c r="J548" s="652"/>
    </row>
    <row r="549" spans="1:14" s="26" customFormat="1" ht="16.5">
      <c r="A549" s="27">
        <v>2</v>
      </c>
      <c r="B549" s="28" t="s">
        <v>959</v>
      </c>
      <c r="C549" s="611"/>
      <c r="D549" s="612"/>
      <c r="E549" s="611"/>
      <c r="F549" s="612"/>
      <c r="G549" s="611"/>
      <c r="H549" s="612"/>
      <c r="I549" s="611"/>
      <c r="J549" s="612"/>
    </row>
    <row r="550" spans="1:14" s="26" customFormat="1" ht="16.5">
      <c r="A550" s="27">
        <v>3</v>
      </c>
      <c r="B550" s="28" t="s">
        <v>960</v>
      </c>
      <c r="C550" s="597"/>
      <c r="D550" s="598"/>
      <c r="E550" s="597"/>
      <c r="F550" s="598"/>
      <c r="G550" s="597"/>
      <c r="H550" s="598"/>
      <c r="I550" s="597"/>
      <c r="J550" s="598"/>
    </row>
    <row r="551" spans="1:14" ht="16.5">
      <c r="A551" s="71"/>
      <c r="B551" s="72"/>
      <c r="C551" s="597"/>
      <c r="D551" s="598"/>
      <c r="E551" s="597"/>
      <c r="F551" s="598"/>
      <c r="G551" s="597"/>
      <c r="H551" s="598"/>
      <c r="I551" s="597"/>
      <c r="J551" s="598"/>
      <c r="L551" s="5"/>
      <c r="N551" s="5"/>
    </row>
    <row r="552" spans="1:14" ht="17.25" thickBot="1">
      <c r="A552" s="73"/>
      <c r="B552" s="74"/>
      <c r="C552" s="622"/>
      <c r="D552" s="623"/>
      <c r="E552" s="622"/>
      <c r="F552" s="623"/>
      <c r="G552" s="622"/>
      <c r="H552" s="623"/>
      <c r="I552" s="622"/>
      <c r="J552" s="623"/>
      <c r="L552" s="5"/>
      <c r="N552" s="5"/>
    </row>
    <row r="553" spans="1:14" ht="17.25" thickBot="1">
      <c r="A553" s="22" t="s">
        <v>961</v>
      </c>
      <c r="B553" s="50" t="s">
        <v>1010</v>
      </c>
      <c r="C553" s="624"/>
      <c r="D553" s="625"/>
      <c r="E553" s="624"/>
      <c r="F553" s="625"/>
      <c r="G553" s="624"/>
      <c r="H553" s="625"/>
      <c r="I553" s="624"/>
      <c r="J553" s="625"/>
      <c r="L553" s="5"/>
      <c r="N553" s="5"/>
    </row>
    <row r="554" spans="1:14" s="26" customFormat="1" ht="16.5">
      <c r="A554" s="24">
        <v>1</v>
      </c>
      <c r="B554" s="25" t="s">
        <v>958</v>
      </c>
      <c r="C554" s="656">
        <v>0.67</v>
      </c>
      <c r="D554" s="658"/>
      <c r="E554" s="867">
        <v>0.48</v>
      </c>
      <c r="F554" s="868"/>
      <c r="G554" s="656">
        <v>0.39</v>
      </c>
      <c r="H554" s="658"/>
      <c r="I554" s="656" t="s">
        <v>532</v>
      </c>
      <c r="J554" s="658"/>
    </row>
    <row r="555" spans="1:14" s="26" customFormat="1" ht="16.5">
      <c r="A555" s="27">
        <v>2</v>
      </c>
      <c r="B555" s="28" t="s">
        <v>959</v>
      </c>
      <c r="C555" s="597"/>
      <c r="D555" s="598"/>
      <c r="E555" s="597"/>
      <c r="F555" s="598"/>
      <c r="G555" s="597"/>
      <c r="H555" s="598"/>
      <c r="I555" s="597"/>
      <c r="J555" s="598"/>
    </row>
    <row r="556" spans="1:14" s="26" customFormat="1" ht="16.5">
      <c r="A556" s="27">
        <v>3</v>
      </c>
      <c r="B556" s="28" t="s">
        <v>960</v>
      </c>
      <c r="C556" s="597"/>
      <c r="D556" s="598"/>
      <c r="E556" s="597"/>
      <c r="F556" s="598"/>
      <c r="G556" s="597"/>
      <c r="H556" s="598"/>
      <c r="I556" s="597"/>
      <c r="J556" s="598"/>
    </row>
    <row r="557" spans="1:14" s="26" customFormat="1" ht="16.5">
      <c r="A557" s="51"/>
      <c r="B557" s="52"/>
      <c r="C557" s="597"/>
      <c r="D557" s="598"/>
      <c r="E557" s="597"/>
      <c r="F557" s="598"/>
      <c r="G557" s="597"/>
      <c r="H557" s="598"/>
      <c r="I557" s="597"/>
      <c r="J557" s="598"/>
    </row>
    <row r="558" spans="1:14" ht="17.25" thickBot="1">
      <c r="A558" s="73"/>
      <c r="B558" s="74"/>
      <c r="C558" s="622"/>
      <c r="D558" s="623"/>
      <c r="E558" s="622"/>
      <c r="F558" s="623"/>
      <c r="G558" s="622"/>
      <c r="H558" s="623"/>
      <c r="I558" s="622"/>
      <c r="J558" s="623"/>
      <c r="L558" s="5"/>
      <c r="N558" s="5"/>
    </row>
    <row r="559" spans="1:14" s="20" customFormat="1" ht="17.25" thickBot="1">
      <c r="A559" s="53" t="s">
        <v>962</v>
      </c>
      <c r="B559" s="54" t="s">
        <v>298</v>
      </c>
      <c r="C559" s="601"/>
      <c r="D559" s="602"/>
      <c r="E559" s="601"/>
      <c r="F559" s="602"/>
      <c r="G559" s="601"/>
      <c r="H559" s="602"/>
      <c r="I559" s="601"/>
      <c r="J559" s="602"/>
    </row>
    <row r="560" spans="1:14" ht="17.25" thickBot="1">
      <c r="A560" s="81">
        <v>1</v>
      </c>
      <c r="B560" s="82"/>
      <c r="C560" s="624"/>
      <c r="D560" s="625"/>
      <c r="E560" s="624">
        <v>47.6</v>
      </c>
      <c r="F560" s="625"/>
      <c r="G560" s="624">
        <v>47.6</v>
      </c>
      <c r="H560" s="625"/>
      <c r="I560" s="624">
        <v>47.6</v>
      </c>
      <c r="J560" s="625"/>
      <c r="L560" s="5"/>
      <c r="N560" s="5"/>
    </row>
    <row r="561" spans="1:14" ht="17.25" thickBot="1">
      <c r="A561" s="83" t="s">
        <v>924</v>
      </c>
      <c r="B561" s="50" t="s">
        <v>979</v>
      </c>
      <c r="C561" s="624"/>
      <c r="D561" s="625"/>
      <c r="E561" s="624"/>
      <c r="F561" s="625"/>
      <c r="G561" s="624"/>
      <c r="H561" s="625"/>
      <c r="I561" s="624"/>
      <c r="J561" s="625"/>
      <c r="L561" s="5"/>
      <c r="N561" s="5"/>
    </row>
    <row r="562" spans="1:14" ht="17.25" thickBot="1">
      <c r="A562" s="51">
        <v>1</v>
      </c>
      <c r="B562" s="76"/>
      <c r="C562" s="754">
        <v>998</v>
      </c>
      <c r="D562" s="755"/>
      <c r="E562" s="754">
        <v>998</v>
      </c>
      <c r="F562" s="755"/>
      <c r="G562" s="754">
        <v>998</v>
      </c>
      <c r="H562" s="755"/>
      <c r="I562" s="754">
        <v>998</v>
      </c>
      <c r="J562" s="755"/>
      <c r="L562" s="5"/>
      <c r="N562" s="5"/>
    </row>
    <row r="563" spans="1:14" ht="17.25" thickBot="1">
      <c r="A563" s="464" t="s">
        <v>216</v>
      </c>
      <c r="B563" s="481" t="s">
        <v>922</v>
      </c>
      <c r="C563" s="624"/>
      <c r="D563" s="625"/>
      <c r="E563" s="624"/>
      <c r="F563" s="625"/>
      <c r="G563" s="624"/>
      <c r="H563" s="625"/>
      <c r="I563" s="624"/>
      <c r="J563" s="625"/>
      <c r="L563" s="5"/>
      <c r="N563" s="5"/>
    </row>
    <row r="564" spans="1:14" ht="16.5">
      <c r="A564" s="477">
        <v>1</v>
      </c>
      <c r="B564" s="479" t="s">
        <v>511</v>
      </c>
      <c r="C564" s="837">
        <v>5</v>
      </c>
      <c r="D564" s="837"/>
      <c r="E564" s="837">
        <v>5</v>
      </c>
      <c r="F564" s="837"/>
      <c r="G564" s="837">
        <v>5</v>
      </c>
      <c r="H564" s="837"/>
      <c r="I564" s="837">
        <v>5</v>
      </c>
      <c r="J564" s="837"/>
      <c r="L564" s="5"/>
      <c r="N564" s="5"/>
    </row>
    <row r="565" spans="1:14" ht="17.25" thickBot="1">
      <c r="A565" s="478">
        <v>2</v>
      </c>
      <c r="B565" s="480" t="s">
        <v>923</v>
      </c>
      <c r="C565" s="799">
        <v>30</v>
      </c>
      <c r="D565" s="799"/>
      <c r="E565" s="799">
        <v>30</v>
      </c>
      <c r="F565" s="799"/>
      <c r="G565" s="799">
        <v>30</v>
      </c>
      <c r="H565" s="799"/>
      <c r="I565" s="799">
        <v>30</v>
      </c>
      <c r="J565" s="799"/>
      <c r="L565" s="5"/>
      <c r="N565" s="5"/>
    </row>
    <row r="566" spans="1:14">
      <c r="A566" s="749"/>
      <c r="B566" s="749"/>
      <c r="C566" s="749"/>
      <c r="D566" s="749"/>
      <c r="E566" s="749"/>
      <c r="F566" s="749"/>
      <c r="G566" s="749"/>
      <c r="H566" s="749"/>
      <c r="I566" s="749"/>
      <c r="J566" s="749"/>
      <c r="K566" s="749"/>
      <c r="L566" s="749"/>
      <c r="N566" s="5"/>
    </row>
    <row r="567" spans="1:14">
      <c r="A567" s="5" t="s">
        <v>771</v>
      </c>
      <c r="N567" s="5"/>
    </row>
    <row r="568" spans="1:14">
      <c r="A568" s="750" t="s">
        <v>770</v>
      </c>
      <c r="B568" s="750"/>
      <c r="C568" s="750"/>
      <c r="D568" s="750"/>
      <c r="E568" s="750"/>
      <c r="F568" s="750"/>
      <c r="G568" s="750"/>
      <c r="H568" s="750"/>
      <c r="I568" s="750"/>
      <c r="J568" s="750"/>
      <c r="K568" s="750"/>
      <c r="L568" s="750"/>
      <c r="N568" s="5"/>
    </row>
    <row r="569" spans="1:14">
      <c r="A569" s="748"/>
      <c r="B569" s="748"/>
      <c r="C569" s="748"/>
      <c r="D569" s="748"/>
      <c r="E569" s="748"/>
      <c r="F569" s="748"/>
      <c r="G569" s="748"/>
      <c r="H569" s="748"/>
      <c r="I569" s="748"/>
      <c r="J569" s="748"/>
      <c r="K569" s="748"/>
      <c r="L569" s="748"/>
      <c r="N569" s="5"/>
    </row>
    <row r="570" spans="1:14" ht="17.45" customHeight="1">
      <c r="A570" s="748"/>
      <c r="B570" s="748"/>
      <c r="C570" s="748"/>
      <c r="D570" s="748"/>
      <c r="E570" s="748"/>
      <c r="F570" s="748"/>
      <c r="G570" s="748"/>
      <c r="H570" s="748"/>
      <c r="I570" s="748"/>
      <c r="J570" s="748"/>
      <c r="K570" s="748"/>
      <c r="L570" s="748"/>
      <c r="N570" s="5"/>
    </row>
    <row r="571" spans="1:14" ht="8.1" customHeight="1">
      <c r="N571" s="5"/>
    </row>
    <row r="572" spans="1:14" ht="66.599999999999994" customHeight="1">
      <c r="B572" s="274"/>
      <c r="C572" s="274"/>
      <c r="D572" s="274"/>
      <c r="E572" s="274"/>
      <c r="F572" s="274"/>
      <c r="G572" s="274"/>
      <c r="H572" s="274"/>
      <c r="I572" s="274"/>
      <c r="J572" s="274"/>
      <c r="K572" s="274"/>
      <c r="L572" s="274"/>
      <c r="M572" s="274">
        <v>18</v>
      </c>
      <c r="N572" s="5"/>
    </row>
    <row r="573" spans="1:14" ht="15.6" customHeight="1">
      <c r="A573" s="786"/>
      <c r="B573" s="786"/>
      <c r="C573" s="786"/>
      <c r="D573" s="786"/>
      <c r="E573" s="786"/>
      <c r="F573" s="786"/>
      <c r="G573" s="786"/>
      <c r="H573" s="786"/>
      <c r="I573" s="786"/>
      <c r="J573" s="786"/>
      <c r="K573" s="786"/>
      <c r="L573" s="786"/>
      <c r="N573" s="5"/>
    </row>
    <row r="574" spans="1:14" ht="25.35" customHeight="1" thickBot="1">
      <c r="A574" s="717" t="s">
        <v>380</v>
      </c>
      <c r="B574" s="717"/>
      <c r="C574" s="717"/>
      <c r="D574" s="717"/>
      <c r="E574" s="717"/>
      <c r="F574" s="717"/>
      <c r="G574" s="717"/>
      <c r="H574" s="717"/>
      <c r="I574" s="717"/>
      <c r="J574" s="717"/>
      <c r="K574" s="717"/>
      <c r="L574" s="717"/>
      <c r="N574" s="5"/>
    </row>
    <row r="575" spans="1:14" ht="16.350000000000001" customHeight="1" thickBot="1">
      <c r="A575" s="744"/>
      <c r="B575" s="745"/>
      <c r="C575" s="688" t="s">
        <v>947</v>
      </c>
      <c r="D575" s="690"/>
      <c r="E575" s="63"/>
      <c r="F575" s="63"/>
      <c r="G575" s="63"/>
      <c r="H575" s="63"/>
      <c r="J575" s="5"/>
      <c r="L575" s="5"/>
      <c r="N575" s="5"/>
    </row>
    <row r="576" spans="1:14" s="20" customFormat="1" ht="35.1" customHeight="1" thickBot="1">
      <c r="A576" s="746"/>
      <c r="B576" s="747"/>
      <c r="C576" s="789" t="s">
        <v>231</v>
      </c>
      <c r="D576" s="790"/>
      <c r="E576" s="18"/>
      <c r="F576" s="18"/>
      <c r="G576" s="18"/>
      <c r="H576" s="18"/>
      <c r="I576" s="5"/>
      <c r="J576" s="5"/>
      <c r="K576" s="5"/>
      <c r="L576" s="5"/>
    </row>
    <row r="577" spans="1:14" ht="17.25" thickBot="1">
      <c r="A577" s="83" t="s">
        <v>1007</v>
      </c>
      <c r="B577" s="98" t="s">
        <v>1009</v>
      </c>
      <c r="C577" s="624"/>
      <c r="D577" s="625"/>
      <c r="E577" s="90"/>
      <c r="F577" s="90"/>
      <c r="G577" s="90"/>
      <c r="H577" s="90"/>
      <c r="J577" s="5"/>
      <c r="L577" s="5"/>
      <c r="N577" s="5"/>
    </row>
    <row r="578" spans="1:14" s="26" customFormat="1" ht="16.5">
      <c r="A578" s="24">
        <v>1</v>
      </c>
      <c r="B578" s="99" t="s">
        <v>948</v>
      </c>
      <c r="C578" s="656"/>
      <c r="D578" s="658"/>
      <c r="E578" s="90"/>
      <c r="F578" s="92"/>
      <c r="G578" s="92"/>
      <c r="H578" s="92"/>
    </row>
    <row r="579" spans="1:14" s="26" customFormat="1" ht="16.5">
      <c r="A579" s="27">
        <v>2</v>
      </c>
      <c r="B579" s="100" t="s">
        <v>949</v>
      </c>
      <c r="C579" s="597">
        <v>8.8000000000000007</v>
      </c>
      <c r="D579" s="598"/>
      <c r="E579" s="90"/>
      <c r="F579" s="92"/>
      <c r="G579" s="92"/>
      <c r="H579" s="92"/>
    </row>
    <row r="580" spans="1:14" s="26" customFormat="1" ht="16.5">
      <c r="A580" s="27">
        <v>3</v>
      </c>
      <c r="B580" s="100" t="s">
        <v>950</v>
      </c>
      <c r="C580" s="597">
        <v>8.8000000000000007</v>
      </c>
      <c r="D580" s="598"/>
      <c r="E580" s="90"/>
      <c r="F580" s="92"/>
      <c r="G580" s="92"/>
      <c r="H580" s="92"/>
    </row>
    <row r="581" spans="1:14" s="26" customFormat="1" ht="16.5">
      <c r="A581" s="27">
        <v>4</v>
      </c>
      <c r="B581" s="100" t="s">
        <v>951</v>
      </c>
      <c r="C581" s="597"/>
      <c r="D581" s="598"/>
      <c r="E581" s="90"/>
      <c r="F581" s="92"/>
      <c r="G581" s="92"/>
      <c r="H581" s="92"/>
    </row>
    <row r="582" spans="1:14" s="26" customFormat="1" ht="16.5">
      <c r="A582" s="27">
        <v>5</v>
      </c>
      <c r="B582" s="100" t="s">
        <v>963</v>
      </c>
      <c r="C582" s="597">
        <v>17.62</v>
      </c>
      <c r="D582" s="598"/>
      <c r="E582" s="90"/>
      <c r="F582" s="92"/>
      <c r="G582" s="92"/>
      <c r="H582" s="92"/>
    </row>
    <row r="583" spans="1:14" s="31" customFormat="1" ht="17.25" thickBot="1">
      <c r="A583" s="22"/>
      <c r="B583" s="101" t="s">
        <v>1049</v>
      </c>
      <c r="C583" s="709">
        <f>SUM(C579:D582)</f>
        <v>35.22</v>
      </c>
      <c r="D583" s="710"/>
      <c r="E583" s="91"/>
      <c r="F583" s="112"/>
      <c r="G583" s="112"/>
      <c r="H583" s="112"/>
    </row>
    <row r="584" spans="1:14" ht="17.25" thickBot="1">
      <c r="A584" s="22" t="s">
        <v>871</v>
      </c>
      <c r="B584" s="102" t="s">
        <v>952</v>
      </c>
      <c r="C584" s="603" t="s">
        <v>507</v>
      </c>
      <c r="D584" s="604"/>
      <c r="E584" s="90"/>
      <c r="F584" s="92"/>
      <c r="G584" s="92"/>
      <c r="H584" s="92"/>
      <c r="J584" s="5"/>
      <c r="L584" s="5"/>
      <c r="N584" s="5"/>
    </row>
    <row r="585" spans="1:14" s="26" customFormat="1" ht="18" customHeight="1">
      <c r="A585" s="84"/>
      <c r="B585" s="85" t="s">
        <v>955</v>
      </c>
      <c r="C585" s="605">
        <v>90</v>
      </c>
      <c r="D585" s="606"/>
      <c r="E585" s="97"/>
      <c r="F585" s="92"/>
      <c r="G585" s="92"/>
      <c r="H585" s="92"/>
    </row>
    <row r="586" spans="1:14" s="26" customFormat="1" ht="18" customHeight="1">
      <c r="A586" s="93"/>
      <c r="B586" s="94" t="s">
        <v>956</v>
      </c>
      <c r="C586" s="677"/>
      <c r="D586" s="678"/>
      <c r="E586" s="97"/>
      <c r="F586" s="92"/>
      <c r="G586" s="92"/>
      <c r="H586" s="92"/>
    </row>
    <row r="587" spans="1:14" s="26" customFormat="1" ht="18" customHeight="1">
      <c r="A587" s="713"/>
      <c r="B587" s="714"/>
      <c r="C587" s="679" t="s">
        <v>508</v>
      </c>
      <c r="D587" s="680"/>
      <c r="E587" s="97"/>
      <c r="F587" s="92"/>
      <c r="G587" s="92"/>
      <c r="H587" s="92"/>
    </row>
    <row r="588" spans="1:14" s="26" customFormat="1" ht="18" customHeight="1">
      <c r="A588" s="24">
        <v>1</v>
      </c>
      <c r="B588" s="103" t="s">
        <v>1204</v>
      </c>
      <c r="C588" s="613">
        <v>1</v>
      </c>
      <c r="D588" s="614"/>
      <c r="E588" s="97"/>
      <c r="F588" s="92"/>
      <c r="G588" s="92"/>
      <c r="H588" s="92"/>
    </row>
    <row r="589" spans="1:14" s="26" customFormat="1" ht="18" customHeight="1">
      <c r="A589" s="24">
        <v>2</v>
      </c>
      <c r="B589" s="103" t="s">
        <v>1205</v>
      </c>
      <c r="C589" s="613">
        <v>3</v>
      </c>
      <c r="D589" s="614"/>
      <c r="E589" s="97"/>
      <c r="F589" s="92"/>
      <c r="G589" s="92"/>
      <c r="H589" s="92"/>
    </row>
    <row r="590" spans="1:14" ht="16.5">
      <c r="A590" s="51">
        <v>3</v>
      </c>
      <c r="B590" s="395" t="s">
        <v>513</v>
      </c>
      <c r="C590" s="938">
        <v>2</v>
      </c>
      <c r="D590" s="939"/>
      <c r="E590" s="90"/>
      <c r="F590" s="869"/>
      <c r="G590" s="869"/>
      <c r="H590" s="869"/>
      <c r="J590" s="5"/>
      <c r="L590" s="5"/>
      <c r="N590" s="5"/>
    </row>
    <row r="591" spans="1:14" ht="17.25" thickBot="1">
      <c r="A591" s="44"/>
      <c r="B591" s="557"/>
      <c r="C591" s="622"/>
      <c r="D591" s="623"/>
      <c r="E591" s="90"/>
      <c r="F591" s="92"/>
      <c r="G591" s="92"/>
      <c r="H591" s="92"/>
      <c r="J591" s="5"/>
      <c r="L591" s="5"/>
      <c r="N591" s="5"/>
    </row>
    <row r="592" spans="1:14" ht="17.25" thickBot="1">
      <c r="A592" s="83" t="s">
        <v>874</v>
      </c>
      <c r="B592" s="98" t="s">
        <v>957</v>
      </c>
      <c r="C592" s="624"/>
      <c r="D592" s="625"/>
      <c r="E592" s="90"/>
      <c r="F592" s="92"/>
      <c r="G592" s="92"/>
      <c r="H592" s="92"/>
      <c r="J592" s="5"/>
      <c r="L592" s="5"/>
      <c r="N592" s="5"/>
    </row>
    <row r="593" spans="1:14" s="26" customFormat="1" ht="16.5">
      <c r="A593" s="24">
        <v>1</v>
      </c>
      <c r="B593" s="103" t="s">
        <v>958</v>
      </c>
      <c r="C593" s="787">
        <v>11</v>
      </c>
      <c r="D593" s="788"/>
      <c r="E593" s="89"/>
      <c r="F593" s="89"/>
      <c r="G593" s="89"/>
      <c r="H593" s="89"/>
    </row>
    <row r="594" spans="1:14" s="26" customFormat="1" ht="16.5">
      <c r="A594" s="27">
        <v>2</v>
      </c>
      <c r="B594" s="100" t="s">
        <v>959</v>
      </c>
      <c r="C594" s="595"/>
      <c r="D594" s="596"/>
      <c r="E594" s="89"/>
      <c r="F594" s="89"/>
      <c r="G594" s="89"/>
      <c r="H594" s="89"/>
    </row>
    <row r="595" spans="1:14" s="26" customFormat="1" ht="16.5">
      <c r="A595" s="27">
        <v>3</v>
      </c>
      <c r="B595" s="100" t="s">
        <v>960</v>
      </c>
      <c r="C595" s="840" t="s">
        <v>772</v>
      </c>
      <c r="D595" s="841"/>
      <c r="E595" s="90"/>
      <c r="F595" s="90"/>
      <c r="G595" s="90"/>
      <c r="H595" s="90"/>
    </row>
    <row r="596" spans="1:14" s="26" customFormat="1" ht="16.5">
      <c r="A596" s="27"/>
      <c r="B596" s="100"/>
      <c r="C596" s="842"/>
      <c r="D596" s="843"/>
      <c r="E596" s="90"/>
      <c r="F596" s="90"/>
      <c r="G596" s="90"/>
      <c r="H596" s="90"/>
    </row>
    <row r="597" spans="1:14" ht="17.25" thickBot="1">
      <c r="A597" s="73"/>
      <c r="B597" s="104"/>
      <c r="C597" s="622"/>
      <c r="D597" s="623"/>
      <c r="E597" s="90"/>
      <c r="F597" s="90"/>
      <c r="G597" s="90"/>
      <c r="H597" s="90"/>
      <c r="J597" s="5"/>
      <c r="L597" s="5"/>
      <c r="N597" s="5"/>
    </row>
    <row r="598" spans="1:14" ht="17.25" thickBot="1">
      <c r="A598" s="22" t="s">
        <v>961</v>
      </c>
      <c r="B598" s="50" t="s">
        <v>1010</v>
      </c>
      <c r="C598" s="624"/>
      <c r="D598" s="625"/>
      <c r="E598" s="90"/>
      <c r="F598" s="92"/>
      <c r="G598" s="92"/>
      <c r="H598" s="92"/>
      <c r="J598" s="5"/>
      <c r="L598" s="5"/>
      <c r="N598" s="5"/>
    </row>
    <row r="599" spans="1:14" s="26" customFormat="1" ht="16.5">
      <c r="A599" s="24">
        <v>1</v>
      </c>
      <c r="B599" s="105" t="s">
        <v>958</v>
      </c>
      <c r="C599" s="656" t="s">
        <v>534</v>
      </c>
      <c r="D599" s="658"/>
      <c r="E599" s="90"/>
      <c r="F599" s="92"/>
      <c r="G599" s="92"/>
      <c r="H599" s="92"/>
    </row>
    <row r="600" spans="1:14" s="26" customFormat="1" ht="16.5">
      <c r="A600" s="27">
        <v>2</v>
      </c>
      <c r="B600" s="100" t="s">
        <v>959</v>
      </c>
      <c r="C600" s="595"/>
      <c r="D600" s="596"/>
      <c r="E600" s="90"/>
      <c r="F600" s="92"/>
      <c r="G600" s="92"/>
      <c r="H600" s="92"/>
    </row>
    <row r="601" spans="1:14" s="26" customFormat="1" ht="16.5">
      <c r="A601" s="27">
        <v>3</v>
      </c>
      <c r="B601" s="100" t="s">
        <v>960</v>
      </c>
      <c r="C601" s="597" t="s">
        <v>533</v>
      </c>
      <c r="D601" s="598"/>
      <c r="E601" s="90"/>
      <c r="F601" s="92"/>
      <c r="G601" s="92"/>
      <c r="H601" s="92"/>
    </row>
    <row r="602" spans="1:14" ht="16.5">
      <c r="A602" s="75"/>
      <c r="B602" s="106"/>
      <c r="C602" s="597"/>
      <c r="D602" s="598"/>
      <c r="E602" s="90"/>
      <c r="F602" s="92"/>
      <c r="G602" s="92"/>
      <c r="H602" s="92"/>
      <c r="J602" s="5"/>
      <c r="L602" s="5"/>
      <c r="N602" s="5"/>
    </row>
    <row r="603" spans="1:14" ht="17.25" thickBot="1">
      <c r="A603" s="73"/>
      <c r="B603" s="104"/>
      <c r="C603" s="622"/>
      <c r="D603" s="623"/>
      <c r="E603" s="90"/>
      <c r="F603" s="92"/>
      <c r="G603" s="92"/>
      <c r="H603" s="92"/>
      <c r="J603" s="5"/>
      <c r="L603" s="5"/>
      <c r="N603" s="5"/>
    </row>
    <row r="604" spans="1:14" s="20" customFormat="1" ht="17.25" thickBot="1">
      <c r="A604" s="107" t="s">
        <v>962</v>
      </c>
      <c r="B604" s="108" t="s">
        <v>1080</v>
      </c>
      <c r="C604" s="601"/>
      <c r="D604" s="602"/>
      <c r="E604" s="96"/>
      <c r="F604" s="869"/>
      <c r="G604" s="869"/>
      <c r="H604" s="869"/>
    </row>
    <row r="605" spans="1:14" ht="17.25" thickBot="1">
      <c r="A605" s="81"/>
      <c r="B605" s="82"/>
      <c r="C605" s="624"/>
      <c r="D605" s="625"/>
      <c r="E605" s="90"/>
      <c r="F605" s="820"/>
      <c r="G605" s="820"/>
      <c r="H605" s="820"/>
      <c r="J605" s="5"/>
      <c r="L605" s="5"/>
      <c r="N605" s="5"/>
    </row>
    <row r="606" spans="1:14" ht="17.25" thickBot="1">
      <c r="A606" s="83" t="s">
        <v>924</v>
      </c>
      <c r="B606" s="50" t="s">
        <v>979</v>
      </c>
      <c r="C606" s="624"/>
      <c r="D606" s="625"/>
      <c r="E606" s="90"/>
      <c r="F606" s="869"/>
      <c r="G606" s="869"/>
      <c r="H606" s="869"/>
      <c r="J606" s="5"/>
      <c r="L606" s="5"/>
      <c r="N606" s="5"/>
    </row>
    <row r="607" spans="1:14" ht="17.25" thickBot="1">
      <c r="A607" s="51">
        <v>1</v>
      </c>
      <c r="B607" s="76"/>
      <c r="C607" s="624">
        <v>352</v>
      </c>
      <c r="D607" s="625"/>
      <c r="E607" s="90"/>
      <c r="F607" s="92"/>
      <c r="G607" s="92"/>
      <c r="H607" s="92"/>
      <c r="J607" s="5"/>
      <c r="L607" s="5"/>
      <c r="N607" s="5"/>
    </row>
    <row r="608" spans="1:14" ht="17.25" thickBot="1">
      <c r="A608" s="464" t="s">
        <v>216</v>
      </c>
      <c r="B608" s="481" t="s">
        <v>922</v>
      </c>
      <c r="C608" s="624"/>
      <c r="D608" s="625"/>
      <c r="E608" s="90"/>
      <c r="F608" s="92"/>
      <c r="G608" s="92"/>
      <c r="H608" s="92"/>
      <c r="J608" s="5"/>
      <c r="L608" s="5"/>
      <c r="N608" s="5"/>
    </row>
    <row r="609" spans="1:14" ht="17.25" thickBot="1">
      <c r="A609" s="477">
        <v>1</v>
      </c>
      <c r="B609" s="479" t="s">
        <v>511</v>
      </c>
      <c r="C609" s="624"/>
      <c r="D609" s="625"/>
      <c r="E609" s="90"/>
      <c r="F609" s="92"/>
      <c r="G609" s="92"/>
      <c r="H609" s="92"/>
      <c r="J609" s="5"/>
      <c r="L609" s="5"/>
      <c r="N609" s="5"/>
    </row>
    <row r="610" spans="1:14" ht="17.25" thickBot="1">
      <c r="A610" s="478">
        <v>2</v>
      </c>
      <c r="B610" s="480" t="s">
        <v>923</v>
      </c>
      <c r="C610" s="656"/>
      <c r="D610" s="658"/>
      <c r="E610" s="90"/>
      <c r="F610" s="820"/>
      <c r="G610" s="820"/>
      <c r="H610" s="820"/>
      <c r="J610" s="5"/>
      <c r="L610" s="5"/>
      <c r="N610" s="5"/>
    </row>
    <row r="611" spans="1:14" ht="17.25" thickBot="1">
      <c r="A611" s="486"/>
      <c r="B611" s="104"/>
      <c r="C611" s="622"/>
      <c r="D611" s="623"/>
      <c r="E611" s="90"/>
      <c r="F611" s="820"/>
      <c r="G611" s="820"/>
      <c r="H611" s="820"/>
      <c r="J611" s="5"/>
      <c r="L611" s="5"/>
      <c r="N611" s="5"/>
    </row>
    <row r="612" spans="1:14">
      <c r="C612" s="5"/>
      <c r="D612" s="5"/>
      <c r="E612" s="113"/>
      <c r="F612" s="113"/>
      <c r="G612" s="113"/>
      <c r="H612" s="113"/>
      <c r="J612" s="5"/>
      <c r="L612" s="5"/>
      <c r="N612" s="5"/>
    </row>
    <row r="613" spans="1:14">
      <c r="A613" s="5" t="s">
        <v>773</v>
      </c>
      <c r="C613" s="5"/>
      <c r="D613" s="5"/>
      <c r="E613" s="113"/>
      <c r="F613" s="113"/>
      <c r="G613" s="113"/>
      <c r="H613" s="113"/>
      <c r="J613" s="5"/>
      <c r="L613" s="5"/>
      <c r="N613" s="5"/>
    </row>
    <row r="614" spans="1:14" ht="11.1" customHeight="1">
      <c r="C614" s="5"/>
      <c r="D614" s="5"/>
      <c r="E614" s="113"/>
      <c r="F614" s="113"/>
      <c r="G614" s="113"/>
      <c r="H614" s="113"/>
      <c r="J614" s="5"/>
      <c r="L614" s="5"/>
      <c r="N614" s="5"/>
    </row>
    <row r="615" spans="1:14" ht="12.6" customHeight="1">
      <c r="C615" s="5"/>
      <c r="D615" s="5"/>
      <c r="E615" s="113"/>
      <c r="F615" s="113"/>
      <c r="G615" s="113"/>
      <c r="H615" s="113"/>
      <c r="J615" s="5"/>
      <c r="N615" s="5"/>
    </row>
    <row r="616" spans="1:14" ht="66.75" customHeight="1">
      <c r="A616" s="66"/>
      <c r="C616" s="67"/>
      <c r="D616" s="68"/>
      <c r="E616" s="69"/>
      <c r="F616" s="70"/>
      <c r="G616" s="69"/>
      <c r="H616" s="70"/>
      <c r="I616" s="69"/>
      <c r="J616" s="70"/>
      <c r="K616" s="69"/>
      <c r="M616" s="88">
        <v>19</v>
      </c>
      <c r="N616" s="5"/>
    </row>
    <row r="617" spans="1:14">
      <c r="A617" s="59"/>
      <c r="B617" s="59"/>
      <c r="C617" s="4"/>
      <c r="D617" s="60"/>
      <c r="E617" s="59"/>
      <c r="F617" s="60"/>
      <c r="G617" s="59"/>
      <c r="H617" s="60"/>
      <c r="I617" s="59"/>
      <c r="J617" s="60"/>
      <c r="K617" s="59"/>
      <c r="L617" s="60"/>
      <c r="N617" s="5"/>
    </row>
    <row r="618" spans="1:14" ht="25.35" customHeight="1" thickBot="1">
      <c r="A618" s="660" t="s">
        <v>1085</v>
      </c>
      <c r="B618" s="660"/>
      <c r="C618" s="61"/>
      <c r="D618" s="62"/>
      <c r="E618" s="63"/>
      <c r="F618" s="62"/>
      <c r="G618" s="63"/>
      <c r="H618" s="62"/>
      <c r="I618" s="63"/>
      <c r="J618" s="62"/>
      <c r="K618" s="63"/>
      <c r="L618" s="62"/>
      <c r="N618" s="5"/>
    </row>
    <row r="619" spans="1:14" ht="16.350000000000001" customHeight="1" thickBot="1">
      <c r="A619" s="744"/>
      <c r="B619" s="745"/>
      <c r="C619" s="688" t="s">
        <v>947</v>
      </c>
      <c r="D619" s="689"/>
      <c r="E619" s="689"/>
      <c r="F619" s="689"/>
      <c r="G619" s="689"/>
      <c r="H619" s="689"/>
      <c r="I619" s="689"/>
      <c r="J619" s="689"/>
      <c r="K619" s="689"/>
      <c r="L619" s="690"/>
      <c r="N619" s="5"/>
    </row>
    <row r="620" spans="1:14" ht="16.350000000000001" customHeight="1" thickBot="1">
      <c r="A620" s="757"/>
      <c r="B620" s="758"/>
      <c r="C620" s="699" t="s">
        <v>158</v>
      </c>
      <c r="D620" s="871"/>
      <c r="E620" s="871"/>
      <c r="F620" s="872"/>
      <c r="G620" s="703" t="s">
        <v>1083</v>
      </c>
      <c r="H620" s="704"/>
      <c r="I620" s="707" t="s">
        <v>155</v>
      </c>
      <c r="J620" s="704"/>
      <c r="K620" s="707" t="s">
        <v>1233</v>
      </c>
      <c r="L620" s="704"/>
      <c r="N620" s="5"/>
    </row>
    <row r="621" spans="1:14" ht="42" customHeight="1" thickBot="1">
      <c r="A621" s="746"/>
      <c r="B621" s="747"/>
      <c r="C621" s="699" t="s">
        <v>849</v>
      </c>
      <c r="D621" s="700"/>
      <c r="E621" s="699" t="s">
        <v>848</v>
      </c>
      <c r="F621" s="700"/>
      <c r="G621" s="705"/>
      <c r="H621" s="706"/>
      <c r="I621" s="708"/>
      <c r="J621" s="706"/>
      <c r="K621" s="708"/>
      <c r="L621" s="706"/>
      <c r="N621" s="5"/>
    </row>
    <row r="622" spans="1:14" ht="17.25" thickBot="1">
      <c r="A622" s="22" t="s">
        <v>1007</v>
      </c>
      <c r="B622" s="23" t="s">
        <v>1009</v>
      </c>
      <c r="C622" s="699"/>
      <c r="D622" s="700"/>
      <c r="E622" s="738"/>
      <c r="F622" s="739"/>
      <c r="G622" s="738"/>
      <c r="H622" s="739"/>
      <c r="I622" s="738"/>
      <c r="J622" s="739"/>
      <c r="K622" s="738"/>
      <c r="L622" s="739"/>
      <c r="N622" s="5"/>
    </row>
    <row r="623" spans="1:14" s="26" customFormat="1" ht="16.5">
      <c r="A623" s="24">
        <v>1</v>
      </c>
      <c r="B623" s="25" t="s">
        <v>948</v>
      </c>
      <c r="C623" s="656">
        <v>1.85</v>
      </c>
      <c r="D623" s="658"/>
      <c r="E623" s="656">
        <v>9.68</v>
      </c>
      <c r="F623" s="658"/>
      <c r="G623" s="838">
        <v>9.5399999999999991</v>
      </c>
      <c r="H623" s="839"/>
      <c r="I623" s="728">
        <v>11.74</v>
      </c>
      <c r="J623" s="729"/>
      <c r="K623" s="728"/>
      <c r="L623" s="729"/>
    </row>
    <row r="624" spans="1:14" s="26" customFormat="1" ht="16.5">
      <c r="A624" s="27">
        <v>2</v>
      </c>
      <c r="B624" s="28" t="s">
        <v>949</v>
      </c>
      <c r="C624" s="597">
        <v>2.11</v>
      </c>
      <c r="D624" s="598"/>
      <c r="E624" s="732">
        <v>7.92</v>
      </c>
      <c r="F624" s="733"/>
      <c r="G624" s="732">
        <v>10.56</v>
      </c>
      <c r="H624" s="733"/>
      <c r="I624" s="732">
        <v>11.15</v>
      </c>
      <c r="J624" s="733"/>
      <c r="K624" s="732">
        <v>8.8000000000000007</v>
      </c>
      <c r="L624" s="733"/>
    </row>
    <row r="625" spans="1:14" s="26" customFormat="1" ht="16.5">
      <c r="A625" s="27">
        <v>3</v>
      </c>
      <c r="B625" s="28" t="s">
        <v>950</v>
      </c>
      <c r="C625" s="597">
        <v>1.94</v>
      </c>
      <c r="D625" s="598"/>
      <c r="E625" s="732">
        <v>5.28</v>
      </c>
      <c r="F625" s="733"/>
      <c r="G625" s="732">
        <v>19.66</v>
      </c>
      <c r="H625" s="733"/>
      <c r="I625" s="732"/>
      <c r="J625" s="733"/>
      <c r="K625" s="732">
        <v>10</v>
      </c>
      <c r="L625" s="733"/>
    </row>
    <row r="626" spans="1:14" s="26" customFormat="1" ht="16.5">
      <c r="A626" s="27">
        <v>4</v>
      </c>
      <c r="B626" s="28" t="s">
        <v>1008</v>
      </c>
      <c r="C626" s="597">
        <v>22.5</v>
      </c>
      <c r="D626" s="598"/>
      <c r="E626" s="732">
        <v>22.5</v>
      </c>
      <c r="F626" s="733"/>
      <c r="G626" s="732">
        <v>22</v>
      </c>
      <c r="H626" s="733"/>
      <c r="I626" s="732">
        <v>22.5</v>
      </c>
      <c r="J626" s="733"/>
      <c r="K626" s="732"/>
      <c r="L626" s="733"/>
    </row>
    <row r="627" spans="1:14" s="26" customFormat="1" ht="16.5">
      <c r="A627" s="27">
        <v>5</v>
      </c>
      <c r="B627" s="28" t="s">
        <v>963</v>
      </c>
      <c r="C627" s="597">
        <v>1</v>
      </c>
      <c r="D627" s="598"/>
      <c r="E627" s="732">
        <v>11.15</v>
      </c>
      <c r="F627" s="733"/>
      <c r="G627" s="732">
        <v>12.27</v>
      </c>
      <c r="H627" s="733"/>
      <c r="I627" s="732">
        <v>3.52</v>
      </c>
      <c r="J627" s="733"/>
      <c r="K627" s="732">
        <v>5</v>
      </c>
      <c r="L627" s="733"/>
    </row>
    <row r="628" spans="1:14" s="31" customFormat="1" ht="17.25" thickBot="1">
      <c r="A628" s="22"/>
      <c r="B628" s="30" t="s">
        <v>1049</v>
      </c>
      <c r="C628" s="711">
        <f>SUM(C623:D627)</f>
        <v>29.4</v>
      </c>
      <c r="D628" s="712"/>
      <c r="E628" s="711">
        <f>SUM(E623:F627)</f>
        <v>56.53</v>
      </c>
      <c r="F628" s="712"/>
      <c r="G628" s="711">
        <f>SUM(G623:H627)</f>
        <v>74.03</v>
      </c>
      <c r="H628" s="712"/>
      <c r="I628" s="711">
        <f>SUM(I623:J627)</f>
        <v>48.91</v>
      </c>
      <c r="J628" s="712"/>
      <c r="K628" s="711">
        <f>SUM(K623:L627)</f>
        <v>23.8</v>
      </c>
      <c r="L628" s="712"/>
    </row>
    <row r="629" spans="1:14" ht="17.25" thickBot="1">
      <c r="A629" s="22" t="s">
        <v>871</v>
      </c>
      <c r="B629" s="23" t="s">
        <v>952</v>
      </c>
      <c r="C629" s="32" t="s">
        <v>953</v>
      </c>
      <c r="D629" s="33" t="s">
        <v>954</v>
      </c>
      <c r="E629" s="32" t="s">
        <v>953</v>
      </c>
      <c r="F629" s="33" t="s">
        <v>954</v>
      </c>
      <c r="G629" s="3" t="s">
        <v>953</v>
      </c>
      <c r="H629" s="2" t="s">
        <v>954</v>
      </c>
      <c r="I629" s="32" t="s">
        <v>953</v>
      </c>
      <c r="J629" s="33" t="s">
        <v>954</v>
      </c>
      <c r="K629" s="603" t="s">
        <v>507</v>
      </c>
      <c r="L629" s="604"/>
      <c r="N629" s="5"/>
    </row>
    <row r="630" spans="1:14" s="26" customFormat="1" ht="16.5">
      <c r="A630" s="93"/>
      <c r="B630" s="94" t="s">
        <v>955</v>
      </c>
      <c r="C630" s="93">
        <v>4</v>
      </c>
      <c r="D630" s="95">
        <v>2.5</v>
      </c>
      <c r="E630" s="93"/>
      <c r="F630" s="95"/>
      <c r="G630" s="84"/>
      <c r="H630" s="86"/>
      <c r="I630" s="237">
        <v>30</v>
      </c>
      <c r="J630" s="238">
        <v>3</v>
      </c>
      <c r="K630" s="605"/>
      <c r="L630" s="606"/>
    </row>
    <row r="631" spans="1:14" s="26" customFormat="1" ht="16.5">
      <c r="A631" s="93"/>
      <c r="B631" s="94" t="s">
        <v>956</v>
      </c>
      <c r="C631" s="93"/>
      <c r="D631" s="95"/>
      <c r="E631" s="109">
        <v>16</v>
      </c>
      <c r="F631" s="95">
        <v>7</v>
      </c>
      <c r="G631" s="93">
        <v>15</v>
      </c>
      <c r="H631" s="95">
        <v>9</v>
      </c>
      <c r="I631" s="109"/>
      <c r="J631" s="95"/>
      <c r="K631" s="677">
        <v>120</v>
      </c>
      <c r="L631" s="678"/>
    </row>
    <row r="632" spans="1:14" s="26" customFormat="1" ht="16.5">
      <c r="A632" s="93"/>
      <c r="B632" s="94"/>
      <c r="C632" s="93"/>
      <c r="D632" s="95"/>
      <c r="E632" s="109"/>
      <c r="F632" s="95"/>
      <c r="G632" s="93"/>
      <c r="H632" s="95"/>
      <c r="I632" s="109"/>
      <c r="J632" s="95"/>
      <c r="K632" s="679" t="s">
        <v>508</v>
      </c>
      <c r="L632" s="680"/>
    </row>
    <row r="633" spans="1:14" s="26" customFormat="1" ht="16.5">
      <c r="A633" s="24">
        <v>1</v>
      </c>
      <c r="B633" s="103" t="s">
        <v>1204</v>
      </c>
      <c r="C633" s="93"/>
      <c r="D633" s="95"/>
      <c r="E633" s="109"/>
      <c r="F633" s="95"/>
      <c r="G633" s="93"/>
      <c r="H633" s="95"/>
      <c r="I633" s="109"/>
      <c r="J633" s="95"/>
      <c r="K633" s="686">
        <v>1</v>
      </c>
      <c r="L633" s="687"/>
    </row>
    <row r="634" spans="1:14" s="26" customFormat="1" ht="16.5">
      <c r="A634" s="24">
        <v>2</v>
      </c>
      <c r="B634" s="103" t="s">
        <v>1205</v>
      </c>
      <c r="C634" s="93"/>
      <c r="D634" s="95"/>
      <c r="E634" s="109"/>
      <c r="F634" s="95"/>
      <c r="G634" s="93"/>
      <c r="H634" s="95"/>
      <c r="I634" s="109"/>
      <c r="J634" s="95"/>
      <c r="K634" s="686">
        <v>2</v>
      </c>
      <c r="L634" s="687"/>
    </row>
    <row r="635" spans="1:14" s="26" customFormat="1" ht="16.5">
      <c r="A635" s="27">
        <v>3</v>
      </c>
      <c r="B635" s="100" t="s">
        <v>1206</v>
      </c>
      <c r="C635" s="93"/>
      <c r="D635" s="95"/>
      <c r="E635" s="109"/>
      <c r="F635" s="95"/>
      <c r="G635" s="93"/>
      <c r="H635" s="95"/>
      <c r="I635" s="109"/>
      <c r="J635" s="95"/>
      <c r="K635" s="686">
        <v>2</v>
      </c>
      <c r="L635" s="687"/>
    </row>
    <row r="636" spans="1:14" s="26" customFormat="1" ht="16.5">
      <c r="A636" s="51">
        <v>4</v>
      </c>
      <c r="B636" s="395" t="s">
        <v>1207</v>
      </c>
      <c r="C636" s="41"/>
      <c r="D636" s="42"/>
      <c r="E636" s="41"/>
      <c r="F636" s="42"/>
      <c r="G636" s="41"/>
      <c r="H636" s="42"/>
      <c r="I636" s="41"/>
      <c r="J636" s="42"/>
      <c r="K636" s="686">
        <v>1</v>
      </c>
      <c r="L636" s="687"/>
    </row>
    <row r="637" spans="1:14" ht="16.5">
      <c r="A637" s="51">
        <v>5</v>
      </c>
      <c r="B637" s="395" t="s">
        <v>513</v>
      </c>
      <c r="C637" s="556"/>
      <c r="D637" s="558"/>
      <c r="E637" s="556"/>
      <c r="F637" s="558"/>
      <c r="G637" s="556"/>
      <c r="H637" s="558"/>
      <c r="I637" s="556"/>
      <c r="J637" s="558"/>
      <c r="K637" s="686">
        <v>2</v>
      </c>
      <c r="L637" s="687"/>
      <c r="N637" s="5"/>
    </row>
    <row r="638" spans="1:14" ht="17.25" thickBot="1">
      <c r="A638" s="44"/>
      <c r="B638" s="557"/>
      <c r="C638" s="622"/>
      <c r="D638" s="623"/>
      <c r="E638" s="622"/>
      <c r="F638" s="623"/>
      <c r="G638" s="622"/>
      <c r="H638" s="623"/>
      <c r="I638" s="622"/>
      <c r="J638" s="623"/>
      <c r="K638" s="622"/>
      <c r="L638" s="623"/>
      <c r="N638" s="5"/>
    </row>
    <row r="639" spans="1:14" ht="17.25" thickBot="1">
      <c r="A639" s="22" t="s">
        <v>874</v>
      </c>
      <c r="B639" s="23" t="s">
        <v>1234</v>
      </c>
      <c r="C639" s="624"/>
      <c r="D639" s="625"/>
      <c r="E639" s="624"/>
      <c r="F639" s="625"/>
      <c r="G639" s="599"/>
      <c r="H639" s="599"/>
      <c r="I639" s="625"/>
      <c r="J639" s="599"/>
      <c r="K639" s="625"/>
      <c r="L639" s="599"/>
      <c r="N639" s="5"/>
    </row>
    <row r="640" spans="1:14" s="26" customFormat="1" ht="16.5">
      <c r="A640" s="110">
        <v>1</v>
      </c>
      <c r="B640" s="111" t="s">
        <v>958</v>
      </c>
      <c r="C640" s="650">
        <v>110</v>
      </c>
      <c r="D640" s="652"/>
      <c r="E640" s="650">
        <v>180</v>
      </c>
      <c r="F640" s="652"/>
      <c r="G640" s="800">
        <v>300</v>
      </c>
      <c r="H640" s="801"/>
      <c r="I640" s="844" t="s">
        <v>1084</v>
      </c>
      <c r="J640" s="801"/>
      <c r="K640" s="844">
        <v>300</v>
      </c>
      <c r="L640" s="801"/>
    </row>
    <row r="641" spans="1:14" s="26" customFormat="1" ht="16.5">
      <c r="A641" s="27">
        <v>2</v>
      </c>
      <c r="B641" s="28" t="s">
        <v>959</v>
      </c>
      <c r="C641" s="611"/>
      <c r="D641" s="612"/>
      <c r="E641" s="611"/>
      <c r="F641" s="612"/>
      <c r="G641" s="793"/>
      <c r="H641" s="794"/>
      <c r="I641" s="848"/>
      <c r="J641" s="794"/>
      <c r="K641" s="848"/>
      <c r="L641" s="794"/>
    </row>
    <row r="642" spans="1:14" s="26" customFormat="1" ht="16.5">
      <c r="A642" s="27">
        <v>3</v>
      </c>
      <c r="B642" s="28" t="s">
        <v>960</v>
      </c>
      <c r="C642" s="597"/>
      <c r="D642" s="598"/>
      <c r="E642" s="597"/>
      <c r="F642" s="598"/>
      <c r="G642" s="770"/>
      <c r="H642" s="771"/>
      <c r="I642" s="772"/>
      <c r="J642" s="771"/>
      <c r="K642" s="772"/>
      <c r="L642" s="771"/>
    </row>
    <row r="643" spans="1:14" ht="16.5">
      <c r="A643" s="27"/>
      <c r="B643" s="28"/>
      <c r="C643" s="597"/>
      <c r="D643" s="598"/>
      <c r="E643" s="597"/>
      <c r="F643" s="598"/>
      <c r="G643" s="770"/>
      <c r="H643" s="771"/>
      <c r="I643" s="772"/>
      <c r="J643" s="771"/>
      <c r="K643" s="772"/>
      <c r="L643" s="771"/>
      <c r="N643" s="5"/>
    </row>
    <row r="644" spans="1:14" ht="17.25" thickBot="1">
      <c r="A644" s="73"/>
      <c r="B644" s="74"/>
      <c r="C644" s="622"/>
      <c r="D644" s="623"/>
      <c r="E644" s="622"/>
      <c r="F644" s="623"/>
      <c r="G644" s="783"/>
      <c r="H644" s="780"/>
      <c r="I644" s="779"/>
      <c r="J644" s="780"/>
      <c r="K644" s="779"/>
      <c r="L644" s="780"/>
      <c r="N644" s="5"/>
    </row>
    <row r="645" spans="1:14" ht="17.25" thickBot="1">
      <c r="A645" s="22" t="s">
        <v>961</v>
      </c>
      <c r="B645" s="50" t="s">
        <v>1010</v>
      </c>
      <c r="C645" s="624"/>
      <c r="D645" s="625"/>
      <c r="E645" s="624"/>
      <c r="F645" s="625"/>
      <c r="G645" s="791"/>
      <c r="H645" s="792"/>
      <c r="I645" s="845"/>
      <c r="J645" s="792"/>
      <c r="K645" s="845"/>
      <c r="L645" s="792"/>
      <c r="N645" s="5"/>
    </row>
    <row r="646" spans="1:14" s="26" customFormat="1" ht="16.5">
      <c r="A646" s="24">
        <v>1</v>
      </c>
      <c r="B646" s="25" t="s">
        <v>958</v>
      </c>
      <c r="C646" s="656">
        <v>0.21</v>
      </c>
      <c r="D646" s="658"/>
      <c r="E646" s="656">
        <v>0.21</v>
      </c>
      <c r="F646" s="658"/>
      <c r="G646" s="846">
        <v>0.9</v>
      </c>
      <c r="H646" s="847"/>
      <c r="I646" s="849">
        <v>9.06</v>
      </c>
      <c r="J646" s="847"/>
      <c r="K646" s="849">
        <v>9.27</v>
      </c>
      <c r="L646" s="847"/>
    </row>
    <row r="647" spans="1:14" s="26" customFormat="1" ht="16.5">
      <c r="A647" s="27">
        <v>2</v>
      </c>
      <c r="B647" s="28" t="s">
        <v>959</v>
      </c>
      <c r="C647" s="597"/>
      <c r="D647" s="598"/>
      <c r="E647" s="597"/>
      <c r="F647" s="598"/>
      <c r="G647" s="770"/>
      <c r="H647" s="771"/>
      <c r="I647" s="772"/>
      <c r="J647" s="771"/>
      <c r="K647" s="772"/>
      <c r="L647" s="771"/>
    </row>
    <row r="648" spans="1:14" s="26" customFormat="1" ht="16.5">
      <c r="A648" s="27">
        <v>3</v>
      </c>
      <c r="B648" s="28" t="s">
        <v>960</v>
      </c>
      <c r="C648" s="597"/>
      <c r="D648" s="598"/>
      <c r="E648" s="597"/>
      <c r="F648" s="598"/>
      <c r="G648" s="770"/>
      <c r="H648" s="771"/>
      <c r="I648" s="772"/>
      <c r="J648" s="771"/>
      <c r="K648" s="772"/>
      <c r="L648" s="771"/>
    </row>
    <row r="649" spans="1:14" s="26" customFormat="1" ht="16.5">
      <c r="A649" s="75"/>
      <c r="B649" s="76"/>
      <c r="C649" s="597"/>
      <c r="D649" s="598"/>
      <c r="E649" s="597"/>
      <c r="F649" s="598"/>
      <c r="G649" s="770"/>
      <c r="H649" s="771"/>
      <c r="I649" s="772"/>
      <c r="J649" s="771"/>
      <c r="K649" s="772"/>
      <c r="L649" s="771"/>
    </row>
    <row r="650" spans="1:14" ht="17.25" thickBot="1">
      <c r="A650" s="73"/>
      <c r="B650" s="74"/>
      <c r="C650" s="622"/>
      <c r="D650" s="623"/>
      <c r="E650" s="622"/>
      <c r="F650" s="623"/>
      <c r="G650" s="783"/>
      <c r="H650" s="780"/>
      <c r="I650" s="779"/>
      <c r="J650" s="780"/>
      <c r="K650" s="779"/>
      <c r="L650" s="780"/>
      <c r="N650" s="5"/>
    </row>
    <row r="651" spans="1:14" s="20" customFormat="1" ht="17.25" thickBot="1">
      <c r="A651" s="53" t="s">
        <v>962</v>
      </c>
      <c r="B651" s="54" t="s">
        <v>862</v>
      </c>
      <c r="C651" s="601"/>
      <c r="D651" s="602"/>
      <c r="E651" s="601"/>
      <c r="F651" s="602"/>
      <c r="G651" s="763"/>
      <c r="H651" s="764"/>
      <c r="I651" s="765"/>
      <c r="J651" s="764"/>
      <c r="K651" s="765"/>
      <c r="L651" s="764"/>
    </row>
    <row r="652" spans="1:14" ht="16.5">
      <c r="A652" s="77">
        <v>1</v>
      </c>
      <c r="B652" s="78"/>
      <c r="C652" s="656">
        <v>9.6999999999999993</v>
      </c>
      <c r="D652" s="658"/>
      <c r="E652" s="656">
        <v>9.6999999999999993</v>
      </c>
      <c r="F652" s="658"/>
      <c r="G652" s="766" t="s">
        <v>863</v>
      </c>
      <c r="H652" s="767"/>
      <c r="I652" s="761"/>
      <c r="J652" s="762"/>
      <c r="K652" s="761"/>
      <c r="L652" s="762"/>
      <c r="N652" s="5"/>
    </row>
    <row r="653" spans="1:14" ht="16.5">
      <c r="A653" s="71"/>
      <c r="B653" s="72"/>
      <c r="C653" s="597"/>
      <c r="D653" s="598"/>
      <c r="E653" s="597"/>
      <c r="F653" s="598"/>
      <c r="G653" s="770"/>
      <c r="H653" s="771"/>
      <c r="I653" s="772"/>
      <c r="J653" s="771"/>
      <c r="K653" s="772"/>
      <c r="L653" s="771"/>
      <c r="N653" s="5"/>
    </row>
    <row r="654" spans="1:14" ht="16.5">
      <c r="A654" s="75"/>
      <c r="B654" s="76"/>
      <c r="C654" s="597"/>
      <c r="D654" s="598"/>
      <c r="E654" s="597"/>
      <c r="F654" s="598"/>
      <c r="G654" s="770"/>
      <c r="H654" s="771"/>
      <c r="I654" s="772"/>
      <c r="J654" s="771"/>
      <c r="K654" s="772"/>
      <c r="L654" s="771"/>
      <c r="N654" s="5"/>
    </row>
    <row r="655" spans="1:14" ht="17.25" thickBot="1">
      <c r="A655" s="73"/>
      <c r="B655" s="74"/>
      <c r="C655" s="622"/>
      <c r="D655" s="623"/>
      <c r="E655" s="622"/>
      <c r="F655" s="623"/>
      <c r="G655" s="773"/>
      <c r="H655" s="769"/>
      <c r="I655" s="768"/>
      <c r="J655" s="769"/>
      <c r="K655" s="768"/>
      <c r="L655" s="769"/>
      <c r="N655" s="5"/>
    </row>
    <row r="656" spans="1:14">
      <c r="B656" s="621" t="s">
        <v>1086</v>
      </c>
      <c r="C656" s="621"/>
      <c r="D656" s="621"/>
      <c r="E656" s="621"/>
      <c r="F656" s="621"/>
      <c r="G656" s="621"/>
      <c r="H656" s="621"/>
      <c r="I656" s="621"/>
      <c r="J656" s="621"/>
      <c r="K656" s="621"/>
      <c r="L656" s="621"/>
      <c r="N656" s="5"/>
    </row>
    <row r="657" spans="1:14">
      <c r="C657" s="5"/>
      <c r="D657" s="5"/>
      <c r="F657" s="5"/>
      <c r="G657" s="113"/>
      <c r="H657" s="113"/>
      <c r="I657" s="113"/>
      <c r="J657" s="113"/>
      <c r="L657" s="5"/>
      <c r="N657" s="5"/>
    </row>
    <row r="658" spans="1:14">
      <c r="C658" s="5"/>
      <c r="D658" s="5"/>
      <c r="F658" s="5"/>
      <c r="H658" s="5"/>
      <c r="J658" s="5"/>
      <c r="L658" s="5"/>
      <c r="N658" s="5"/>
    </row>
    <row r="659" spans="1:14">
      <c r="C659" s="5"/>
      <c r="D659" s="5"/>
      <c r="F659" s="5"/>
      <c r="H659" s="5"/>
      <c r="J659" s="5"/>
      <c r="L659" s="5"/>
      <c r="N659" s="5"/>
    </row>
    <row r="660" spans="1:14" ht="11.1" customHeight="1">
      <c r="C660" s="5"/>
      <c r="D660" s="5"/>
      <c r="F660" s="5"/>
      <c r="H660" s="5"/>
      <c r="J660" s="5"/>
      <c r="N660" s="5"/>
    </row>
    <row r="661" spans="1:14" ht="61.5" customHeight="1">
      <c r="A661" s="66"/>
      <c r="C661" s="67"/>
      <c r="D661" s="68"/>
      <c r="E661" s="69"/>
      <c r="F661" s="70"/>
      <c r="G661" s="69"/>
      <c r="H661" s="70"/>
      <c r="I661" s="69"/>
      <c r="J661" s="70"/>
      <c r="K661" s="69"/>
      <c r="M661" s="88">
        <v>20</v>
      </c>
    </row>
    <row r="662" spans="1:14" ht="22.35" customHeight="1">
      <c r="A662" s="59"/>
      <c r="B662" s="59"/>
      <c r="C662" s="4"/>
      <c r="D662" s="60"/>
      <c r="E662" s="59"/>
      <c r="F662" s="60"/>
      <c r="G662" s="59"/>
      <c r="H662" s="60"/>
      <c r="I662" s="59"/>
      <c r="J662" s="60"/>
      <c r="K662" s="59"/>
      <c r="L662" s="60"/>
    </row>
    <row r="663" spans="1:14" ht="25.35" customHeight="1" thickBot="1">
      <c r="A663" s="660" t="s">
        <v>584</v>
      </c>
      <c r="B663" s="660"/>
      <c r="C663" s="61"/>
      <c r="D663" s="62"/>
      <c r="E663" s="63"/>
      <c r="F663" s="62"/>
      <c r="G663" s="63"/>
      <c r="H663" s="62"/>
      <c r="I663" s="63"/>
      <c r="J663" s="62"/>
      <c r="K663" s="63"/>
      <c r="L663" s="62"/>
    </row>
    <row r="664" spans="1:14" ht="15.75" thickBot="1">
      <c r="A664" s="744"/>
      <c r="B664" s="745"/>
      <c r="C664" s="688" t="s">
        <v>947</v>
      </c>
      <c r="D664" s="689"/>
      <c r="E664" s="689"/>
      <c r="F664" s="689"/>
      <c r="G664" s="689"/>
      <c r="H664" s="689"/>
      <c r="I664" s="689"/>
      <c r="J664" s="690"/>
      <c r="L664" s="5"/>
      <c r="N664" s="5"/>
    </row>
    <row r="665" spans="1:14" s="20" customFormat="1" ht="17.45" customHeight="1" thickBot="1">
      <c r="A665" s="746"/>
      <c r="B665" s="747"/>
      <c r="C665" s="789" t="s">
        <v>281</v>
      </c>
      <c r="D665" s="790"/>
      <c r="E665" s="789" t="s">
        <v>232</v>
      </c>
      <c r="F665" s="790"/>
      <c r="G665" s="699" t="s">
        <v>279</v>
      </c>
      <c r="H665" s="700"/>
      <c r="I665" s="789" t="s">
        <v>280</v>
      </c>
      <c r="J665" s="790"/>
    </row>
    <row r="666" spans="1:14" ht="17.25" thickBot="1">
      <c r="A666" s="22" t="s">
        <v>1007</v>
      </c>
      <c r="B666" s="23" t="s">
        <v>758</v>
      </c>
      <c r="C666" s="624"/>
      <c r="D666" s="625"/>
      <c r="E666" s="738"/>
      <c r="F666" s="739"/>
      <c r="G666" s="738"/>
      <c r="H666" s="739"/>
      <c r="I666" s="738"/>
      <c r="J666" s="739"/>
      <c r="L666" s="5"/>
      <c r="N666" s="5"/>
    </row>
    <row r="667" spans="1:14" s="26" customFormat="1" ht="16.5">
      <c r="A667" s="24">
        <v>1</v>
      </c>
      <c r="B667" s="25" t="s">
        <v>948</v>
      </c>
      <c r="C667" s="656">
        <v>440.21</v>
      </c>
      <c r="D667" s="658"/>
      <c r="E667" s="656"/>
      <c r="F667" s="658"/>
      <c r="G667" s="656"/>
      <c r="H667" s="658"/>
      <c r="I667" s="656"/>
      <c r="J667" s="658"/>
    </row>
    <row r="668" spans="1:14" s="26" customFormat="1" ht="16.5">
      <c r="A668" s="27">
        <v>2</v>
      </c>
      <c r="B668" s="28" t="s">
        <v>949</v>
      </c>
      <c r="C668" s="597">
        <v>29.35</v>
      </c>
      <c r="D668" s="598"/>
      <c r="E668" s="732">
        <v>2022.02</v>
      </c>
      <c r="F668" s="733"/>
      <c r="G668" s="732">
        <v>146.74</v>
      </c>
      <c r="H668" s="733"/>
      <c r="I668" s="732">
        <v>293.47000000000003</v>
      </c>
      <c r="J668" s="733"/>
    </row>
    <row r="669" spans="1:14" s="26" customFormat="1" ht="16.5">
      <c r="A669" s="27">
        <v>3</v>
      </c>
      <c r="B669" s="28" t="s">
        <v>950</v>
      </c>
      <c r="C669" s="597">
        <v>234.78</v>
      </c>
      <c r="D669" s="598"/>
      <c r="E669" s="732">
        <v>1173.8800000000001</v>
      </c>
      <c r="F669" s="733"/>
      <c r="G669" s="732">
        <v>281.76</v>
      </c>
      <c r="H669" s="733"/>
      <c r="I669" s="732">
        <v>234.78</v>
      </c>
      <c r="J669" s="733"/>
    </row>
    <row r="670" spans="1:14" s="26" customFormat="1" ht="16.5">
      <c r="A670" s="27">
        <v>4</v>
      </c>
      <c r="B670" s="28" t="s">
        <v>951</v>
      </c>
      <c r="C670" s="597">
        <v>293.47000000000003</v>
      </c>
      <c r="D670" s="598"/>
      <c r="E670" s="732">
        <v>10780.4</v>
      </c>
      <c r="F670" s="733"/>
      <c r="G670" s="732">
        <v>2113.1999999999998</v>
      </c>
      <c r="H670" s="733"/>
      <c r="I670" s="732">
        <v>1760.82</v>
      </c>
      <c r="J670" s="733"/>
    </row>
    <row r="671" spans="1:14" s="26" customFormat="1" ht="16.5">
      <c r="A671" s="27">
        <v>5</v>
      </c>
      <c r="B671" s="28" t="s">
        <v>963</v>
      </c>
      <c r="C671" s="597">
        <v>586.94000000000005</v>
      </c>
      <c r="D671" s="598"/>
      <c r="E671" s="732">
        <v>2934.7</v>
      </c>
      <c r="F671" s="733"/>
      <c r="G671" s="732">
        <v>1027.1400000000001</v>
      </c>
      <c r="H671" s="733"/>
      <c r="I671" s="732">
        <v>586.94000000000005</v>
      </c>
      <c r="J671" s="733"/>
    </row>
    <row r="672" spans="1:14" s="31" customFormat="1" ht="17.25" thickBot="1">
      <c r="A672" s="22"/>
      <c r="B672" s="30" t="s">
        <v>1049</v>
      </c>
      <c r="C672" s="711">
        <f>SUM(C667:C671)</f>
        <v>1584.75</v>
      </c>
      <c r="D672" s="712"/>
      <c r="E672" s="711">
        <f>SUM(E667:E671)</f>
        <v>16911</v>
      </c>
      <c r="F672" s="712"/>
      <c r="G672" s="711">
        <f>SUM(G667:G671)</f>
        <v>3568.84</v>
      </c>
      <c r="H672" s="712"/>
      <c r="I672" s="711">
        <f>SUM(I667:I671)</f>
        <v>2876.01</v>
      </c>
      <c r="J672" s="712"/>
    </row>
    <row r="673" spans="1:14" ht="17.25" thickBot="1">
      <c r="A673" s="22" t="s">
        <v>871</v>
      </c>
      <c r="B673" s="23" t="s">
        <v>952</v>
      </c>
      <c r="C673" s="603" t="s">
        <v>507</v>
      </c>
      <c r="D673" s="604"/>
      <c r="E673" s="603" t="s">
        <v>507</v>
      </c>
      <c r="F673" s="604"/>
      <c r="G673" s="603" t="s">
        <v>507</v>
      </c>
      <c r="H673" s="604"/>
      <c r="I673" s="603" t="s">
        <v>507</v>
      </c>
      <c r="J673" s="604"/>
      <c r="L673" s="5"/>
      <c r="N673" s="5"/>
    </row>
    <row r="674" spans="1:14" s="87" customFormat="1" ht="16.5">
      <c r="A674" s="93"/>
      <c r="B674" s="94" t="s">
        <v>955</v>
      </c>
      <c r="C674" s="605"/>
      <c r="D674" s="606"/>
      <c r="E674" s="605"/>
      <c r="F674" s="606"/>
      <c r="G674" s="605"/>
      <c r="H674" s="606"/>
      <c r="I674" s="605"/>
      <c r="J674" s="606"/>
    </row>
    <row r="675" spans="1:14" s="87" customFormat="1" ht="16.5">
      <c r="A675" s="93"/>
      <c r="B675" s="94" t="s">
        <v>956</v>
      </c>
      <c r="C675" s="681">
        <v>350</v>
      </c>
      <c r="D675" s="678"/>
      <c r="E675" s="681">
        <v>1450</v>
      </c>
      <c r="F675" s="678"/>
      <c r="G675" s="681">
        <v>750</v>
      </c>
      <c r="H675" s="678"/>
      <c r="I675" s="681">
        <v>1500</v>
      </c>
      <c r="J675" s="678"/>
    </row>
    <row r="676" spans="1:14" s="87" customFormat="1" ht="16.5">
      <c r="A676" s="692"/>
      <c r="B676" s="693"/>
      <c r="C676" s="679" t="s">
        <v>508</v>
      </c>
      <c r="D676" s="680"/>
      <c r="E676" s="679" t="s">
        <v>508</v>
      </c>
      <c r="F676" s="680"/>
      <c r="G676" s="679" t="s">
        <v>508</v>
      </c>
      <c r="H676" s="680"/>
      <c r="I676" s="679" t="s">
        <v>508</v>
      </c>
      <c r="J676" s="680"/>
    </row>
    <row r="677" spans="1:14" s="87" customFormat="1" ht="16.5">
      <c r="A677" s="24">
        <v>1</v>
      </c>
      <c r="B677" s="103" t="s">
        <v>1204</v>
      </c>
      <c r="C677" s="686">
        <v>4</v>
      </c>
      <c r="D677" s="687"/>
      <c r="E677" s="686"/>
      <c r="F677" s="687"/>
      <c r="G677" s="667"/>
      <c r="H677" s="668"/>
      <c r="I677" s="667"/>
      <c r="J677" s="668"/>
    </row>
    <row r="678" spans="1:14" s="87" customFormat="1" ht="16.5">
      <c r="A678" s="24">
        <v>2</v>
      </c>
      <c r="B678" s="103" t="s">
        <v>1205</v>
      </c>
      <c r="C678" s="686">
        <v>15</v>
      </c>
      <c r="D678" s="687"/>
      <c r="E678" s="686"/>
      <c r="F678" s="687"/>
      <c r="G678" s="667"/>
      <c r="H678" s="668"/>
      <c r="I678" s="667"/>
      <c r="J678" s="668"/>
    </row>
    <row r="679" spans="1:14" s="87" customFormat="1" ht="16.5">
      <c r="A679" s="27">
        <v>3</v>
      </c>
      <c r="B679" s="100" t="s">
        <v>1206</v>
      </c>
      <c r="C679" s="686">
        <v>30</v>
      </c>
      <c r="D679" s="687"/>
      <c r="E679" s="686">
        <v>30</v>
      </c>
      <c r="F679" s="687"/>
      <c r="G679" s="667">
        <v>35</v>
      </c>
      <c r="H679" s="668"/>
      <c r="I679" s="667">
        <v>30</v>
      </c>
      <c r="J679" s="668"/>
    </row>
    <row r="680" spans="1:14" s="87" customFormat="1" ht="16.5">
      <c r="A680" s="51">
        <v>4</v>
      </c>
      <c r="B680" s="395" t="s">
        <v>1207</v>
      </c>
      <c r="C680" s="686">
        <v>70</v>
      </c>
      <c r="D680" s="687"/>
      <c r="E680" s="686">
        <v>50</v>
      </c>
      <c r="F680" s="687"/>
      <c r="G680" s="667">
        <v>25</v>
      </c>
      <c r="H680" s="668"/>
      <c r="I680" s="667">
        <v>50</v>
      </c>
      <c r="J680" s="668"/>
    </row>
    <row r="681" spans="1:14" ht="16.5">
      <c r="A681" s="51">
        <v>5</v>
      </c>
      <c r="B681" s="395" t="s">
        <v>513</v>
      </c>
      <c r="C681" s="686">
        <v>100</v>
      </c>
      <c r="D681" s="687"/>
      <c r="E681" s="686">
        <v>80</v>
      </c>
      <c r="F681" s="687"/>
      <c r="G681" s="667">
        <v>30</v>
      </c>
      <c r="H681" s="668"/>
      <c r="I681" s="667">
        <v>80</v>
      </c>
      <c r="J681" s="668"/>
      <c r="L681" s="5"/>
      <c r="N681" s="5"/>
    </row>
    <row r="682" spans="1:14" ht="17.25" thickBot="1">
      <c r="A682" s="73"/>
      <c r="B682" s="74"/>
      <c r="C682" s="622"/>
      <c r="D682" s="623"/>
      <c r="E682" s="622"/>
      <c r="F682" s="623"/>
      <c r="G682" s="622"/>
      <c r="H682" s="623"/>
      <c r="I682" s="622"/>
      <c r="J682" s="623"/>
      <c r="L682" s="5"/>
      <c r="N682" s="5"/>
    </row>
    <row r="683" spans="1:14" ht="17.25" thickBot="1">
      <c r="A683" s="22" t="s">
        <v>874</v>
      </c>
      <c r="B683" s="23" t="s">
        <v>420</v>
      </c>
      <c r="C683" s="624"/>
      <c r="D683" s="625"/>
      <c r="E683" s="624"/>
      <c r="F683" s="625"/>
      <c r="G683" s="624"/>
      <c r="H683" s="625"/>
      <c r="I683" s="624"/>
      <c r="J683" s="625"/>
      <c r="L683" s="5"/>
      <c r="N683" s="5"/>
    </row>
    <row r="684" spans="1:14" s="79" customFormat="1" ht="16.5">
      <c r="A684" s="110">
        <v>1</v>
      </c>
      <c r="B684" s="111" t="s">
        <v>958</v>
      </c>
      <c r="C684" s="650">
        <v>40000</v>
      </c>
      <c r="D684" s="652"/>
      <c r="E684" s="650">
        <v>100000</v>
      </c>
      <c r="F684" s="652"/>
      <c r="G684" s="650">
        <v>80000</v>
      </c>
      <c r="H684" s="652"/>
      <c r="I684" s="650">
        <v>70000</v>
      </c>
      <c r="J684" s="652"/>
    </row>
    <row r="685" spans="1:14" s="26" customFormat="1" ht="16.5">
      <c r="A685" s="27">
        <v>2</v>
      </c>
      <c r="B685" s="28" t="s">
        <v>959</v>
      </c>
      <c r="C685" s="611"/>
      <c r="D685" s="612"/>
      <c r="E685" s="611"/>
      <c r="F685" s="612"/>
      <c r="G685" s="611"/>
      <c r="H685" s="612"/>
      <c r="I685" s="611"/>
      <c r="J685" s="612"/>
    </row>
    <row r="686" spans="1:14" s="26" customFormat="1" ht="16.5">
      <c r="A686" s="27">
        <v>3</v>
      </c>
      <c r="B686" s="28" t="s">
        <v>960</v>
      </c>
      <c r="C686" s="597"/>
      <c r="D686" s="598"/>
      <c r="E686" s="597"/>
      <c r="F686" s="598"/>
      <c r="G686" s="597"/>
      <c r="H686" s="598"/>
      <c r="I686" s="597"/>
      <c r="J686" s="598"/>
    </row>
    <row r="687" spans="1:14" s="26" customFormat="1" ht="16.5">
      <c r="A687" s="27"/>
      <c r="B687" s="28"/>
      <c r="C687" s="597"/>
      <c r="D687" s="598"/>
      <c r="E687" s="597"/>
      <c r="F687" s="598"/>
      <c r="G687" s="597"/>
      <c r="H687" s="598"/>
      <c r="I687" s="597"/>
      <c r="J687" s="598"/>
    </row>
    <row r="688" spans="1:14" ht="17.25" thickBot="1">
      <c r="A688" s="73"/>
      <c r="B688" s="74"/>
      <c r="C688" s="622"/>
      <c r="D688" s="623"/>
      <c r="E688" s="622"/>
      <c r="F688" s="623"/>
      <c r="G688" s="622"/>
      <c r="H688" s="623"/>
      <c r="I688" s="622"/>
      <c r="J688" s="623"/>
      <c r="L688" s="5"/>
      <c r="N688" s="5"/>
    </row>
    <row r="689" spans="1:14" ht="17.25" thickBot="1">
      <c r="A689" s="22" t="s">
        <v>961</v>
      </c>
      <c r="B689" s="50" t="s">
        <v>1010</v>
      </c>
      <c r="C689" s="624"/>
      <c r="D689" s="625"/>
      <c r="E689" s="624"/>
      <c r="F689" s="625"/>
      <c r="G689" s="624"/>
      <c r="H689" s="625"/>
      <c r="I689" s="624"/>
      <c r="J689" s="625"/>
      <c r="L689" s="5"/>
      <c r="N689" s="5"/>
    </row>
    <row r="690" spans="1:14" s="26" customFormat="1" ht="16.5">
      <c r="A690" s="24">
        <v>1</v>
      </c>
      <c r="B690" s="25" t="s">
        <v>958</v>
      </c>
      <c r="C690" s="656">
        <v>0.3</v>
      </c>
      <c r="D690" s="658"/>
      <c r="E690" s="656">
        <v>0.45</v>
      </c>
      <c r="F690" s="658"/>
      <c r="G690" s="656">
        <v>0.23</v>
      </c>
      <c r="H690" s="658"/>
      <c r="I690" s="656">
        <v>0.22</v>
      </c>
      <c r="J690" s="658"/>
    </row>
    <row r="691" spans="1:14" s="26" customFormat="1" ht="16.5">
      <c r="A691" s="27">
        <v>2</v>
      </c>
      <c r="B691" s="28" t="s">
        <v>959</v>
      </c>
      <c r="C691" s="597"/>
      <c r="D691" s="598"/>
      <c r="E691" s="597"/>
      <c r="F691" s="598"/>
      <c r="G691" s="597"/>
      <c r="H691" s="598"/>
      <c r="I691" s="597"/>
      <c r="J691" s="598"/>
    </row>
    <row r="692" spans="1:14" s="26" customFormat="1" ht="16.5">
      <c r="A692" s="27">
        <v>3</v>
      </c>
      <c r="B692" s="28" t="s">
        <v>960</v>
      </c>
      <c r="C692" s="597"/>
      <c r="D692" s="598"/>
      <c r="E692" s="597"/>
      <c r="F692" s="598"/>
      <c r="G692" s="597"/>
      <c r="H692" s="598"/>
      <c r="I692" s="597"/>
      <c r="J692" s="598"/>
    </row>
    <row r="693" spans="1:14" ht="16.5">
      <c r="A693" s="75"/>
      <c r="B693" s="76"/>
      <c r="C693" s="597"/>
      <c r="D693" s="598"/>
      <c r="E693" s="597"/>
      <c r="F693" s="598"/>
      <c r="G693" s="597"/>
      <c r="H693" s="598"/>
      <c r="I693" s="597"/>
      <c r="J693" s="598"/>
      <c r="L693" s="5"/>
      <c r="N693" s="5"/>
    </row>
    <row r="694" spans="1:14" ht="17.25" thickBot="1">
      <c r="A694" s="73"/>
      <c r="B694" s="74"/>
      <c r="C694" s="622"/>
      <c r="D694" s="623"/>
      <c r="E694" s="622"/>
      <c r="F694" s="623"/>
      <c r="G694" s="622"/>
      <c r="H694" s="623"/>
      <c r="I694" s="622"/>
      <c r="J694" s="623"/>
      <c r="L694" s="5"/>
      <c r="N694" s="5"/>
    </row>
    <row r="695" spans="1:14" s="20" customFormat="1" ht="21.75" customHeight="1" thickBot="1">
      <c r="A695" s="53" t="s">
        <v>962</v>
      </c>
      <c r="B695" s="54" t="s">
        <v>596</v>
      </c>
      <c r="C695" s="601"/>
      <c r="D695" s="602"/>
      <c r="E695" s="601"/>
      <c r="F695" s="602"/>
      <c r="G695" s="601"/>
      <c r="H695" s="602"/>
      <c r="I695" s="601"/>
      <c r="J695" s="602"/>
    </row>
    <row r="696" spans="1:14" ht="17.25" thickBot="1">
      <c r="A696" s="77"/>
      <c r="B696" s="78"/>
      <c r="C696" s="675"/>
      <c r="D696" s="676"/>
      <c r="E696" s="675"/>
      <c r="F696" s="676"/>
      <c r="G696" s="675"/>
      <c r="H696" s="676"/>
      <c r="I696" s="675"/>
      <c r="J696" s="676"/>
      <c r="L696" s="5"/>
      <c r="N696" s="5"/>
    </row>
    <row r="697" spans="1:14" ht="17.25" thickBot="1">
      <c r="A697" s="83" t="s">
        <v>924</v>
      </c>
      <c r="B697" s="50" t="s">
        <v>979</v>
      </c>
      <c r="C697" s="624"/>
      <c r="D697" s="625"/>
      <c r="E697" s="624"/>
      <c r="F697" s="625"/>
      <c r="G697" s="624"/>
      <c r="H697" s="625"/>
      <c r="I697" s="624"/>
      <c r="J697" s="625"/>
      <c r="L697" s="5"/>
      <c r="N697" s="5"/>
    </row>
    <row r="698" spans="1:14" ht="17.25" thickBot="1">
      <c r="A698" s="51">
        <v>1</v>
      </c>
      <c r="B698" s="76"/>
      <c r="C698" s="754"/>
      <c r="D698" s="755"/>
      <c r="E698" s="754">
        <v>10858</v>
      </c>
      <c r="F698" s="755"/>
      <c r="G698" s="754">
        <v>5723</v>
      </c>
      <c r="H698" s="755"/>
      <c r="I698" s="754">
        <v>7043</v>
      </c>
      <c r="J698" s="755"/>
      <c r="L698" s="5"/>
      <c r="N698" s="5"/>
    </row>
    <row r="699" spans="1:14" ht="17.25" thickBot="1">
      <c r="A699" s="464" t="s">
        <v>216</v>
      </c>
      <c r="B699" s="481" t="s">
        <v>922</v>
      </c>
      <c r="C699" s="624"/>
      <c r="D699" s="625"/>
      <c r="E699" s="624"/>
      <c r="F699" s="625"/>
      <c r="G699" s="624"/>
      <c r="H699" s="625"/>
      <c r="I699" s="624"/>
      <c r="J699" s="625"/>
      <c r="L699" s="5"/>
      <c r="N699" s="5"/>
    </row>
    <row r="700" spans="1:14" ht="16.5">
      <c r="A700" s="477">
        <v>1</v>
      </c>
      <c r="B700" s="479" t="s">
        <v>511</v>
      </c>
      <c r="C700" s="837"/>
      <c r="D700" s="837"/>
      <c r="E700" s="837">
        <v>1</v>
      </c>
      <c r="F700" s="837"/>
      <c r="G700" s="837">
        <v>1</v>
      </c>
      <c r="H700" s="837"/>
      <c r="I700" s="837">
        <v>1</v>
      </c>
      <c r="J700" s="837"/>
      <c r="L700" s="5"/>
      <c r="N700" s="5"/>
    </row>
    <row r="701" spans="1:14" ht="20.25" customHeight="1" thickBot="1">
      <c r="A701" s="478">
        <v>2</v>
      </c>
      <c r="B701" s="480" t="s">
        <v>923</v>
      </c>
      <c r="C701" s="799"/>
      <c r="D701" s="799"/>
      <c r="E701" s="799">
        <v>8</v>
      </c>
      <c r="F701" s="799"/>
      <c r="G701" s="799">
        <v>3</v>
      </c>
      <c r="H701" s="799"/>
      <c r="I701" s="799">
        <v>3</v>
      </c>
      <c r="J701" s="799"/>
      <c r="M701" s="88"/>
      <c r="N701" s="5"/>
    </row>
    <row r="702" spans="1:14" ht="43.5" customHeight="1">
      <c r="A702" s="224"/>
      <c r="B702" s="225"/>
      <c r="C702" s="90"/>
      <c r="D702" s="90"/>
      <c r="E702" s="90"/>
      <c r="F702" s="90"/>
      <c r="G702" s="90"/>
      <c r="H702" s="90"/>
      <c r="I702" s="90"/>
      <c r="J702" s="90"/>
      <c r="L702" s="5"/>
      <c r="M702" s="88">
        <v>21</v>
      </c>
      <c r="N702" s="5"/>
    </row>
    <row r="703" spans="1:14" ht="27.6" customHeight="1" thickBot="1">
      <c r="A703" s="660" t="s">
        <v>585</v>
      </c>
      <c r="B703" s="660"/>
      <c r="C703" s="61"/>
      <c r="D703" s="62"/>
      <c r="E703" s="63"/>
      <c r="F703" s="62"/>
      <c r="G703" s="63"/>
      <c r="H703" s="62"/>
      <c r="I703" s="63"/>
      <c r="J703" s="62"/>
      <c r="K703" s="63"/>
      <c r="L703" s="5"/>
      <c r="N703" s="5"/>
    </row>
    <row r="704" spans="1:14" ht="15.75" thickBot="1">
      <c r="A704" s="744"/>
      <c r="B704" s="745"/>
      <c r="C704" s="688" t="s">
        <v>947</v>
      </c>
      <c r="D704" s="689"/>
      <c r="E704" s="689"/>
      <c r="F704" s="689"/>
      <c r="G704" s="689"/>
      <c r="H704" s="689"/>
      <c r="I704" s="689"/>
      <c r="J704" s="690"/>
      <c r="L704" s="5"/>
      <c r="N704" s="5"/>
    </row>
    <row r="705" spans="1:14" ht="32.450000000000003" customHeight="1" thickBot="1">
      <c r="A705" s="746"/>
      <c r="B705" s="747"/>
      <c r="C705" s="699" t="s">
        <v>1023</v>
      </c>
      <c r="D705" s="753"/>
      <c r="E705" s="753"/>
      <c r="F705" s="700"/>
      <c r="G705" s="699" t="s">
        <v>597</v>
      </c>
      <c r="H705" s="753"/>
      <c r="I705" s="753"/>
      <c r="J705" s="700"/>
      <c r="K705" s="20"/>
      <c r="L705" s="5"/>
      <c r="N705" s="5"/>
    </row>
    <row r="706" spans="1:14" ht="17.25" thickBot="1">
      <c r="A706" s="22" t="s">
        <v>1007</v>
      </c>
      <c r="B706" s="23" t="s">
        <v>758</v>
      </c>
      <c r="C706" s="624" t="s">
        <v>598</v>
      </c>
      <c r="D706" s="649"/>
      <c r="E706" s="649"/>
      <c r="F706" s="625"/>
      <c r="G706" s="738" t="s">
        <v>599</v>
      </c>
      <c r="H706" s="739"/>
      <c r="I706" s="738" t="s">
        <v>600</v>
      </c>
      <c r="J706" s="739"/>
      <c r="L706" s="5"/>
      <c r="N706" s="5"/>
    </row>
    <row r="707" spans="1:14" ht="16.5">
      <c r="A707" s="24">
        <v>1</v>
      </c>
      <c r="B707" s="25" t="s">
        <v>948</v>
      </c>
      <c r="C707" s="728">
        <v>1913.43</v>
      </c>
      <c r="D707" s="802"/>
      <c r="E707" s="802"/>
      <c r="F707" s="729"/>
      <c r="G707" s="656">
        <v>378.58</v>
      </c>
      <c r="H707" s="658"/>
      <c r="I707" s="656">
        <v>191.05</v>
      </c>
      <c r="J707" s="658"/>
      <c r="K707" s="26"/>
      <c r="L707" s="5"/>
      <c r="N707" s="5"/>
    </row>
    <row r="708" spans="1:14" ht="16.5">
      <c r="A708" s="27">
        <v>2</v>
      </c>
      <c r="B708" s="28" t="s">
        <v>949</v>
      </c>
      <c r="C708" s="732">
        <v>1009.54</v>
      </c>
      <c r="D708" s="803"/>
      <c r="E708" s="803"/>
      <c r="F708" s="733"/>
      <c r="G708" s="732">
        <v>868.97</v>
      </c>
      <c r="H708" s="733"/>
      <c r="I708" s="732">
        <v>796.33</v>
      </c>
      <c r="J708" s="733"/>
      <c r="K708" s="26"/>
      <c r="L708" s="5"/>
      <c r="N708" s="5"/>
    </row>
    <row r="709" spans="1:14" ht="16.5">
      <c r="A709" s="27">
        <v>3</v>
      </c>
      <c r="B709" s="28" t="s">
        <v>950</v>
      </c>
      <c r="C709" s="732">
        <v>220.98</v>
      </c>
      <c r="D709" s="803"/>
      <c r="E709" s="803"/>
      <c r="F709" s="733"/>
      <c r="G709" s="732">
        <v>186.94</v>
      </c>
      <c r="H709" s="733"/>
      <c r="I709" s="732">
        <v>186.94</v>
      </c>
      <c r="J709" s="733"/>
      <c r="K709" s="26"/>
      <c r="L709" s="5"/>
      <c r="N709" s="5"/>
    </row>
    <row r="710" spans="1:14" ht="16.5">
      <c r="A710" s="27">
        <v>4</v>
      </c>
      <c r="B710" s="28" t="s">
        <v>951</v>
      </c>
      <c r="C710" s="732" t="s">
        <v>362</v>
      </c>
      <c r="D710" s="803"/>
      <c r="E710" s="803"/>
      <c r="F710" s="733"/>
      <c r="G710" s="732" t="s">
        <v>362</v>
      </c>
      <c r="H710" s="733"/>
      <c r="I710" s="732"/>
      <c r="J710" s="733"/>
      <c r="K710" s="26"/>
      <c r="L710" s="5"/>
      <c r="N710" s="5"/>
    </row>
    <row r="711" spans="1:14" ht="16.5">
      <c r="A711" s="27">
        <v>5</v>
      </c>
      <c r="B711" s="487" t="s">
        <v>383</v>
      </c>
      <c r="C711" s="732">
        <v>1200</v>
      </c>
      <c r="D711" s="803"/>
      <c r="E711" s="803"/>
      <c r="F711" s="733"/>
      <c r="G711" s="732">
        <v>400</v>
      </c>
      <c r="H711" s="733"/>
      <c r="I711" s="732">
        <v>63.1</v>
      </c>
      <c r="J711" s="733"/>
      <c r="K711" s="26"/>
      <c r="L711" s="5"/>
      <c r="N711" s="5"/>
    </row>
    <row r="712" spans="1:14" ht="17.25" thickBot="1">
      <c r="A712" s="22"/>
      <c r="B712" s="30" t="s">
        <v>1049</v>
      </c>
      <c r="C712" s="711">
        <f>SUM(C707:C711)</f>
        <v>4343.95</v>
      </c>
      <c r="D712" s="823"/>
      <c r="E712" s="823"/>
      <c r="F712" s="712"/>
      <c r="G712" s="711">
        <f>SUM(G707:G711)</f>
        <v>1834.49</v>
      </c>
      <c r="H712" s="712"/>
      <c r="I712" s="711">
        <f>SUM(I707:I711)</f>
        <v>1237.42</v>
      </c>
      <c r="J712" s="712"/>
      <c r="K712" s="31"/>
      <c r="L712" s="5"/>
      <c r="N712" s="5"/>
    </row>
    <row r="713" spans="1:14" ht="17.25" thickBot="1">
      <c r="A713" s="22" t="s">
        <v>871</v>
      </c>
      <c r="B713" s="23" t="s">
        <v>952</v>
      </c>
      <c r="C713" s="603" t="s">
        <v>507</v>
      </c>
      <c r="D713" s="682"/>
      <c r="E713" s="682"/>
      <c r="F713" s="604"/>
      <c r="G713" s="603" t="s">
        <v>507</v>
      </c>
      <c r="H713" s="604"/>
      <c r="I713" s="603" t="s">
        <v>507</v>
      </c>
      <c r="J713" s="604"/>
      <c r="L713" s="5"/>
      <c r="N713" s="5"/>
    </row>
    <row r="714" spans="1:14" ht="16.5">
      <c r="A714" s="93">
        <v>1</v>
      </c>
      <c r="B714" s="94" t="s">
        <v>955</v>
      </c>
      <c r="C714" s="605"/>
      <c r="D714" s="683"/>
      <c r="E714" s="683"/>
      <c r="F714" s="606"/>
      <c r="G714" s="605"/>
      <c r="H714" s="606"/>
      <c r="I714" s="605"/>
      <c r="J714" s="606"/>
      <c r="K714" s="87"/>
      <c r="L714" s="5"/>
      <c r="N714" s="5"/>
    </row>
    <row r="715" spans="1:14" ht="16.5">
      <c r="A715" s="93">
        <v>2</v>
      </c>
      <c r="B715" s="94" t="s">
        <v>956</v>
      </c>
      <c r="C715" s="681">
        <v>920</v>
      </c>
      <c r="D715" s="684"/>
      <c r="E715" s="684"/>
      <c r="F715" s="685"/>
      <c r="G715" s="681">
        <v>920</v>
      </c>
      <c r="H715" s="678"/>
      <c r="I715" s="681">
        <v>620</v>
      </c>
      <c r="J715" s="678"/>
      <c r="K715" s="87"/>
      <c r="L715" s="5"/>
      <c r="N715" s="5"/>
    </row>
    <row r="716" spans="1:14" ht="16.5">
      <c r="A716" s="692"/>
      <c r="B716" s="693"/>
      <c r="C716" s="679" t="s">
        <v>508</v>
      </c>
      <c r="D716" s="694"/>
      <c r="E716" s="694"/>
      <c r="F716" s="680"/>
      <c r="G716" s="679" t="s">
        <v>508</v>
      </c>
      <c r="H716" s="680"/>
      <c r="I716" s="679" t="s">
        <v>508</v>
      </c>
      <c r="J716" s="680"/>
      <c r="K716" s="87"/>
      <c r="L716" s="5"/>
      <c r="N716" s="5"/>
    </row>
    <row r="717" spans="1:14" ht="16.5">
      <c r="A717" s="24">
        <v>1</v>
      </c>
      <c r="B717" s="103" t="s">
        <v>1204</v>
      </c>
      <c r="C717" s="667"/>
      <c r="D717" s="691"/>
      <c r="E717" s="691"/>
      <c r="F717" s="668"/>
      <c r="G717" s="667"/>
      <c r="H717" s="668"/>
      <c r="I717" s="667"/>
      <c r="J717" s="668"/>
      <c r="K717" s="87"/>
      <c r="L717" s="5"/>
      <c r="N717" s="5"/>
    </row>
    <row r="718" spans="1:14" ht="16.5">
      <c r="A718" s="24">
        <v>2</v>
      </c>
      <c r="B718" s="103" t="s">
        <v>1205</v>
      </c>
      <c r="C718" s="667"/>
      <c r="D718" s="691"/>
      <c r="E718" s="691"/>
      <c r="F718" s="668"/>
      <c r="G718" s="667"/>
      <c r="H718" s="668"/>
      <c r="I718" s="667"/>
      <c r="J718" s="668"/>
      <c r="K718" s="87"/>
      <c r="L718" s="5"/>
      <c r="N718" s="5"/>
    </row>
    <row r="719" spans="1:14" ht="16.5">
      <c r="A719" s="27">
        <v>3</v>
      </c>
      <c r="B719" s="100" t="s">
        <v>1206</v>
      </c>
      <c r="C719" s="667">
        <v>10</v>
      </c>
      <c r="D719" s="691"/>
      <c r="E719" s="691"/>
      <c r="F719" s="668"/>
      <c r="G719" s="667">
        <v>10</v>
      </c>
      <c r="H719" s="668"/>
      <c r="I719" s="667">
        <v>10</v>
      </c>
      <c r="J719" s="668"/>
      <c r="K719" s="87"/>
      <c r="L719" s="5"/>
      <c r="N719" s="5"/>
    </row>
    <row r="720" spans="1:14" ht="16.5">
      <c r="A720" s="51">
        <v>4</v>
      </c>
      <c r="B720" s="395" t="s">
        <v>1207</v>
      </c>
      <c r="C720" s="667">
        <v>40</v>
      </c>
      <c r="D720" s="691"/>
      <c r="E720" s="691"/>
      <c r="F720" s="668"/>
      <c r="G720" s="667">
        <v>30</v>
      </c>
      <c r="H720" s="668"/>
      <c r="I720" s="667">
        <v>25</v>
      </c>
      <c r="J720" s="668"/>
      <c r="K720" s="87"/>
      <c r="L720" s="5"/>
      <c r="N720" s="5"/>
    </row>
    <row r="721" spans="1:14" ht="16.5">
      <c r="A721" s="51">
        <v>5</v>
      </c>
      <c r="B721" s="395" t="s">
        <v>513</v>
      </c>
      <c r="C721" s="667">
        <v>15</v>
      </c>
      <c r="D721" s="691"/>
      <c r="E721" s="691"/>
      <c r="F721" s="668"/>
      <c r="G721" s="667">
        <v>12</v>
      </c>
      <c r="H721" s="668"/>
      <c r="I721" s="667">
        <v>10</v>
      </c>
      <c r="J721" s="668"/>
      <c r="L721" s="5"/>
      <c r="N721" s="5"/>
    </row>
    <row r="722" spans="1:14" ht="17.25" thickBot="1">
      <c r="A722" s="73"/>
      <c r="B722" s="74"/>
      <c r="C722" s="622"/>
      <c r="D722" s="653"/>
      <c r="E722" s="653"/>
      <c r="F722" s="623"/>
      <c r="G722" s="622"/>
      <c r="H722" s="623"/>
      <c r="I722" s="622"/>
      <c r="J722" s="623"/>
      <c r="L722" s="5"/>
      <c r="N722" s="5"/>
    </row>
    <row r="723" spans="1:14" ht="17.25" thickBot="1">
      <c r="A723" s="22" t="s">
        <v>874</v>
      </c>
      <c r="B723" s="23" t="s">
        <v>420</v>
      </c>
      <c r="C723" s="624"/>
      <c r="D723" s="649"/>
      <c r="E723" s="649"/>
      <c r="F723" s="625"/>
      <c r="G723" s="624"/>
      <c r="H723" s="625"/>
      <c r="I723" s="624"/>
      <c r="J723" s="625"/>
      <c r="L723" s="5"/>
      <c r="N723" s="5"/>
    </row>
    <row r="724" spans="1:14" ht="16.5">
      <c r="A724" s="110">
        <v>1</v>
      </c>
      <c r="B724" s="111" t="s">
        <v>958</v>
      </c>
      <c r="C724" s="650">
        <v>50000</v>
      </c>
      <c r="D724" s="651"/>
      <c r="E724" s="651"/>
      <c r="F724" s="652"/>
      <c r="G724" s="650">
        <v>42000</v>
      </c>
      <c r="H724" s="652"/>
      <c r="I724" s="650">
        <v>37800</v>
      </c>
      <c r="J724" s="652"/>
      <c r="K724" s="79"/>
      <c r="L724" s="5"/>
      <c r="N724" s="5"/>
    </row>
    <row r="725" spans="1:14" ht="16.5">
      <c r="A725" s="27">
        <v>2</v>
      </c>
      <c r="B725" s="28" t="s">
        <v>959</v>
      </c>
      <c r="C725" s="611"/>
      <c r="D725" s="669"/>
      <c r="E725" s="669"/>
      <c r="F725" s="612"/>
      <c r="G725" s="611"/>
      <c r="H725" s="612"/>
      <c r="I725" s="611"/>
      <c r="J725" s="612"/>
      <c r="K725" s="26"/>
      <c r="L725" s="5"/>
      <c r="N725" s="5"/>
    </row>
    <row r="726" spans="1:14" ht="16.5">
      <c r="A726" s="27">
        <v>3</v>
      </c>
      <c r="B726" s="28" t="s">
        <v>960</v>
      </c>
      <c r="C726" s="597"/>
      <c r="D726" s="659"/>
      <c r="E726" s="659"/>
      <c r="F726" s="598"/>
      <c r="G726" s="597"/>
      <c r="H726" s="598"/>
      <c r="I726" s="597"/>
      <c r="J726" s="598"/>
      <c r="K726" s="26"/>
      <c r="L726" s="5"/>
      <c r="N726" s="5"/>
    </row>
    <row r="727" spans="1:14" ht="16.5">
      <c r="A727" s="27"/>
      <c r="B727" s="28"/>
      <c r="C727" s="597"/>
      <c r="D727" s="659"/>
      <c r="E727" s="659"/>
      <c r="F727" s="598"/>
      <c r="G727" s="597"/>
      <c r="H727" s="598"/>
      <c r="I727" s="597"/>
      <c r="J727" s="598"/>
      <c r="K727" s="26"/>
      <c r="L727" s="5"/>
      <c r="N727" s="5"/>
    </row>
    <row r="728" spans="1:14" ht="17.25" thickBot="1">
      <c r="A728" s="73"/>
      <c r="B728" s="74"/>
      <c r="C728" s="622"/>
      <c r="D728" s="653"/>
      <c r="E728" s="653"/>
      <c r="F728" s="623"/>
      <c r="G728" s="622"/>
      <c r="H728" s="623"/>
      <c r="I728" s="622"/>
      <c r="J728" s="623"/>
      <c r="L728" s="5"/>
      <c r="N728" s="5"/>
    </row>
    <row r="729" spans="1:14" ht="17.25" thickBot="1">
      <c r="A729" s="22" t="s">
        <v>961</v>
      </c>
      <c r="B729" s="50" t="s">
        <v>1010</v>
      </c>
      <c r="C729" s="624"/>
      <c r="D729" s="649"/>
      <c r="E729" s="649"/>
      <c r="F729" s="625"/>
      <c r="G729" s="624"/>
      <c r="H729" s="625"/>
      <c r="I729" s="624"/>
      <c r="J729" s="625"/>
      <c r="L729" s="5"/>
      <c r="N729" s="5"/>
    </row>
    <row r="730" spans="1:14" ht="16.5">
      <c r="A730" s="24">
        <v>1</v>
      </c>
      <c r="B730" s="25" t="s">
        <v>958</v>
      </c>
      <c r="C730" s="656">
        <v>0.36</v>
      </c>
      <c r="D730" s="657"/>
      <c r="E730" s="657"/>
      <c r="F730" s="658"/>
      <c r="G730" s="656">
        <v>0.3</v>
      </c>
      <c r="H730" s="658"/>
      <c r="I730" s="656">
        <v>0.15</v>
      </c>
      <c r="J730" s="658"/>
      <c r="K730" s="26"/>
      <c r="L730" s="5"/>
      <c r="N730" s="5"/>
    </row>
    <row r="731" spans="1:14" ht="16.5">
      <c r="A731" s="27">
        <v>2</v>
      </c>
      <c r="B731" s="28" t="s">
        <v>959</v>
      </c>
      <c r="C731" s="597"/>
      <c r="D731" s="659"/>
      <c r="E731" s="659"/>
      <c r="F731" s="598"/>
      <c r="G731" s="597"/>
      <c r="H731" s="598"/>
      <c r="I731" s="597"/>
      <c r="J731" s="598"/>
      <c r="K731" s="26"/>
      <c r="L731" s="5"/>
      <c r="N731" s="5"/>
    </row>
    <row r="732" spans="1:14" ht="16.5">
      <c r="A732" s="27">
        <v>3</v>
      </c>
      <c r="B732" s="28" t="s">
        <v>960</v>
      </c>
      <c r="C732" s="597"/>
      <c r="D732" s="659"/>
      <c r="E732" s="659"/>
      <c r="F732" s="598"/>
      <c r="G732" s="597"/>
      <c r="H732" s="598"/>
      <c r="I732" s="597"/>
      <c r="J732" s="598"/>
      <c r="K732" s="26"/>
      <c r="L732" s="5"/>
      <c r="N732" s="5"/>
    </row>
    <row r="733" spans="1:14" ht="16.5">
      <c r="A733" s="75"/>
      <c r="B733" s="76"/>
      <c r="C733" s="597"/>
      <c r="D733" s="659"/>
      <c r="E733" s="659"/>
      <c r="F733" s="598"/>
      <c r="G733" s="597"/>
      <c r="H733" s="598"/>
      <c r="I733" s="597"/>
      <c r="J733" s="598"/>
      <c r="L733" s="5"/>
      <c r="N733" s="5"/>
    </row>
    <row r="734" spans="1:14" ht="17.25" thickBot="1">
      <c r="A734" s="73"/>
      <c r="B734" s="74"/>
      <c r="C734" s="622"/>
      <c r="D734" s="653"/>
      <c r="E734" s="653"/>
      <c r="F734" s="623"/>
      <c r="G734" s="622"/>
      <c r="H734" s="623"/>
      <c r="I734" s="622"/>
      <c r="J734" s="623"/>
      <c r="L734" s="5"/>
      <c r="N734" s="5"/>
    </row>
    <row r="735" spans="1:14" ht="17.25" thickBot="1">
      <c r="A735" s="53" t="s">
        <v>962</v>
      </c>
      <c r="B735" s="54" t="s">
        <v>596</v>
      </c>
      <c r="C735" s="601"/>
      <c r="D735" s="648"/>
      <c r="E735" s="648"/>
      <c r="F735" s="602"/>
      <c r="G735" s="601"/>
      <c r="H735" s="602"/>
      <c r="I735" s="601"/>
      <c r="J735" s="602"/>
      <c r="K735" s="20"/>
      <c r="L735" s="5"/>
      <c r="N735" s="5"/>
    </row>
    <row r="736" spans="1:14" ht="16.5">
      <c r="A736" s="77"/>
      <c r="B736" s="78"/>
      <c r="C736" s="675"/>
      <c r="D736" s="832"/>
      <c r="E736" s="832"/>
      <c r="F736" s="676"/>
      <c r="G736" s="675"/>
      <c r="H736" s="676"/>
      <c r="I736" s="675"/>
      <c r="J736" s="676"/>
      <c r="L736" s="5"/>
      <c r="N736" s="5"/>
    </row>
    <row r="737" spans="1:14" ht="16.5">
      <c r="A737" s="71"/>
      <c r="B737" s="72"/>
      <c r="C737" s="597"/>
      <c r="D737" s="659"/>
      <c r="E737" s="659"/>
      <c r="F737" s="598"/>
      <c r="G737" s="597"/>
      <c r="H737" s="598"/>
      <c r="I737" s="597"/>
      <c r="J737" s="598"/>
      <c r="L737" s="5"/>
      <c r="N737" s="5"/>
    </row>
    <row r="738" spans="1:14" ht="16.5">
      <c r="A738" s="75"/>
      <c r="B738" s="76"/>
      <c r="C738" s="597"/>
      <c r="D738" s="659"/>
      <c r="E738" s="659"/>
      <c r="F738" s="598"/>
      <c r="G738" s="597"/>
      <c r="H738" s="598"/>
      <c r="I738" s="597"/>
      <c r="J738" s="598"/>
      <c r="L738" s="5"/>
      <c r="N738" s="5"/>
    </row>
    <row r="739" spans="1:14" ht="17.25" thickBot="1">
      <c r="A739" s="73"/>
      <c r="B739" s="74"/>
      <c r="C739" s="622"/>
      <c r="D739" s="653"/>
      <c r="E739" s="653"/>
      <c r="F739" s="623"/>
      <c r="G739" s="622"/>
      <c r="H739" s="623"/>
      <c r="I739" s="622"/>
      <c r="J739" s="623"/>
      <c r="L739" s="5"/>
      <c r="N739" s="5"/>
    </row>
    <row r="740" spans="1:14" ht="21" customHeight="1" thickBot="1">
      <c r="A740" s="829" t="s">
        <v>601</v>
      </c>
      <c r="B740" s="830"/>
      <c r="C740" s="830"/>
      <c r="D740" s="830"/>
      <c r="E740" s="830"/>
      <c r="F740" s="830"/>
      <c r="G740" s="830"/>
      <c r="H740" s="830"/>
      <c r="I740" s="830"/>
      <c r="J740" s="831"/>
      <c r="L740" s="5"/>
      <c r="N740" s="5"/>
    </row>
    <row r="741" spans="1:14" ht="16.5">
      <c r="A741" s="224"/>
      <c r="B741" s="225"/>
      <c r="C741" s="90"/>
      <c r="D741" s="90"/>
      <c r="E741" s="90"/>
      <c r="F741" s="90"/>
      <c r="G741" s="90"/>
      <c r="H741" s="90"/>
      <c r="I741" s="90"/>
      <c r="J741" s="90"/>
      <c r="L741" s="5"/>
      <c r="N741" s="5"/>
    </row>
    <row r="742" spans="1:14" ht="16.5">
      <c r="A742" s="224"/>
      <c r="B742" s="225"/>
      <c r="C742" s="90"/>
      <c r="D742" s="90"/>
      <c r="E742" s="90"/>
      <c r="F742" s="90"/>
      <c r="G742" s="90"/>
      <c r="H742" s="90"/>
      <c r="I742" s="90"/>
      <c r="J742" s="90"/>
      <c r="L742" s="5"/>
      <c r="N742" s="5"/>
    </row>
    <row r="743" spans="1:14" ht="14.1" customHeight="1">
      <c r="A743" s="224"/>
      <c r="B743" s="225"/>
      <c r="C743" s="90"/>
      <c r="D743" s="90"/>
      <c r="E743" s="90"/>
      <c r="F743" s="90"/>
      <c r="G743" s="90"/>
      <c r="H743" s="90"/>
      <c r="I743" s="90"/>
      <c r="J743" s="90"/>
      <c r="N743" s="5"/>
    </row>
    <row r="744" spans="1:14" ht="102.75" customHeight="1">
      <c r="A744" s="224"/>
      <c r="B744" s="225"/>
      <c r="C744" s="90"/>
      <c r="D744" s="90"/>
      <c r="E744" s="90"/>
      <c r="F744" s="90"/>
      <c r="G744" s="90"/>
      <c r="H744" s="90"/>
      <c r="I744" s="90"/>
      <c r="J744" s="90"/>
      <c r="M744" s="88">
        <v>22</v>
      </c>
      <c r="N744" s="5"/>
    </row>
    <row r="745" spans="1:14" ht="16.5">
      <c r="A745" s="224"/>
      <c r="B745" s="225"/>
      <c r="C745" s="90"/>
      <c r="D745" s="90"/>
      <c r="E745" s="90"/>
      <c r="F745" s="90"/>
      <c r="G745" s="90"/>
      <c r="H745" s="90"/>
      <c r="I745" s="90"/>
      <c r="J745" s="90"/>
      <c r="L745" s="5"/>
      <c r="N745" s="5"/>
    </row>
    <row r="746" spans="1:14" ht="25.35" customHeight="1" thickBot="1">
      <c r="A746" s="660" t="s">
        <v>586</v>
      </c>
      <c r="B746" s="660"/>
      <c r="C746" s="5"/>
      <c r="D746" s="5"/>
      <c r="F746" s="5"/>
      <c r="H746" s="5"/>
      <c r="J746" s="5"/>
      <c r="L746" s="5"/>
      <c r="N746" s="5"/>
    </row>
    <row r="747" spans="1:14" ht="33.75" customHeight="1">
      <c r="A747" s="645" t="s">
        <v>1007</v>
      </c>
      <c r="B747" s="661" t="s">
        <v>215</v>
      </c>
      <c r="C747" s="664" t="s">
        <v>886</v>
      </c>
      <c r="D747" s="666"/>
      <c r="E747" s="664" t="s">
        <v>995</v>
      </c>
      <c r="F747" s="666"/>
      <c r="G747" s="664" t="s">
        <v>997</v>
      </c>
      <c r="H747" s="665"/>
      <c r="I747" s="835"/>
      <c r="J747" s="836"/>
      <c r="K747" s="113"/>
      <c r="L747" s="114"/>
      <c r="N747" s="5"/>
    </row>
    <row r="748" spans="1:14" ht="28.35" customHeight="1" thickBot="1">
      <c r="A748" s="646"/>
      <c r="B748" s="662"/>
      <c r="C748" s="826" t="s">
        <v>691</v>
      </c>
      <c r="D748" s="827"/>
      <c r="E748" s="833" t="s">
        <v>996</v>
      </c>
      <c r="F748" s="834"/>
      <c r="G748" s="833" t="s">
        <v>299</v>
      </c>
      <c r="H748" s="951"/>
      <c r="I748" s="824"/>
      <c r="J748" s="825"/>
      <c r="K748" s="113"/>
      <c r="L748" s="114"/>
      <c r="N748" s="5"/>
    </row>
    <row r="749" spans="1:14" s="26" customFormat="1" ht="33.75" customHeight="1" thickBot="1">
      <c r="A749" s="647"/>
      <c r="B749" s="663"/>
      <c r="C749" s="949" t="s">
        <v>692</v>
      </c>
      <c r="D749" s="950"/>
      <c r="E749" s="654" t="s">
        <v>1011</v>
      </c>
      <c r="F749" s="655"/>
      <c r="G749" s="952">
        <v>3.2</v>
      </c>
      <c r="H749" s="953"/>
      <c r="I749" s="879"/>
      <c r="J749" s="880"/>
      <c r="K749" s="313"/>
      <c r="L749" s="313"/>
    </row>
    <row r="750" spans="1:14" s="26" customFormat="1" ht="13.5" customHeight="1">
      <c r="A750" s="828"/>
      <c r="B750" s="828"/>
      <c r="C750" s="828"/>
      <c r="D750" s="828"/>
      <c r="E750" s="828"/>
      <c r="F750" s="828"/>
      <c r="G750" s="828"/>
      <c r="H750" s="828"/>
      <c r="I750" s="825"/>
      <c r="J750" s="825"/>
      <c r="K750" s="825"/>
      <c r="L750" s="825"/>
    </row>
    <row r="751" spans="1:14" s="26" customFormat="1" ht="38.450000000000003" customHeight="1">
      <c r="A751" s="321"/>
      <c r="B751" s="673" t="s">
        <v>1246</v>
      </c>
      <c r="C751" s="673"/>
      <c r="D751" s="673"/>
      <c r="E751" s="673"/>
      <c r="F751" s="673"/>
      <c r="G751" s="673"/>
      <c r="H751" s="673"/>
      <c r="I751" s="673"/>
      <c r="J751" s="673"/>
      <c r="K751" s="673"/>
      <c r="L751" s="673"/>
    </row>
    <row r="752" spans="1:14" s="26" customFormat="1" ht="25.5" customHeight="1" thickBot="1">
      <c r="A752" s="321"/>
      <c r="B752" s="673"/>
      <c r="C752" s="673"/>
      <c r="D752" s="673"/>
      <c r="E752" s="673"/>
      <c r="F752" s="673"/>
      <c r="G752" s="673"/>
      <c r="H752" s="673"/>
      <c r="I752" s="673"/>
      <c r="J752" s="673"/>
      <c r="K752" s="673"/>
      <c r="L752" s="673"/>
    </row>
    <row r="753" spans="1:13" s="26" customFormat="1" ht="36.75" customHeight="1" thickBot="1">
      <c r="A753" s="424" t="s">
        <v>871</v>
      </c>
      <c r="B753" s="424" t="s">
        <v>1127</v>
      </c>
      <c r="C753" s="415" t="s">
        <v>128</v>
      </c>
      <c r="D753" s="421" t="s">
        <v>129</v>
      </c>
      <c r="E753" s="416" t="s">
        <v>1250</v>
      </c>
      <c r="F753" s="512"/>
      <c r="G753" s="511" t="s">
        <v>961</v>
      </c>
      <c r="H753" s="946" t="s">
        <v>69</v>
      </c>
      <c r="I753" s="947"/>
      <c r="J753" s="947"/>
      <c r="K753" s="947"/>
      <c r="L753" s="948"/>
    </row>
    <row r="754" spans="1:13" s="26" customFormat="1" ht="31.5" customHeight="1">
      <c r="A754" s="469">
        <v>1</v>
      </c>
      <c r="B754" s="517" t="s">
        <v>127</v>
      </c>
      <c r="C754" s="417">
        <v>1</v>
      </c>
      <c r="D754" s="422">
        <v>1</v>
      </c>
      <c r="E754" s="418">
        <v>1</v>
      </c>
      <c r="F754" s="512"/>
      <c r="G754" s="957" t="s">
        <v>68</v>
      </c>
      <c r="H754" s="958"/>
      <c r="I754" s="958"/>
      <c r="J754" s="958"/>
      <c r="K754" s="958"/>
      <c r="L754" s="959"/>
    </row>
    <row r="755" spans="1:13" s="26" customFormat="1" ht="22.5" customHeight="1">
      <c r="A755" s="470">
        <v>2</v>
      </c>
      <c r="B755" s="471" t="s">
        <v>512</v>
      </c>
      <c r="C755" s="417">
        <v>1</v>
      </c>
      <c r="D755" s="422">
        <v>1</v>
      </c>
      <c r="E755" s="418">
        <v>1</v>
      </c>
      <c r="F755" s="512"/>
      <c r="G755" s="960" t="s">
        <v>1249</v>
      </c>
      <c r="H755" s="961"/>
      <c r="I755" s="961"/>
      <c r="J755" s="961"/>
      <c r="K755" s="961"/>
      <c r="L755" s="962"/>
    </row>
    <row r="756" spans="1:13" s="26" customFormat="1" ht="22.5" customHeight="1">
      <c r="A756" s="470">
        <v>3</v>
      </c>
      <c r="B756" s="471" t="s">
        <v>1206</v>
      </c>
      <c r="C756" s="417">
        <v>1</v>
      </c>
      <c r="D756" s="422">
        <v>1</v>
      </c>
      <c r="E756" s="418">
        <v>3</v>
      </c>
      <c r="F756" s="512"/>
      <c r="G756" s="963" t="s">
        <v>1247</v>
      </c>
      <c r="H756" s="964"/>
      <c r="I756" s="964"/>
      <c r="J756" s="964"/>
      <c r="K756" s="964"/>
      <c r="L756" s="965"/>
    </row>
    <row r="757" spans="1:13" s="26" customFormat="1" ht="22.5" customHeight="1" thickBot="1">
      <c r="A757" s="470">
        <v>4</v>
      </c>
      <c r="B757" s="471" t="s">
        <v>1207</v>
      </c>
      <c r="C757" s="417"/>
      <c r="D757" s="422">
        <v>6</v>
      </c>
      <c r="E757" s="418">
        <v>7</v>
      </c>
      <c r="F757" s="512"/>
      <c r="G757" s="966" t="s">
        <v>1248</v>
      </c>
      <c r="H757" s="967"/>
      <c r="I757" s="967"/>
      <c r="J757" s="967"/>
      <c r="K757" s="967"/>
      <c r="L757" s="968"/>
    </row>
    <row r="758" spans="1:13" s="26" customFormat="1" ht="22.5" customHeight="1">
      <c r="A758" s="470">
        <v>5</v>
      </c>
      <c r="B758" s="471" t="s">
        <v>126</v>
      </c>
      <c r="C758" s="417">
        <v>4</v>
      </c>
      <c r="D758" s="422">
        <v>6</v>
      </c>
      <c r="E758" s="418"/>
      <c r="F758" s="512"/>
      <c r="G758" s="945"/>
      <c r="H758" s="945"/>
      <c r="I758" s="945"/>
      <c r="J758" s="945"/>
      <c r="K758" s="945"/>
      <c r="L758" s="945"/>
    </row>
    <row r="759" spans="1:13" s="26" customFormat="1" ht="22.5" customHeight="1" thickBot="1">
      <c r="A759" s="472">
        <v>6</v>
      </c>
      <c r="B759" s="473" t="s">
        <v>513</v>
      </c>
      <c r="C759" s="419">
        <v>1</v>
      </c>
      <c r="D759" s="423">
        <v>1</v>
      </c>
      <c r="E759" s="420">
        <v>1</v>
      </c>
      <c r="F759" s="512"/>
      <c r="G759" s="945"/>
      <c r="H759" s="945"/>
      <c r="I759" s="945"/>
      <c r="J759" s="945"/>
      <c r="K759" s="945"/>
      <c r="L759" s="945"/>
    </row>
    <row r="760" spans="1:13" s="26" customFormat="1" ht="22.5" customHeight="1" thickBot="1">
      <c r="A760" s="455" t="s">
        <v>874</v>
      </c>
      <c r="B760" s="475" t="s">
        <v>979</v>
      </c>
      <c r="C760" s="421"/>
      <c r="D760" s="421"/>
      <c r="E760" s="421"/>
      <c r="F760" s="944"/>
      <c r="G760" s="945"/>
      <c r="H760" s="945"/>
      <c r="I760" s="945"/>
      <c r="J760" s="945"/>
      <c r="K760" s="945"/>
      <c r="L760" s="945"/>
    </row>
    <row r="761" spans="1:13" s="26" customFormat="1" ht="22.5" customHeight="1" thickBot="1">
      <c r="A761" s="474">
        <v>1</v>
      </c>
      <c r="B761" s="476"/>
      <c r="C761" s="421">
        <v>939</v>
      </c>
      <c r="D761" s="421">
        <v>939</v>
      </c>
      <c r="E761" s="421">
        <v>939</v>
      </c>
      <c r="F761" s="944"/>
      <c r="G761" s="945"/>
      <c r="H761" s="945"/>
      <c r="I761" s="945"/>
      <c r="J761" s="945"/>
      <c r="K761" s="945"/>
      <c r="L761" s="945"/>
    </row>
    <row r="762" spans="1:13" s="26" customFormat="1" ht="36.75" customHeight="1" thickBot="1">
      <c r="A762" s="458" t="s">
        <v>961</v>
      </c>
      <c r="B762" s="464" t="s">
        <v>922</v>
      </c>
      <c r="C762" s="467"/>
      <c r="D762" s="467"/>
      <c r="E762" s="467"/>
      <c r="F762" s="944"/>
      <c r="G762" s="945"/>
      <c r="H762" s="945"/>
      <c r="I762" s="945"/>
      <c r="J762" s="945"/>
      <c r="K762" s="945"/>
      <c r="L762" s="945"/>
    </row>
    <row r="763" spans="1:13" s="26" customFormat="1" ht="22.5" customHeight="1">
      <c r="A763" s="463">
        <v>1</v>
      </c>
      <c r="B763" s="465" t="s">
        <v>511</v>
      </c>
      <c r="C763" s="468">
        <v>8</v>
      </c>
      <c r="D763" s="468">
        <v>8</v>
      </c>
      <c r="E763" s="468">
        <v>5</v>
      </c>
      <c r="F763" s="954"/>
      <c r="G763" s="955"/>
      <c r="H763" s="955"/>
      <c r="I763" s="955"/>
      <c r="J763" s="955"/>
      <c r="K763" s="955"/>
      <c r="L763" s="955"/>
    </row>
    <row r="764" spans="1:13" s="26" customFormat="1" ht="22.5" customHeight="1" thickBot="1">
      <c r="A764" s="461">
        <v>2</v>
      </c>
      <c r="B764" s="462" t="s">
        <v>923</v>
      </c>
      <c r="C764" s="466">
        <v>50</v>
      </c>
      <c r="D764" s="466">
        <v>50</v>
      </c>
      <c r="E764" s="466">
        <v>40</v>
      </c>
      <c r="F764" s="954"/>
      <c r="G764" s="955"/>
      <c r="H764" s="955"/>
      <c r="I764" s="955"/>
      <c r="J764" s="955"/>
      <c r="K764" s="955"/>
      <c r="L764" s="955"/>
    </row>
    <row r="765" spans="1:13" s="26" customFormat="1" ht="271.5" customHeight="1">
      <c r="A765" s="956">
        <v>23</v>
      </c>
      <c r="B765" s="956"/>
      <c r="C765" s="956"/>
      <c r="D765" s="956"/>
      <c r="E765" s="956"/>
      <c r="F765" s="956"/>
      <c r="G765" s="956"/>
      <c r="H765" s="956"/>
      <c r="I765" s="956"/>
      <c r="J765" s="956"/>
      <c r="K765" s="956"/>
      <c r="L765" s="956"/>
      <c r="M765" s="956"/>
    </row>
    <row r="766" spans="1:13" ht="22.5" customHeight="1">
      <c r="A766" s="674" t="s">
        <v>852</v>
      </c>
      <c r="B766" s="674"/>
      <c r="C766" s="674"/>
      <c r="D766" s="674"/>
      <c r="E766" s="674"/>
      <c r="F766" s="674"/>
      <c r="G766" s="674"/>
      <c r="H766" s="674"/>
      <c r="I766" s="674"/>
      <c r="J766" s="674"/>
      <c r="K766" s="674"/>
      <c r="L766" s="674"/>
    </row>
    <row r="767" spans="1:13" ht="27.6" customHeight="1">
      <c r="A767" s="115"/>
      <c r="B767" s="742" t="s">
        <v>693</v>
      </c>
      <c r="C767" s="742"/>
      <c r="D767" s="742"/>
      <c r="E767" s="742"/>
      <c r="F767" s="742"/>
      <c r="G767" s="742"/>
      <c r="H767" s="742"/>
      <c r="I767" s="742"/>
      <c r="J767" s="742"/>
      <c r="K767" s="742"/>
      <c r="L767" s="742"/>
    </row>
    <row r="768" spans="1:13" ht="27.6" customHeight="1">
      <c r="A768" s="115"/>
      <c r="B768" s="742" t="s">
        <v>1251</v>
      </c>
      <c r="C768" s="742"/>
      <c r="D768" s="742"/>
      <c r="E768" s="742"/>
      <c r="F768" s="742"/>
      <c r="G768" s="742"/>
      <c r="H768" s="742"/>
      <c r="I768" s="742"/>
      <c r="J768" s="742"/>
      <c r="K768" s="742"/>
      <c r="L768" s="742"/>
    </row>
    <row r="769" spans="1:14" ht="27.6" customHeight="1">
      <c r="A769" s="115"/>
      <c r="B769" s="742" t="s">
        <v>1105</v>
      </c>
      <c r="C769" s="742"/>
      <c r="D769" s="742"/>
      <c r="E769" s="742"/>
      <c r="F769" s="742"/>
      <c r="G769" s="742"/>
      <c r="H769" s="742"/>
      <c r="I769" s="742"/>
      <c r="J769" s="742"/>
      <c r="K769" s="742"/>
      <c r="L769" s="742"/>
    </row>
    <row r="770" spans="1:14" ht="27.6" customHeight="1">
      <c r="A770" s="115"/>
      <c r="B770" s="742" t="s">
        <v>1116</v>
      </c>
      <c r="C770" s="742"/>
      <c r="D770" s="742"/>
      <c r="E770" s="742"/>
      <c r="F770" s="742"/>
      <c r="G770" s="742"/>
      <c r="H770" s="742"/>
      <c r="I770" s="742"/>
      <c r="J770" s="742"/>
      <c r="K770" s="742"/>
      <c r="L770" s="742"/>
    </row>
    <row r="771" spans="1:14" ht="54" customHeight="1">
      <c r="A771" s="115"/>
      <c r="B771" s="742" t="s">
        <v>701</v>
      </c>
      <c r="C771" s="742"/>
      <c r="D771" s="742"/>
      <c r="E771" s="742"/>
      <c r="F771" s="742"/>
      <c r="G771" s="742"/>
      <c r="H771" s="742"/>
      <c r="I771" s="742"/>
      <c r="J771" s="742"/>
      <c r="K771" s="742"/>
      <c r="L771" s="742"/>
    </row>
    <row r="772" spans="1:14" ht="27.6" customHeight="1">
      <c r="A772" s="115"/>
      <c r="B772" s="742" t="s">
        <v>41</v>
      </c>
      <c r="C772" s="742"/>
      <c r="D772" s="742"/>
      <c r="E772" s="742"/>
      <c r="F772" s="742"/>
      <c r="G772" s="742"/>
      <c r="H772" s="742"/>
      <c r="I772" s="742"/>
      <c r="J772" s="742"/>
      <c r="K772" s="742"/>
      <c r="L772" s="742"/>
    </row>
    <row r="773" spans="1:14" ht="37.35" customHeight="1">
      <c r="A773" s="236"/>
      <c r="B773" s="743" t="s">
        <v>774</v>
      </c>
      <c r="C773" s="743"/>
      <c r="D773" s="743"/>
      <c r="E773" s="743"/>
      <c r="F773" s="743"/>
      <c r="G773" s="743"/>
      <c r="H773" s="743"/>
      <c r="I773" s="743"/>
      <c r="J773" s="743"/>
      <c r="K773" s="743"/>
      <c r="L773" s="743"/>
    </row>
    <row r="774" spans="1:14" ht="27.6" customHeight="1">
      <c r="A774" s="236"/>
      <c r="B774" s="741" t="s">
        <v>775</v>
      </c>
      <c r="C774" s="741"/>
      <c r="D774" s="741"/>
      <c r="E774" s="741"/>
      <c r="F774" s="741"/>
      <c r="G774" s="741"/>
      <c r="H774" s="741"/>
      <c r="I774" s="741"/>
      <c r="J774" s="741"/>
      <c r="K774" s="741"/>
      <c r="L774" s="741"/>
    </row>
    <row r="775" spans="1:14" ht="30.75" customHeight="1">
      <c r="B775" s="740" t="s">
        <v>832</v>
      </c>
      <c r="C775" s="740"/>
      <c r="D775" s="740"/>
      <c r="E775" s="740"/>
      <c r="F775" s="740"/>
      <c r="G775" s="740"/>
      <c r="H775" s="740"/>
      <c r="I775" s="740"/>
      <c r="J775" s="740"/>
      <c r="K775" s="740"/>
      <c r="L775" s="740"/>
    </row>
    <row r="776" spans="1:14" ht="409.6" customHeight="1">
      <c r="B776" s="621"/>
      <c r="C776" s="621"/>
      <c r="D776" s="621"/>
      <c r="E776" s="621"/>
      <c r="F776" s="621"/>
      <c r="G776" s="621"/>
      <c r="H776" s="621"/>
      <c r="I776" s="621"/>
      <c r="J776" s="621"/>
      <c r="K776" s="621"/>
      <c r="L776" s="621"/>
      <c r="M776" s="58">
        <v>24</v>
      </c>
    </row>
    <row r="777" spans="1:14" s="26" customFormat="1" ht="10.35" customHeight="1">
      <c r="N777" s="79"/>
    </row>
    <row r="778" spans="1:14" s="26" customFormat="1" ht="20.100000000000001" customHeight="1" thickBot="1">
      <c r="A778" s="884" t="s">
        <v>587</v>
      </c>
      <c r="B778" s="884"/>
      <c r="C778" s="232"/>
      <c r="D778" s="496"/>
      <c r="E778" s="497"/>
      <c r="F778" s="496"/>
      <c r="G778" s="63"/>
      <c r="H778" s="62"/>
      <c r="I778" s="63"/>
      <c r="J778" s="62"/>
      <c r="L778" s="79"/>
      <c r="N778" s="79"/>
    </row>
    <row r="779" spans="1:14" s="26" customFormat="1" ht="20.100000000000001" customHeight="1" thickBot="1">
      <c r="A779" s="885"/>
      <c r="B779" s="886"/>
      <c r="C779" s="892" t="s">
        <v>947</v>
      </c>
      <c r="D779" s="893"/>
      <c r="E779" s="893"/>
      <c r="F779" s="894"/>
      <c r="G779" s="63"/>
      <c r="H779" s="63"/>
      <c r="I779" s="63"/>
      <c r="J779" s="63"/>
      <c r="L779" s="79"/>
      <c r="N779" s="79"/>
    </row>
    <row r="780" spans="1:14" s="26" customFormat="1" ht="19.350000000000001" customHeight="1" thickBot="1">
      <c r="A780" s="887"/>
      <c r="B780" s="888"/>
      <c r="C780" s="889" t="s">
        <v>603</v>
      </c>
      <c r="D780" s="890"/>
      <c r="E780" s="890"/>
      <c r="F780" s="891"/>
      <c r="G780" s="246"/>
      <c r="H780" s="246"/>
      <c r="I780" s="246"/>
      <c r="J780" s="246"/>
      <c r="L780" s="79"/>
      <c r="N780" s="79"/>
    </row>
    <row r="781" spans="1:14" s="26" customFormat="1" ht="18.75" thickBot="1">
      <c r="A781" s="498" t="s">
        <v>1007</v>
      </c>
      <c r="B781" s="499" t="s">
        <v>570</v>
      </c>
      <c r="C781" s="615"/>
      <c r="D781" s="616"/>
      <c r="E781" s="616"/>
      <c r="F781" s="617"/>
      <c r="G781" s="89"/>
      <c r="H781" s="89"/>
      <c r="I781" s="89"/>
      <c r="J781" s="89"/>
      <c r="L781" s="79"/>
      <c r="N781" s="79"/>
    </row>
    <row r="782" spans="1:14" s="26" customFormat="1" ht="16.5">
      <c r="A782" s="500">
        <v>1</v>
      </c>
      <c r="B782" s="501" t="s">
        <v>571</v>
      </c>
      <c r="C782" s="881">
        <v>11.54</v>
      </c>
      <c r="D782" s="882"/>
      <c r="E782" s="882"/>
      <c r="F782" s="883"/>
      <c r="G782" s="90"/>
      <c r="H782" s="90"/>
      <c r="I782" s="90"/>
      <c r="J782" s="90"/>
      <c r="L782" s="79"/>
      <c r="N782" s="79"/>
    </row>
    <row r="783" spans="1:14" s="26" customFormat="1" ht="16.5">
      <c r="A783" s="502">
        <v>2</v>
      </c>
      <c r="B783" s="503" t="s">
        <v>572</v>
      </c>
      <c r="C783" s="670"/>
      <c r="D783" s="671"/>
      <c r="E783" s="671"/>
      <c r="F783" s="672"/>
      <c r="G783" s="247"/>
      <c r="H783" s="247"/>
      <c r="I783" s="247"/>
      <c r="J783" s="247"/>
      <c r="L783" s="79"/>
      <c r="N783" s="79"/>
    </row>
    <row r="784" spans="1:14" s="26" customFormat="1" ht="16.5">
      <c r="A784" s="502">
        <v>3</v>
      </c>
      <c r="B784" s="503" t="s">
        <v>950</v>
      </c>
      <c r="C784" s="670">
        <v>0.06</v>
      </c>
      <c r="D784" s="671"/>
      <c r="E784" s="671"/>
      <c r="F784" s="672"/>
      <c r="G784" s="247"/>
      <c r="H784" s="247"/>
      <c r="I784" s="247"/>
      <c r="J784" s="247"/>
      <c r="L784" s="79"/>
      <c r="N784" s="79"/>
    </row>
    <row r="785" spans="1:14" s="26" customFormat="1" ht="16.5">
      <c r="A785" s="502">
        <v>4</v>
      </c>
      <c r="B785" s="503" t="s">
        <v>573</v>
      </c>
      <c r="C785" s="670">
        <v>1.1299999999999999</v>
      </c>
      <c r="D785" s="671"/>
      <c r="E785" s="671"/>
      <c r="F785" s="672"/>
      <c r="G785" s="247"/>
      <c r="H785" s="247"/>
      <c r="I785" s="247"/>
      <c r="J785" s="247"/>
      <c r="L785" s="79"/>
      <c r="N785" s="79"/>
    </row>
    <row r="786" spans="1:14" s="26" customFormat="1" ht="16.5">
      <c r="A786" s="502">
        <v>5</v>
      </c>
      <c r="B786" s="503" t="s">
        <v>575</v>
      </c>
      <c r="C786" s="670">
        <v>2.0499999999999998</v>
      </c>
      <c r="D786" s="671"/>
      <c r="E786" s="671"/>
      <c r="F786" s="672"/>
      <c r="G786" s="247"/>
      <c r="H786" s="247"/>
      <c r="I786" s="247"/>
      <c r="J786" s="247"/>
      <c r="L786" s="79"/>
      <c r="N786" s="79"/>
    </row>
    <row r="787" spans="1:14" s="26" customFormat="1" ht="19.5" customHeight="1" thickBot="1">
      <c r="A787" s="506">
        <v>6</v>
      </c>
      <c r="B787" s="507" t="s">
        <v>574</v>
      </c>
      <c r="C787" s="895">
        <v>0.03</v>
      </c>
      <c r="D787" s="896"/>
      <c r="E787" s="896"/>
      <c r="F787" s="897"/>
      <c r="G787" s="248"/>
      <c r="H787" s="248"/>
      <c r="I787" s="248"/>
      <c r="J787" s="248"/>
      <c r="L787" s="58"/>
      <c r="N787" s="79"/>
    </row>
    <row r="788" spans="1:14" s="26" customFormat="1" ht="26.25" customHeight="1" thickBot="1">
      <c r="A788" s="508" t="s">
        <v>871</v>
      </c>
      <c r="B788" s="509" t="s">
        <v>576</v>
      </c>
      <c r="C788" s="615" t="s">
        <v>507</v>
      </c>
      <c r="D788" s="616"/>
      <c r="E788" s="616"/>
      <c r="F788" s="617"/>
      <c r="G788" s="90"/>
      <c r="H788" s="92"/>
      <c r="I788" s="90"/>
      <c r="J788" s="92"/>
      <c r="L788" s="79"/>
      <c r="N788" s="79"/>
    </row>
    <row r="789" spans="1:14" s="26" customFormat="1" ht="23.25" customHeight="1">
      <c r="A789" s="632"/>
      <c r="B789" s="630"/>
      <c r="C789" s="618">
        <v>5</v>
      </c>
      <c r="D789" s="619"/>
      <c r="E789" s="619"/>
      <c r="F789" s="620"/>
      <c r="G789" s="245"/>
      <c r="H789" s="245"/>
      <c r="I789" s="245"/>
      <c r="J789" s="245"/>
      <c r="L789" s="79"/>
      <c r="N789" s="79"/>
    </row>
    <row r="790" spans="1:14" s="26" customFormat="1" ht="16.5">
      <c r="A790" s="633"/>
      <c r="B790" s="631"/>
      <c r="C790" s="670" t="s">
        <v>508</v>
      </c>
      <c r="D790" s="671"/>
      <c r="E790" s="671"/>
      <c r="F790" s="672"/>
      <c r="G790" s="245"/>
      <c r="H790" s="245"/>
      <c r="I790" s="92"/>
      <c r="J790" s="245"/>
      <c r="L790" s="79"/>
      <c r="N790" s="79"/>
    </row>
    <row r="791" spans="1:14" s="26" customFormat="1" ht="24.75" customHeight="1">
      <c r="A791" s="633"/>
      <c r="B791" s="631"/>
      <c r="C791" s="638">
        <v>0.3</v>
      </c>
      <c r="D791" s="639"/>
      <c r="E791" s="639"/>
      <c r="F791" s="640"/>
      <c r="G791" s="245"/>
      <c r="H791" s="245"/>
      <c r="I791" s="92"/>
      <c r="J791" s="245"/>
      <c r="L791" s="79"/>
      <c r="N791" s="79"/>
    </row>
    <row r="792" spans="1:14" s="26" customFormat="1" ht="16.5" customHeight="1" thickBot="1">
      <c r="A792" s="633"/>
      <c r="B792" s="631"/>
      <c r="C792" s="641"/>
      <c r="D792" s="642"/>
      <c r="E792" s="642"/>
      <c r="F792" s="643"/>
      <c r="G792" s="90"/>
      <c r="H792" s="92"/>
      <c r="I792" s="90"/>
      <c r="J792" s="92"/>
      <c r="L792" s="79"/>
      <c r="N792" s="79"/>
    </row>
    <row r="793" spans="1:14" s="26" customFormat="1" ht="22.5" customHeight="1" thickBot="1">
      <c r="A793" s="508" t="s">
        <v>874</v>
      </c>
      <c r="B793" s="509" t="s">
        <v>577</v>
      </c>
      <c r="C793" s="615"/>
      <c r="D793" s="616"/>
      <c r="E793" s="616"/>
      <c r="F793" s="617"/>
      <c r="G793" s="90"/>
      <c r="H793" s="90"/>
      <c r="I793" s="90"/>
      <c r="J793" s="90"/>
      <c r="L793" s="79"/>
      <c r="N793" s="79"/>
    </row>
    <row r="794" spans="1:14" ht="13.5" customHeight="1">
      <c r="A794" s="626"/>
      <c r="B794" s="628"/>
      <c r="C794" s="881">
        <v>18</v>
      </c>
      <c r="D794" s="882"/>
      <c r="E794" s="882"/>
      <c r="F794" s="883"/>
      <c r="G794" s="92"/>
      <c r="H794" s="92"/>
      <c r="I794" s="92"/>
      <c r="J794" s="92"/>
    </row>
    <row r="795" spans="1:14" ht="16.5">
      <c r="A795" s="627"/>
      <c r="B795" s="629"/>
      <c r="C795" s="901"/>
      <c r="D795" s="902"/>
      <c r="E795" s="902"/>
      <c r="F795" s="903"/>
      <c r="G795" s="89"/>
      <c r="H795" s="89"/>
      <c r="I795" s="89"/>
      <c r="J795" s="89"/>
    </row>
    <row r="796" spans="1:14" ht="16.5">
      <c r="A796" s="627"/>
      <c r="B796" s="629"/>
      <c r="C796" s="810"/>
      <c r="D796" s="899"/>
      <c r="E796" s="899"/>
      <c r="F796" s="811"/>
      <c r="G796" s="90"/>
      <c r="H796" s="90"/>
      <c r="I796" s="90"/>
      <c r="J796" s="90"/>
    </row>
    <row r="797" spans="1:14" ht="17.25" thickBot="1">
      <c r="A797" s="627"/>
      <c r="B797" s="629"/>
      <c r="C797" s="810"/>
      <c r="D797" s="899"/>
      <c r="E797" s="899"/>
      <c r="F797" s="811"/>
      <c r="G797" s="90"/>
      <c r="H797" s="90"/>
      <c r="I797" s="90"/>
      <c r="J797" s="90"/>
    </row>
    <row r="798" spans="1:14" ht="17.25" thickBot="1">
      <c r="A798" s="508" t="s">
        <v>961</v>
      </c>
      <c r="B798" s="509" t="s">
        <v>766</v>
      </c>
      <c r="C798" s="615"/>
      <c r="D798" s="616"/>
      <c r="E798" s="616"/>
      <c r="F798" s="617"/>
      <c r="G798" s="90"/>
      <c r="H798" s="90"/>
      <c r="I798" s="90"/>
      <c r="J798" s="90"/>
    </row>
    <row r="799" spans="1:14" ht="16.5">
      <c r="A799" s="500">
        <v>1</v>
      </c>
      <c r="B799" s="501" t="s">
        <v>958</v>
      </c>
      <c r="C799" s="867">
        <v>2.79</v>
      </c>
      <c r="D799" s="900"/>
      <c r="E799" s="900"/>
      <c r="F799" s="868"/>
      <c r="G799" s="90"/>
      <c r="H799" s="90"/>
      <c r="I799" s="90"/>
      <c r="J799" s="90"/>
    </row>
    <row r="800" spans="1:14" ht="17.25" thickBot="1">
      <c r="A800" s="510"/>
      <c r="B800" s="507"/>
      <c r="C800" s="810"/>
      <c r="D800" s="899"/>
      <c r="E800" s="899"/>
      <c r="F800" s="811"/>
      <c r="G800" s="90"/>
      <c r="H800" s="90"/>
      <c r="I800" s="90"/>
      <c r="J800" s="90"/>
    </row>
    <row r="801" spans="1:12" ht="17.25" thickBot="1">
      <c r="A801" s="508" t="s">
        <v>962</v>
      </c>
      <c r="B801" s="509" t="s">
        <v>578</v>
      </c>
      <c r="C801" s="615"/>
      <c r="D801" s="616"/>
      <c r="E801" s="616"/>
      <c r="F801" s="617"/>
      <c r="G801" s="90"/>
      <c r="H801" s="90"/>
      <c r="I801" s="90"/>
      <c r="J801" s="90"/>
    </row>
    <row r="802" spans="1:12" ht="17.25" thickBot="1">
      <c r="A802" s="504"/>
      <c r="B802" s="505"/>
      <c r="C802" s="904">
        <v>5</v>
      </c>
      <c r="D802" s="905"/>
      <c r="E802" s="905"/>
      <c r="F802" s="906"/>
      <c r="G802" s="90"/>
      <c r="H802" s="90"/>
      <c r="I802" s="90"/>
      <c r="J802" s="90"/>
    </row>
    <row r="803" spans="1:12" ht="18" customHeight="1">
      <c r="A803" s="621" t="s">
        <v>579</v>
      </c>
      <c r="B803" s="621"/>
      <c r="C803" s="621"/>
      <c r="D803" s="621"/>
      <c r="E803" s="621"/>
      <c r="F803" s="621"/>
      <c r="G803" s="621"/>
      <c r="H803" s="621"/>
      <c r="I803" s="621"/>
      <c r="J803" s="621"/>
      <c r="K803" s="621"/>
      <c r="L803" s="621"/>
    </row>
    <row r="804" spans="1:12">
      <c r="A804" s="621" t="s">
        <v>853</v>
      </c>
      <c r="B804" s="621"/>
      <c r="C804" s="621"/>
      <c r="D804" s="621"/>
      <c r="E804" s="621"/>
      <c r="F804" s="621"/>
      <c r="G804" s="621"/>
      <c r="H804" s="621"/>
      <c r="I804" s="621"/>
      <c r="J804" s="621"/>
      <c r="K804" s="621"/>
      <c r="L804" s="621"/>
    </row>
    <row r="805" spans="1:12">
      <c r="B805" s="621"/>
      <c r="C805" s="621"/>
      <c r="D805" s="621"/>
      <c r="E805" s="621"/>
      <c r="F805" s="621"/>
      <c r="G805" s="621"/>
      <c r="H805" s="621"/>
      <c r="I805" s="621"/>
      <c r="J805" s="621"/>
      <c r="K805" s="621"/>
      <c r="L805" s="621"/>
    </row>
    <row r="806" spans="1:12">
      <c r="B806" s="621"/>
      <c r="C806" s="621"/>
      <c r="D806" s="621"/>
      <c r="E806" s="621"/>
      <c r="F806" s="621"/>
      <c r="G806" s="621"/>
      <c r="H806" s="621"/>
      <c r="I806" s="621"/>
      <c r="J806" s="621"/>
      <c r="K806" s="621"/>
      <c r="L806" s="621"/>
    </row>
    <row r="807" spans="1:12">
      <c r="B807" s="621"/>
      <c r="C807" s="621"/>
      <c r="D807" s="621"/>
      <c r="E807" s="621"/>
      <c r="F807" s="621"/>
      <c r="G807" s="621"/>
      <c r="H807" s="621"/>
      <c r="I807" s="621"/>
      <c r="J807" s="621"/>
      <c r="K807" s="621"/>
      <c r="L807" s="621"/>
    </row>
    <row r="808" spans="1:12">
      <c r="B808" s="621"/>
      <c r="C808" s="621"/>
      <c r="D808" s="621"/>
      <c r="E808" s="621"/>
      <c r="F808" s="621"/>
      <c r="G808" s="621"/>
      <c r="H808" s="621"/>
      <c r="I808" s="621"/>
      <c r="J808" s="621"/>
      <c r="K808" s="621"/>
      <c r="L808" s="621"/>
    </row>
    <row r="809" spans="1:12" ht="16.350000000000001" customHeight="1">
      <c r="B809" s="621"/>
      <c r="C809" s="621"/>
      <c r="D809" s="621"/>
      <c r="E809" s="621"/>
      <c r="F809" s="621"/>
      <c r="G809" s="621"/>
      <c r="H809" s="621"/>
      <c r="I809" s="621"/>
      <c r="J809" s="621"/>
      <c r="K809" s="621"/>
      <c r="L809" s="621"/>
    </row>
    <row r="810" spans="1:12">
      <c r="B810" s="621"/>
      <c r="C810" s="621"/>
      <c r="D810" s="621"/>
      <c r="E810" s="621"/>
      <c r="F810" s="621"/>
      <c r="G810" s="621"/>
      <c r="H810" s="621"/>
      <c r="I810" s="621"/>
      <c r="J810" s="621"/>
      <c r="K810" s="621"/>
      <c r="L810" s="621"/>
    </row>
    <row r="811" spans="1:12" ht="15.6" customHeight="1">
      <c r="B811" s="621"/>
      <c r="C811" s="621"/>
      <c r="D811" s="621"/>
      <c r="E811" s="621"/>
      <c r="F811" s="621"/>
      <c r="G811" s="621"/>
      <c r="H811" s="621"/>
      <c r="I811" s="621"/>
      <c r="J811" s="621"/>
      <c r="K811" s="621"/>
      <c r="L811" s="621"/>
    </row>
    <row r="812" spans="1:12" ht="8.1" customHeight="1">
      <c r="B812" s="621"/>
      <c r="C812" s="621"/>
      <c r="D812" s="621"/>
      <c r="E812" s="621"/>
      <c r="F812" s="621"/>
      <c r="G812" s="621"/>
      <c r="H812" s="621"/>
      <c r="I812" s="621"/>
      <c r="J812" s="621"/>
      <c r="K812" s="621"/>
      <c r="L812" s="621"/>
    </row>
    <row r="813" spans="1:12">
      <c r="B813" s="898"/>
      <c r="C813" s="898"/>
      <c r="D813" s="898"/>
      <c r="E813" s="898"/>
      <c r="F813" s="898"/>
      <c r="G813" s="898"/>
      <c r="H813" s="898"/>
      <c r="I813" s="898"/>
      <c r="J813" s="898"/>
      <c r="K813" s="898"/>
      <c r="L813" s="898"/>
    </row>
    <row r="814" spans="1:12">
      <c r="A814" s="154"/>
      <c r="B814" s="621"/>
      <c r="C814" s="621"/>
      <c r="D814" s="621"/>
      <c r="E814" s="621"/>
      <c r="F814" s="621"/>
      <c r="G814" s="621"/>
      <c r="H814" s="621"/>
      <c r="I814" s="621"/>
      <c r="J814" s="621"/>
      <c r="K814" s="621"/>
      <c r="L814" s="621"/>
    </row>
    <row r="815" spans="1:12">
      <c r="A815" s="154"/>
      <c r="B815" s="621"/>
      <c r="C815" s="621"/>
      <c r="D815" s="621"/>
      <c r="E815" s="621"/>
      <c r="F815" s="621"/>
      <c r="G815" s="621"/>
      <c r="H815" s="621"/>
      <c r="I815" s="621"/>
      <c r="J815" s="621"/>
      <c r="K815" s="621"/>
      <c r="L815" s="621"/>
    </row>
    <row r="816" spans="1:12">
      <c r="A816" s="154"/>
      <c r="B816" s="621"/>
      <c r="C816" s="621"/>
      <c r="D816" s="621"/>
      <c r="E816" s="621"/>
      <c r="F816" s="621"/>
      <c r="G816" s="621"/>
      <c r="H816" s="621"/>
      <c r="I816" s="621"/>
      <c r="J816" s="621"/>
      <c r="K816" s="621"/>
      <c r="L816" s="621"/>
    </row>
    <row r="817" spans="1:13">
      <c r="A817" s="154"/>
      <c r="B817" s="621"/>
      <c r="C817" s="621"/>
      <c r="D817" s="621"/>
      <c r="E817" s="621"/>
      <c r="F817" s="621"/>
      <c r="G817" s="621"/>
      <c r="H817" s="621"/>
      <c r="I817" s="621"/>
      <c r="J817" s="621"/>
      <c r="K817" s="621"/>
      <c r="L817" s="621"/>
    </row>
    <row r="818" spans="1:13">
      <c r="A818" s="154"/>
      <c r="B818" s="621"/>
      <c r="C818" s="621"/>
      <c r="D818" s="621"/>
      <c r="E818" s="621"/>
      <c r="F818" s="621"/>
      <c r="G818" s="621"/>
      <c r="H818" s="621"/>
      <c r="I818" s="621"/>
      <c r="J818" s="621"/>
      <c r="K818" s="621"/>
      <c r="L818" s="621"/>
    </row>
    <row r="819" spans="1:13">
      <c r="A819" s="154"/>
      <c r="B819" s="621"/>
      <c r="C819" s="621"/>
      <c r="D819" s="621"/>
      <c r="E819" s="621"/>
      <c r="F819" s="621"/>
      <c r="G819" s="621"/>
      <c r="H819" s="621"/>
      <c r="I819" s="621"/>
      <c r="J819" s="621"/>
      <c r="K819" s="621"/>
      <c r="L819" s="621"/>
    </row>
    <row r="820" spans="1:13" ht="9" customHeight="1">
      <c r="B820" s="621"/>
      <c r="C820" s="621"/>
      <c r="D820" s="621"/>
      <c r="E820" s="621"/>
      <c r="F820" s="621"/>
      <c r="G820" s="621"/>
      <c r="H820" s="621"/>
      <c r="I820" s="621"/>
      <c r="J820" s="621"/>
      <c r="K820" s="621"/>
      <c r="L820" s="621"/>
    </row>
    <row r="821" spans="1:13" ht="9" customHeight="1">
      <c r="B821" s="621"/>
      <c r="C821" s="621"/>
      <c r="D821" s="621"/>
      <c r="E821" s="621"/>
      <c r="F821" s="621"/>
      <c r="G821" s="621"/>
      <c r="H821" s="621"/>
      <c r="I821" s="621"/>
      <c r="J821" s="621"/>
      <c r="K821" s="621"/>
      <c r="L821" s="621"/>
    </row>
    <row r="822" spans="1:13" ht="9" customHeight="1">
      <c r="B822" s="621"/>
      <c r="C822" s="621"/>
      <c r="D822" s="621"/>
      <c r="E822" s="621"/>
      <c r="F822" s="621"/>
      <c r="G822" s="621"/>
      <c r="H822" s="621"/>
      <c r="I822" s="621"/>
      <c r="J822" s="621"/>
      <c r="K822" s="621"/>
      <c r="L822" s="621"/>
    </row>
    <row r="823" spans="1:13" ht="9" customHeight="1">
      <c r="B823" s="621"/>
      <c r="C823" s="621"/>
      <c r="D823" s="621"/>
      <c r="E823" s="621"/>
      <c r="F823" s="621"/>
      <c r="G823" s="621"/>
      <c r="H823" s="621"/>
      <c r="I823" s="621"/>
      <c r="J823" s="621"/>
      <c r="K823" s="621"/>
      <c r="L823" s="621"/>
    </row>
    <row r="824" spans="1:13" ht="15.6" customHeight="1">
      <c r="B824" s="621"/>
      <c r="C824" s="621"/>
      <c r="D824" s="621"/>
      <c r="E824" s="621"/>
      <c r="F824" s="621"/>
      <c r="G824" s="621"/>
      <c r="H824" s="621"/>
      <c r="I824" s="621"/>
      <c r="J824" s="621"/>
      <c r="K824" s="621"/>
      <c r="L824" s="621"/>
      <c r="M824" s="621"/>
    </row>
    <row r="825" spans="1:13" ht="39.75" customHeight="1">
      <c r="A825" s="644">
        <v>25</v>
      </c>
      <c r="B825" s="644"/>
      <c r="C825" s="644"/>
      <c r="D825" s="644"/>
      <c r="E825" s="644"/>
      <c r="F825" s="644"/>
      <c r="G825" s="644"/>
      <c r="H825" s="644"/>
      <c r="I825" s="644"/>
      <c r="J825" s="644"/>
      <c r="K825" s="644"/>
      <c r="L825" s="644"/>
      <c r="M825" s="644"/>
    </row>
    <row r="826" spans="1:13" ht="18">
      <c r="A826" s="786"/>
      <c r="B826" s="786"/>
      <c r="C826" s="786"/>
      <c r="D826" s="786"/>
      <c r="E826" s="786"/>
      <c r="F826" s="786"/>
      <c r="G826" s="786"/>
      <c r="H826" s="786"/>
      <c r="I826" s="786"/>
      <c r="J826" s="786"/>
      <c r="K826" s="786"/>
      <c r="L826" s="786"/>
    </row>
    <row r="827" spans="1:13" ht="18.75" thickBot="1">
      <c r="A827" s="717" t="s">
        <v>1202</v>
      </c>
      <c r="B827" s="717"/>
      <c r="C827" s="717"/>
      <c r="D827" s="717"/>
      <c r="E827" s="717"/>
      <c r="F827" s="717"/>
      <c r="G827" s="717"/>
      <c r="H827" s="717"/>
      <c r="I827" s="717"/>
      <c r="J827" s="717"/>
      <c r="K827" s="717"/>
      <c r="L827" s="717"/>
    </row>
    <row r="828" spans="1:13" ht="16.5" customHeight="1" thickBot="1">
      <c r="A828" s="744"/>
      <c r="B828" s="745"/>
      <c r="C828" s="688" t="s">
        <v>947</v>
      </c>
      <c r="D828" s="689"/>
      <c r="E828" s="689"/>
      <c r="F828" s="689"/>
      <c r="G828" s="689"/>
      <c r="H828" s="690"/>
      <c r="J828" s="5"/>
      <c r="L828" s="5"/>
    </row>
    <row r="829" spans="1:13" ht="33" customHeight="1" thickBot="1">
      <c r="A829" s="746"/>
      <c r="B829" s="747"/>
      <c r="C829" s="789" t="s">
        <v>1203</v>
      </c>
      <c r="D829" s="790"/>
      <c r="E829" s="699" t="s">
        <v>509</v>
      </c>
      <c r="F829" s="700"/>
      <c r="G829" s="699" t="s">
        <v>702</v>
      </c>
      <c r="H829" s="700"/>
      <c r="J829" s="5"/>
      <c r="L829" s="5"/>
    </row>
    <row r="830" spans="1:13" ht="17.25" thickBot="1">
      <c r="A830" s="83" t="s">
        <v>1007</v>
      </c>
      <c r="B830" s="98" t="s">
        <v>1009</v>
      </c>
      <c r="C830" s="624"/>
      <c r="D830" s="625"/>
      <c r="E830" s="624"/>
      <c r="F830" s="625"/>
      <c r="G830" s="624"/>
      <c r="H830" s="625"/>
      <c r="J830" s="5"/>
      <c r="L830" s="5"/>
    </row>
    <row r="831" spans="1:13" ht="16.5">
      <c r="A831" s="24">
        <v>1</v>
      </c>
      <c r="B831" s="99" t="s">
        <v>510</v>
      </c>
      <c r="C831" s="656"/>
      <c r="D831" s="658"/>
      <c r="E831" s="656"/>
      <c r="F831" s="658"/>
      <c r="G831" s="656"/>
      <c r="H831" s="658"/>
      <c r="I831" s="26"/>
      <c r="J831" s="26"/>
      <c r="K831" s="26"/>
      <c r="L831" s="26"/>
    </row>
    <row r="832" spans="1:13" ht="16.5">
      <c r="A832" s="27">
        <v>2</v>
      </c>
      <c r="B832" s="100" t="s">
        <v>949</v>
      </c>
      <c r="C832" s="597">
        <v>5.87</v>
      </c>
      <c r="D832" s="598"/>
      <c r="E832" s="597">
        <v>3.23</v>
      </c>
      <c r="F832" s="598"/>
      <c r="G832" s="597">
        <v>9.06</v>
      </c>
      <c r="H832" s="598"/>
      <c r="I832" s="26"/>
      <c r="J832" s="26"/>
      <c r="K832" s="26"/>
      <c r="L832" s="26"/>
    </row>
    <row r="833" spans="1:14" ht="16.5">
      <c r="A833" s="27">
        <v>3</v>
      </c>
      <c r="B833" s="100" t="s">
        <v>950</v>
      </c>
      <c r="C833" s="597">
        <v>26.41</v>
      </c>
      <c r="D833" s="598"/>
      <c r="E833" s="597"/>
      <c r="F833" s="598"/>
      <c r="G833" s="597">
        <v>32.96</v>
      </c>
      <c r="H833" s="598"/>
      <c r="I833" s="26"/>
      <c r="J833" s="26"/>
      <c r="K833" s="26"/>
      <c r="L833" s="26"/>
    </row>
    <row r="834" spans="1:14" ht="16.5">
      <c r="A834" s="27">
        <v>4</v>
      </c>
      <c r="B834" s="100" t="s">
        <v>951</v>
      </c>
      <c r="C834" s="597"/>
      <c r="D834" s="598"/>
      <c r="E834" s="597"/>
      <c r="F834" s="598"/>
      <c r="G834" s="597"/>
      <c r="H834" s="598"/>
      <c r="I834" s="26"/>
      <c r="J834" s="26"/>
      <c r="K834" s="26"/>
      <c r="L834" s="26"/>
    </row>
    <row r="835" spans="1:14" ht="16.5">
      <c r="A835" s="27">
        <v>5</v>
      </c>
      <c r="B835" s="100" t="s">
        <v>963</v>
      </c>
      <c r="C835" s="597"/>
      <c r="D835" s="598"/>
      <c r="E835" s="597"/>
      <c r="F835" s="598"/>
      <c r="G835" s="597"/>
      <c r="H835" s="598"/>
      <c r="I835" s="26"/>
      <c r="J835" s="26"/>
      <c r="K835" s="26"/>
      <c r="L835" s="26"/>
    </row>
    <row r="836" spans="1:14" ht="17.25" thickBot="1">
      <c r="A836" s="22"/>
      <c r="B836" s="101" t="s">
        <v>1049</v>
      </c>
      <c r="C836" s="709">
        <f>SUM(C832:D835)</f>
        <v>32.28</v>
      </c>
      <c r="D836" s="710"/>
      <c r="E836" s="709">
        <f>SUM(E832:F835)</f>
        <v>3.23</v>
      </c>
      <c r="F836" s="710"/>
      <c r="G836" s="709">
        <f>SUM(G832:H835)</f>
        <v>42.02</v>
      </c>
      <c r="H836" s="710"/>
      <c r="I836" s="31"/>
      <c r="J836" s="31"/>
      <c r="K836" s="31"/>
      <c r="L836" s="31"/>
    </row>
    <row r="837" spans="1:14" s="26" customFormat="1" ht="17.25" thickBot="1">
      <c r="A837" s="397" t="s">
        <v>871</v>
      </c>
      <c r="B837" s="398" t="s">
        <v>952</v>
      </c>
      <c r="C837" s="603" t="s">
        <v>507</v>
      </c>
      <c r="D837" s="604"/>
      <c r="E837" s="603" t="s">
        <v>507</v>
      </c>
      <c r="F837" s="604"/>
      <c r="G837" s="603" t="s">
        <v>507</v>
      </c>
      <c r="H837" s="604"/>
      <c r="N837" s="79"/>
    </row>
    <row r="838" spans="1:14" s="26" customFormat="1" ht="16.5">
      <c r="A838" s="399"/>
      <c r="B838" s="400"/>
      <c r="C838" s="607">
        <v>25</v>
      </c>
      <c r="D838" s="608"/>
      <c r="E838" s="607">
        <v>135</v>
      </c>
      <c r="F838" s="608"/>
      <c r="G838" s="607">
        <v>200</v>
      </c>
      <c r="H838" s="608"/>
      <c r="N838" s="79"/>
    </row>
    <row r="839" spans="1:14" s="26" customFormat="1" ht="16.5">
      <c r="A839" s="394"/>
      <c r="B839" s="401"/>
      <c r="C839" s="679" t="s">
        <v>508</v>
      </c>
      <c r="D839" s="680"/>
      <c r="E839" s="679" t="s">
        <v>508</v>
      </c>
      <c r="F839" s="680"/>
      <c r="G839" s="679" t="s">
        <v>508</v>
      </c>
      <c r="H839" s="680"/>
      <c r="N839" s="79"/>
    </row>
    <row r="840" spans="1:14" s="26" customFormat="1" ht="16.5">
      <c r="A840" s="24">
        <v>1</v>
      </c>
      <c r="B840" s="103" t="s">
        <v>1204</v>
      </c>
      <c r="C840" s="934">
        <v>0.5</v>
      </c>
      <c r="D840" s="935"/>
      <c r="E840" s="934">
        <v>6.2</v>
      </c>
      <c r="F840" s="935"/>
      <c r="G840" s="934">
        <v>6.2</v>
      </c>
      <c r="H840" s="935"/>
      <c r="N840" s="79"/>
    </row>
    <row r="841" spans="1:14" s="26" customFormat="1" ht="16.5">
      <c r="A841" s="27">
        <v>2</v>
      </c>
      <c r="B841" s="100" t="s">
        <v>1205</v>
      </c>
      <c r="C841" s="597"/>
      <c r="D841" s="598"/>
      <c r="E841" s="597"/>
      <c r="F841" s="598"/>
      <c r="G841" s="597"/>
      <c r="H841" s="598"/>
      <c r="N841" s="79"/>
    </row>
    <row r="842" spans="1:14" s="26" customFormat="1" ht="16.5">
      <c r="A842" s="27">
        <v>3</v>
      </c>
      <c r="B842" s="100" t="s">
        <v>1206</v>
      </c>
      <c r="C842" s="597">
        <v>0.6</v>
      </c>
      <c r="D842" s="598"/>
      <c r="E842" s="597">
        <v>0.6</v>
      </c>
      <c r="F842" s="598"/>
      <c r="G842" s="597">
        <v>0.6</v>
      </c>
      <c r="H842" s="598"/>
      <c r="N842" s="79"/>
    </row>
    <row r="843" spans="1:14" s="26" customFormat="1" ht="16.5">
      <c r="A843" s="51">
        <v>4</v>
      </c>
      <c r="B843" s="395" t="s">
        <v>1207</v>
      </c>
      <c r="C843" s="597"/>
      <c r="D843" s="598"/>
      <c r="E843" s="597"/>
      <c r="F843" s="598"/>
      <c r="G843" s="597"/>
      <c r="H843" s="598"/>
      <c r="N843" s="79"/>
    </row>
    <row r="844" spans="1:14" s="26" customFormat="1" ht="16.5">
      <c r="A844" s="51">
        <v>5</v>
      </c>
      <c r="B844" s="395" t="s">
        <v>513</v>
      </c>
      <c r="C844" s="927">
        <v>2.9</v>
      </c>
      <c r="D844" s="928"/>
      <c r="E844" s="927">
        <v>1.2</v>
      </c>
      <c r="F844" s="928"/>
      <c r="G844" s="927">
        <v>1.2</v>
      </c>
      <c r="H844" s="928"/>
      <c r="N844" s="79"/>
    </row>
    <row r="845" spans="1:14" ht="17.25" thickBot="1">
      <c r="A845" s="73"/>
      <c r="B845" s="104"/>
      <c r="C845" s="622"/>
      <c r="D845" s="623"/>
      <c r="E845" s="622"/>
      <c r="F845" s="623"/>
      <c r="G845" s="622"/>
      <c r="H845" s="623"/>
      <c r="J845" s="5"/>
      <c r="L845" s="5"/>
    </row>
    <row r="846" spans="1:14" ht="17.25" thickBot="1">
      <c r="A846" s="22" t="s">
        <v>874</v>
      </c>
      <c r="B846" s="102" t="s">
        <v>957</v>
      </c>
      <c r="C846" s="624"/>
      <c r="D846" s="625"/>
      <c r="E846" s="624"/>
      <c r="F846" s="625"/>
      <c r="G846" s="624"/>
      <c r="H846" s="625"/>
      <c r="J846" s="5"/>
      <c r="L846" s="5"/>
    </row>
    <row r="847" spans="1:14" ht="16.5">
      <c r="A847" s="24">
        <v>1</v>
      </c>
      <c r="B847" s="103" t="s">
        <v>958</v>
      </c>
      <c r="C847" s="927">
        <v>500</v>
      </c>
      <c r="D847" s="928"/>
      <c r="E847" s="927">
        <v>100</v>
      </c>
      <c r="F847" s="928"/>
      <c r="G847" s="927">
        <v>550</v>
      </c>
      <c r="H847" s="928"/>
      <c r="I847" s="26"/>
      <c r="J847" s="26"/>
      <c r="K847" s="26"/>
      <c r="L847" s="26"/>
    </row>
    <row r="848" spans="1:14" ht="16.5">
      <c r="A848" s="27">
        <v>2</v>
      </c>
      <c r="B848" s="100" t="s">
        <v>959</v>
      </c>
      <c r="C848" s="595"/>
      <c r="D848" s="596"/>
      <c r="E848" s="595"/>
      <c r="F848" s="596"/>
      <c r="G848" s="595"/>
      <c r="H848" s="596"/>
      <c r="I848" s="26"/>
      <c r="J848" s="26"/>
      <c r="K848" s="26"/>
      <c r="L848" s="26"/>
    </row>
    <row r="849" spans="1:12" ht="16.5">
      <c r="A849" s="27">
        <v>3</v>
      </c>
      <c r="B849" s="100" t="s">
        <v>960</v>
      </c>
      <c r="C849" s="929"/>
      <c r="D849" s="930"/>
      <c r="E849" s="929"/>
      <c r="F849" s="930"/>
      <c r="G849" s="929"/>
      <c r="H849" s="930"/>
      <c r="I849" s="26"/>
      <c r="J849" s="26"/>
      <c r="K849" s="26"/>
      <c r="L849" s="26"/>
    </row>
    <row r="850" spans="1:12" ht="16.5">
      <c r="A850" s="27"/>
      <c r="B850" s="100"/>
      <c r="C850" s="842"/>
      <c r="D850" s="843"/>
      <c r="E850" s="842"/>
      <c r="F850" s="843"/>
      <c r="G850" s="842"/>
      <c r="H850" s="843"/>
      <c r="I850" s="26"/>
      <c r="J850" s="26"/>
      <c r="K850" s="26"/>
      <c r="L850" s="26"/>
    </row>
    <row r="851" spans="1:12" ht="17.25" thickBot="1">
      <c r="A851" s="73"/>
      <c r="B851" s="104"/>
      <c r="C851" s="622"/>
      <c r="D851" s="623"/>
      <c r="E851" s="622"/>
      <c r="F851" s="623"/>
      <c r="G851" s="622"/>
      <c r="H851" s="623"/>
      <c r="J851" s="5"/>
      <c r="L851" s="5"/>
    </row>
    <row r="852" spans="1:12" ht="17.25" thickBot="1">
      <c r="A852" s="22" t="s">
        <v>961</v>
      </c>
      <c r="B852" s="50" t="s">
        <v>1010</v>
      </c>
      <c r="C852" s="624"/>
      <c r="D852" s="625"/>
      <c r="E852" s="624"/>
      <c r="F852" s="625"/>
      <c r="G852" s="624"/>
      <c r="H852" s="625"/>
      <c r="J852" s="5"/>
      <c r="L852" s="5"/>
    </row>
    <row r="853" spans="1:12" ht="16.5">
      <c r="A853" s="24">
        <v>1</v>
      </c>
      <c r="B853" s="105" t="s">
        <v>958</v>
      </c>
      <c r="C853" s="656">
        <v>3</v>
      </c>
      <c r="D853" s="658"/>
      <c r="E853" s="656">
        <v>6</v>
      </c>
      <c r="F853" s="658"/>
      <c r="G853" s="656">
        <v>2.35</v>
      </c>
      <c r="H853" s="658"/>
      <c r="I853" s="26"/>
      <c r="J853" s="26"/>
      <c r="K853" s="26"/>
      <c r="L853" s="26"/>
    </row>
    <row r="854" spans="1:12" ht="16.5">
      <c r="A854" s="27">
        <v>2</v>
      </c>
      <c r="B854" s="100" t="s">
        <v>959</v>
      </c>
      <c r="C854" s="595"/>
      <c r="D854" s="596"/>
      <c r="E854" s="595"/>
      <c r="F854" s="596"/>
      <c r="G854" s="595"/>
      <c r="H854" s="596"/>
      <c r="I854" s="26"/>
      <c r="J854" s="26"/>
      <c r="K854" s="26"/>
      <c r="L854" s="26"/>
    </row>
    <row r="855" spans="1:12" ht="16.5">
      <c r="A855" s="27">
        <v>3</v>
      </c>
      <c r="B855" s="100" t="s">
        <v>960</v>
      </c>
      <c r="C855" s="597"/>
      <c r="D855" s="598"/>
      <c r="E855" s="597"/>
      <c r="F855" s="598"/>
      <c r="G855" s="597"/>
      <c r="H855" s="598"/>
      <c r="I855" s="26"/>
      <c r="J855" s="26"/>
      <c r="K855" s="26"/>
      <c r="L855" s="26"/>
    </row>
    <row r="856" spans="1:12" ht="16.5">
      <c r="A856" s="75"/>
      <c r="B856" s="106"/>
      <c r="C856" s="597"/>
      <c r="D856" s="598"/>
      <c r="E856" s="597"/>
      <c r="F856" s="598"/>
      <c r="G856" s="597"/>
      <c r="H856" s="598"/>
      <c r="J856" s="5"/>
      <c r="L856" s="5"/>
    </row>
    <row r="857" spans="1:12" ht="17.25" thickBot="1">
      <c r="A857" s="73"/>
      <c r="B857" s="104"/>
      <c r="C857" s="622"/>
      <c r="D857" s="623"/>
      <c r="E857" s="622"/>
      <c r="F857" s="623"/>
      <c r="G857" s="622"/>
      <c r="H857" s="623"/>
      <c r="J857" s="5"/>
      <c r="L857" s="5"/>
    </row>
    <row r="858" spans="1:12" ht="17.25" thickBot="1">
      <c r="A858" s="107" t="s">
        <v>962</v>
      </c>
      <c r="B858" s="108" t="s">
        <v>1080</v>
      </c>
      <c r="C858" s="601"/>
      <c r="D858" s="602"/>
      <c r="E858" s="601"/>
      <c r="F858" s="602"/>
      <c r="G858" s="601"/>
      <c r="H858" s="602"/>
      <c r="I858" s="20"/>
      <c r="J858" s="20"/>
      <c r="K858" s="20"/>
      <c r="L858" s="20"/>
    </row>
    <row r="859" spans="1:12" ht="17.25" thickBot="1">
      <c r="A859" s="81"/>
      <c r="B859" s="82"/>
      <c r="C859" s="624"/>
      <c r="D859" s="625"/>
      <c r="E859" s="624"/>
      <c r="F859" s="625"/>
      <c r="G859" s="624"/>
      <c r="H859" s="625"/>
      <c r="J859" s="5"/>
      <c r="L859" s="5"/>
    </row>
    <row r="860" spans="1:12" ht="17.25" thickBot="1">
      <c r="A860" s="83" t="s">
        <v>924</v>
      </c>
      <c r="B860" s="50" t="s">
        <v>979</v>
      </c>
      <c r="C860" s="624"/>
      <c r="D860" s="625"/>
      <c r="E860" s="624"/>
      <c r="F860" s="625"/>
      <c r="G860" s="624"/>
      <c r="H860" s="625"/>
      <c r="J860" s="5"/>
      <c r="L860" s="5"/>
    </row>
    <row r="861" spans="1:12" ht="17.25" thickBot="1">
      <c r="A861" s="51">
        <v>1</v>
      </c>
      <c r="B861" s="76"/>
      <c r="C861" s="599"/>
      <c r="D861" s="599"/>
      <c r="E861" s="599"/>
      <c r="F861" s="599"/>
      <c r="G861" s="936"/>
      <c r="H861" s="936"/>
      <c r="J861" s="5"/>
      <c r="L861" s="5"/>
    </row>
    <row r="862" spans="1:12" ht="17.25" thickBot="1">
      <c r="A862" s="464" t="s">
        <v>216</v>
      </c>
      <c r="B862" s="481" t="s">
        <v>922</v>
      </c>
      <c r="C862" s="599"/>
      <c r="D862" s="599"/>
      <c r="E862" s="599"/>
      <c r="F862" s="599"/>
      <c r="G862" s="931"/>
      <c r="H862" s="931"/>
      <c r="J862" s="5"/>
      <c r="L862" s="5"/>
    </row>
    <row r="863" spans="1:12" ht="16.5">
      <c r="A863" s="477">
        <v>1</v>
      </c>
      <c r="B863" s="479" t="s">
        <v>511</v>
      </c>
      <c r="C863" s="933"/>
      <c r="D863" s="933"/>
      <c r="E863" s="933"/>
      <c r="F863" s="933"/>
      <c r="G863" s="932"/>
      <c r="H863" s="932"/>
      <c r="J863" s="5"/>
      <c r="L863" s="5"/>
    </row>
    <row r="864" spans="1:12" ht="17.25" thickBot="1">
      <c r="A864" s="478">
        <v>2</v>
      </c>
      <c r="B864" s="480" t="s">
        <v>923</v>
      </c>
      <c r="C864" s="634"/>
      <c r="D864" s="635"/>
      <c r="E864" s="634"/>
      <c r="F864" s="635"/>
      <c r="G864" s="636"/>
      <c r="H864" s="637"/>
      <c r="J864" s="5"/>
      <c r="L864" s="5"/>
    </row>
    <row r="865" spans="1:13">
      <c r="C865" s="5"/>
      <c r="D865" s="5"/>
      <c r="E865" s="113"/>
      <c r="F865" s="113"/>
      <c r="G865" s="113"/>
      <c r="H865" s="113"/>
      <c r="J865" s="5"/>
      <c r="L865" s="5"/>
    </row>
    <row r="866" spans="1:13">
      <c r="C866" s="5"/>
      <c r="D866" s="5"/>
      <c r="E866" s="113"/>
      <c r="F866" s="113"/>
      <c r="G866" s="113"/>
      <c r="H866" s="113"/>
      <c r="J866" s="5"/>
      <c r="L866" s="5"/>
    </row>
    <row r="867" spans="1:13">
      <c r="C867" s="5"/>
      <c r="D867" s="5"/>
      <c r="E867" s="113"/>
      <c r="F867" s="113"/>
      <c r="G867" s="113"/>
      <c r="H867" s="113"/>
      <c r="J867" s="5"/>
    </row>
    <row r="868" spans="1:13" ht="51.75" customHeight="1">
      <c r="A868" s="937">
        <v>26</v>
      </c>
      <c r="B868" s="937"/>
      <c r="C868" s="937"/>
      <c r="D868" s="937"/>
      <c r="E868" s="937"/>
      <c r="F868" s="937"/>
      <c r="G868" s="937"/>
      <c r="H868" s="937"/>
      <c r="I868" s="937"/>
      <c r="J868" s="937"/>
      <c r="K868" s="937"/>
      <c r="L868" s="937"/>
      <c r="M868" s="937"/>
    </row>
  </sheetData>
  <mergeCells count="2699">
    <mergeCell ref="K620:L621"/>
    <mergeCell ref="B776:L776"/>
    <mergeCell ref="K632:L632"/>
    <mergeCell ref="K636:L636"/>
    <mergeCell ref="K637:L637"/>
    <mergeCell ref="G638:H638"/>
    <mergeCell ref="I638:J638"/>
    <mergeCell ref="K638:L638"/>
    <mergeCell ref="K629:L629"/>
    <mergeCell ref="K630:L630"/>
    <mergeCell ref="K631:L631"/>
    <mergeCell ref="C587:D587"/>
    <mergeCell ref="K623:L623"/>
    <mergeCell ref="K624:L624"/>
    <mergeCell ref="F605:H605"/>
    <mergeCell ref="E627:F627"/>
    <mergeCell ref="G627:H627"/>
    <mergeCell ref="E626:F626"/>
    <mergeCell ref="F606:H606"/>
    <mergeCell ref="F610:H610"/>
    <mergeCell ref="K633:L633"/>
    <mergeCell ref="K634:L634"/>
    <mergeCell ref="K635:L635"/>
    <mergeCell ref="C590:D590"/>
    <mergeCell ref="C591:D591"/>
    <mergeCell ref="K625:L625"/>
    <mergeCell ref="K626:L626"/>
    <mergeCell ref="K627:L627"/>
    <mergeCell ref="K628:L628"/>
    <mergeCell ref="K622:L622"/>
    <mergeCell ref="A587:B587"/>
    <mergeCell ref="C588:D588"/>
    <mergeCell ref="C589:D589"/>
    <mergeCell ref="C638:D638"/>
    <mergeCell ref="A618:B618"/>
    <mergeCell ref="C610:D610"/>
    <mergeCell ref="C603:D603"/>
    <mergeCell ref="A619:B621"/>
    <mergeCell ref="C601:D601"/>
    <mergeCell ref="C621:D621"/>
    <mergeCell ref="F763:L763"/>
    <mergeCell ref="F764:L764"/>
    <mergeCell ref="A765:M765"/>
    <mergeCell ref="G754:L754"/>
    <mergeCell ref="G755:L755"/>
    <mergeCell ref="G756:L756"/>
    <mergeCell ref="F760:L760"/>
    <mergeCell ref="G757:L757"/>
    <mergeCell ref="G758:L758"/>
    <mergeCell ref="G759:L759"/>
    <mergeCell ref="I701:J701"/>
    <mergeCell ref="F761:L761"/>
    <mergeCell ref="F762:L762"/>
    <mergeCell ref="H753:L753"/>
    <mergeCell ref="B752:L752"/>
    <mergeCell ref="C749:D749"/>
    <mergeCell ref="G748:H748"/>
    <mergeCell ref="G749:H749"/>
    <mergeCell ref="C701:D701"/>
    <mergeCell ref="E701:F701"/>
    <mergeCell ref="K331:L331"/>
    <mergeCell ref="K324:L324"/>
    <mergeCell ref="K325:L325"/>
    <mergeCell ref="C350:D350"/>
    <mergeCell ref="E350:F350"/>
    <mergeCell ref="G350:H350"/>
    <mergeCell ref="I350:J350"/>
    <mergeCell ref="K333:L333"/>
    <mergeCell ref="I331:J331"/>
    <mergeCell ref="K326:L326"/>
    <mergeCell ref="K352:L352"/>
    <mergeCell ref="K323:L323"/>
    <mergeCell ref="K327:L327"/>
    <mergeCell ref="C352:D352"/>
    <mergeCell ref="E352:F352"/>
    <mergeCell ref="G352:H352"/>
    <mergeCell ref="I352:J352"/>
    <mergeCell ref="G335:H335"/>
    <mergeCell ref="K329:L329"/>
    <mergeCell ref="K330:L330"/>
    <mergeCell ref="G480:H480"/>
    <mergeCell ref="E439:F439"/>
    <mergeCell ref="E440:F440"/>
    <mergeCell ref="E467:F467"/>
    <mergeCell ref="E464:F464"/>
    <mergeCell ref="E457:F457"/>
    <mergeCell ref="E458:F458"/>
    <mergeCell ref="E459:F459"/>
    <mergeCell ref="G467:H467"/>
    <mergeCell ref="G457:H457"/>
    <mergeCell ref="G458:H458"/>
    <mergeCell ref="G459:H459"/>
    <mergeCell ref="G460:H460"/>
    <mergeCell ref="G461:H461"/>
    <mergeCell ref="G462:H462"/>
    <mergeCell ref="G463:H463"/>
    <mergeCell ref="G465:H465"/>
    <mergeCell ref="G466:H466"/>
    <mergeCell ref="C485:D485"/>
    <mergeCell ref="C486:D486"/>
    <mergeCell ref="E485:F485"/>
    <mergeCell ref="E486:F486"/>
    <mergeCell ref="E483:F483"/>
    <mergeCell ref="I483:J483"/>
    <mergeCell ref="E528:F528"/>
    <mergeCell ref="E529:F529"/>
    <mergeCell ref="G528:H528"/>
    <mergeCell ref="G529:H529"/>
    <mergeCell ref="K483:L483"/>
    <mergeCell ref="K485:L485"/>
    <mergeCell ref="K486:L486"/>
    <mergeCell ref="K484:L484"/>
    <mergeCell ref="I484:J484"/>
    <mergeCell ref="I485:J485"/>
    <mergeCell ref="K528:L528"/>
    <mergeCell ref="K529:L529"/>
    <mergeCell ref="C563:D563"/>
    <mergeCell ref="C564:D564"/>
    <mergeCell ref="E563:F563"/>
    <mergeCell ref="E564:F564"/>
    <mergeCell ref="G563:H563"/>
    <mergeCell ref="G564:H564"/>
    <mergeCell ref="I563:J563"/>
    <mergeCell ref="I564:J564"/>
    <mergeCell ref="I464:J464"/>
    <mergeCell ref="I465:J465"/>
    <mergeCell ref="I466:J466"/>
    <mergeCell ref="E411:F411"/>
    <mergeCell ref="E412:F412"/>
    <mergeCell ref="E413:F413"/>
    <mergeCell ref="E414:F414"/>
    <mergeCell ref="E415:F415"/>
    <mergeCell ref="E416:F416"/>
    <mergeCell ref="E417:F417"/>
    <mergeCell ref="I457:J457"/>
    <mergeCell ref="I458:J458"/>
    <mergeCell ref="I459:J459"/>
    <mergeCell ref="G439:H439"/>
    <mergeCell ref="G440:H440"/>
    <mergeCell ref="I455:J455"/>
    <mergeCell ref="I456:J456"/>
    <mergeCell ref="G385:H385"/>
    <mergeCell ref="G386:H386"/>
    <mergeCell ref="E420:F420"/>
    <mergeCell ref="G415:H415"/>
    <mergeCell ref="G416:H416"/>
    <mergeCell ref="E418:F418"/>
    <mergeCell ref="G318:H318"/>
    <mergeCell ref="G324:H324"/>
    <mergeCell ref="G381:H381"/>
    <mergeCell ref="G383:H383"/>
    <mergeCell ref="G393:H393"/>
    <mergeCell ref="G389:H389"/>
    <mergeCell ref="G390:H390"/>
    <mergeCell ref="G391:H391"/>
    <mergeCell ref="G392:H392"/>
    <mergeCell ref="G382:H382"/>
    <mergeCell ref="I367:J367"/>
    <mergeCell ref="I368:J368"/>
    <mergeCell ref="I369:J369"/>
    <mergeCell ref="G351:H351"/>
    <mergeCell ref="G368:H368"/>
    <mergeCell ref="G369:H369"/>
    <mergeCell ref="I351:J351"/>
    <mergeCell ref="I366:J366"/>
    <mergeCell ref="I359:J359"/>
    <mergeCell ref="I360:J360"/>
    <mergeCell ref="K291:L291"/>
    <mergeCell ref="K292:L292"/>
    <mergeCell ref="K293:L293"/>
    <mergeCell ref="G287:H287"/>
    <mergeCell ref="K287:L287"/>
    <mergeCell ref="K288:L288"/>
    <mergeCell ref="K289:L289"/>
    <mergeCell ref="K290:L290"/>
    <mergeCell ref="I287:J287"/>
    <mergeCell ref="I288:J288"/>
    <mergeCell ref="G375:H375"/>
    <mergeCell ref="E419:F419"/>
    <mergeCell ref="I289:J289"/>
    <mergeCell ref="I290:J290"/>
    <mergeCell ref="K284:L284"/>
    <mergeCell ref="K285:L285"/>
    <mergeCell ref="K286:L286"/>
    <mergeCell ref="I284:J284"/>
    <mergeCell ref="I285:J285"/>
    <mergeCell ref="I286:J286"/>
    <mergeCell ref="G377:H377"/>
    <mergeCell ref="E393:F393"/>
    <mergeCell ref="E386:F386"/>
    <mergeCell ref="E387:F387"/>
    <mergeCell ref="E388:F388"/>
    <mergeCell ref="B823:L823"/>
    <mergeCell ref="G417:H417"/>
    <mergeCell ref="G419:H419"/>
    <mergeCell ref="G420:H420"/>
    <mergeCell ref="C418:D418"/>
    <mergeCell ref="G376:H376"/>
    <mergeCell ref="I376:J376"/>
    <mergeCell ref="I371:J371"/>
    <mergeCell ref="I372:J372"/>
    <mergeCell ref="I373:J373"/>
    <mergeCell ref="I374:J374"/>
    <mergeCell ref="G371:H371"/>
    <mergeCell ref="G372:H372"/>
    <mergeCell ref="G373:H373"/>
    <mergeCell ref="G374:H374"/>
    <mergeCell ref="E323:F323"/>
    <mergeCell ref="E324:F324"/>
    <mergeCell ref="E325:F325"/>
    <mergeCell ref="C367:D367"/>
    <mergeCell ref="C376:D376"/>
    <mergeCell ref="C370:D370"/>
    <mergeCell ref="C371:D371"/>
    <mergeCell ref="C372:D372"/>
    <mergeCell ref="C373:D373"/>
    <mergeCell ref="C368:D368"/>
    <mergeCell ref="C392:D392"/>
    <mergeCell ref="C393:D393"/>
    <mergeCell ref="C391:D391"/>
    <mergeCell ref="C323:D323"/>
    <mergeCell ref="C324:D324"/>
    <mergeCell ref="C325:D325"/>
    <mergeCell ref="C369:D369"/>
    <mergeCell ref="C374:D374"/>
    <mergeCell ref="C375:D375"/>
    <mergeCell ref="I370:J370"/>
    <mergeCell ref="E376:F376"/>
    <mergeCell ref="E375:F375"/>
    <mergeCell ref="C417:D417"/>
    <mergeCell ref="E392:F392"/>
    <mergeCell ref="E389:F389"/>
    <mergeCell ref="E390:F390"/>
    <mergeCell ref="C415:D415"/>
    <mergeCell ref="C416:D416"/>
    <mergeCell ref="E391:F391"/>
    <mergeCell ref="E383:F383"/>
    <mergeCell ref="E384:F384"/>
    <mergeCell ref="E382:F382"/>
    <mergeCell ref="I378:J378"/>
    <mergeCell ref="A370:B370"/>
    <mergeCell ref="E371:F371"/>
    <mergeCell ref="E372:F372"/>
    <mergeCell ref="E373:F373"/>
    <mergeCell ref="E370:F370"/>
    <mergeCell ref="I375:J375"/>
    <mergeCell ref="E332:F332"/>
    <mergeCell ref="E334:F334"/>
    <mergeCell ref="G345:H345"/>
    <mergeCell ref="G346:H346"/>
    <mergeCell ref="G347:H347"/>
    <mergeCell ref="E336:F336"/>
    <mergeCell ref="E337:F337"/>
    <mergeCell ref="E338:F338"/>
    <mergeCell ref="G333:H333"/>
    <mergeCell ref="G325:H325"/>
    <mergeCell ref="G327:H327"/>
    <mergeCell ref="G328:H328"/>
    <mergeCell ref="G331:H331"/>
    <mergeCell ref="G332:H332"/>
    <mergeCell ref="G367:H367"/>
    <mergeCell ref="A414:B414"/>
    <mergeCell ref="C411:D411"/>
    <mergeCell ref="C412:D412"/>
    <mergeCell ref="C413:D413"/>
    <mergeCell ref="C414:D414"/>
    <mergeCell ref="G349:H349"/>
    <mergeCell ref="E385:F385"/>
    <mergeCell ref="E377:F377"/>
    <mergeCell ref="E379:F379"/>
    <mergeCell ref="E378:F378"/>
    <mergeCell ref="C293:D293"/>
    <mergeCell ref="I292:J292"/>
    <mergeCell ref="I293:J293"/>
    <mergeCell ref="C291:D291"/>
    <mergeCell ref="E292:F292"/>
    <mergeCell ref="E293:F293"/>
    <mergeCell ref="E291:F291"/>
    <mergeCell ref="G291:H291"/>
    <mergeCell ref="G292:H292"/>
    <mergeCell ref="G290:H290"/>
    <mergeCell ref="I291:J291"/>
    <mergeCell ref="C292:D292"/>
    <mergeCell ref="C286:D286"/>
    <mergeCell ref="C287:D287"/>
    <mergeCell ref="G280:H280"/>
    <mergeCell ref="E277:F277"/>
    <mergeCell ref="E278:F278"/>
    <mergeCell ref="G277:H277"/>
    <mergeCell ref="G278:H278"/>
    <mergeCell ref="C282:D282"/>
    <mergeCell ref="G284:H284"/>
    <mergeCell ref="G285:H285"/>
    <mergeCell ref="I254:J254"/>
    <mergeCell ref="C285:D285"/>
    <mergeCell ref="C284:D284"/>
    <mergeCell ref="G251:H251"/>
    <mergeCell ref="G252:H252"/>
    <mergeCell ref="C250:D250"/>
    <mergeCell ref="C251:D251"/>
    <mergeCell ref="C252:D252"/>
    <mergeCell ref="E284:F284"/>
    <mergeCell ref="E285:F285"/>
    <mergeCell ref="I249:J249"/>
    <mergeCell ref="K252:L252"/>
    <mergeCell ref="I250:J250"/>
    <mergeCell ref="I251:J251"/>
    <mergeCell ref="I252:J252"/>
    <mergeCell ref="E250:F250"/>
    <mergeCell ref="E251:F251"/>
    <mergeCell ref="I243:J243"/>
    <mergeCell ref="I244:J244"/>
    <mergeCell ref="I245:J245"/>
    <mergeCell ref="I246:J246"/>
    <mergeCell ref="I247:J247"/>
    <mergeCell ref="I248:J248"/>
    <mergeCell ref="G247:H247"/>
    <mergeCell ref="G248:H248"/>
    <mergeCell ref="G249:H249"/>
    <mergeCell ref="G250:H250"/>
    <mergeCell ref="G243:H243"/>
    <mergeCell ref="G244:H244"/>
    <mergeCell ref="G245:H245"/>
    <mergeCell ref="G246:H246"/>
    <mergeCell ref="C248:D248"/>
    <mergeCell ref="C249:D249"/>
    <mergeCell ref="C283:D283"/>
    <mergeCell ref="C266:D266"/>
    <mergeCell ref="C263:D263"/>
    <mergeCell ref="C281:D281"/>
    <mergeCell ref="C268:D268"/>
    <mergeCell ref="C269:D269"/>
    <mergeCell ref="C277:D277"/>
    <mergeCell ref="A246:B246"/>
    <mergeCell ref="C243:D243"/>
    <mergeCell ref="C244:D244"/>
    <mergeCell ref="C245:D245"/>
    <mergeCell ref="C246:D246"/>
    <mergeCell ref="C247:D247"/>
    <mergeCell ref="I324:J324"/>
    <mergeCell ref="I325:J325"/>
    <mergeCell ref="I326:J326"/>
    <mergeCell ref="I328:J328"/>
    <mergeCell ref="I330:J330"/>
    <mergeCell ref="A287:B287"/>
    <mergeCell ref="C288:D288"/>
    <mergeCell ref="C289:D289"/>
    <mergeCell ref="C290:D290"/>
    <mergeCell ref="E287:F287"/>
    <mergeCell ref="C332:D332"/>
    <mergeCell ref="K328:L328"/>
    <mergeCell ref="E329:F329"/>
    <mergeCell ref="E330:F330"/>
    <mergeCell ref="E328:F328"/>
    <mergeCell ref="G329:H329"/>
    <mergeCell ref="G330:H330"/>
    <mergeCell ref="I329:J329"/>
    <mergeCell ref="K332:L332"/>
    <mergeCell ref="E331:F331"/>
    <mergeCell ref="E340:F340"/>
    <mergeCell ref="E341:F341"/>
    <mergeCell ref="C347:D347"/>
    <mergeCell ref="C340:D340"/>
    <mergeCell ref="A326:B326"/>
    <mergeCell ref="C326:D326"/>
    <mergeCell ref="C327:D327"/>
    <mergeCell ref="C328:D328"/>
    <mergeCell ref="C329:D329"/>
    <mergeCell ref="C330:D330"/>
    <mergeCell ref="C457:D457"/>
    <mergeCell ref="E460:F460"/>
    <mergeCell ref="C458:D458"/>
    <mergeCell ref="C459:D459"/>
    <mergeCell ref="E333:F333"/>
    <mergeCell ref="E374:F374"/>
    <mergeCell ref="E367:F367"/>
    <mergeCell ref="E368:F368"/>
    <mergeCell ref="E369:F369"/>
    <mergeCell ref="E351:F351"/>
    <mergeCell ref="E461:F461"/>
    <mergeCell ref="E462:F462"/>
    <mergeCell ref="E463:F463"/>
    <mergeCell ref="E466:F466"/>
    <mergeCell ref="E465:F465"/>
    <mergeCell ref="C465:D465"/>
    <mergeCell ref="K506:L506"/>
    <mergeCell ref="K507:L507"/>
    <mergeCell ref="K508:L508"/>
    <mergeCell ref="K509:L509"/>
    <mergeCell ref="K510:L510"/>
    <mergeCell ref="A460:B460"/>
    <mergeCell ref="C460:D460"/>
    <mergeCell ref="C461:D461"/>
    <mergeCell ref="C462:D462"/>
    <mergeCell ref="C466:D466"/>
    <mergeCell ref="I507:J507"/>
    <mergeCell ref="I508:J508"/>
    <mergeCell ref="I509:J509"/>
    <mergeCell ref="I510:J510"/>
    <mergeCell ref="K500:L500"/>
    <mergeCell ref="K501:L501"/>
    <mergeCell ref="K502:L502"/>
    <mergeCell ref="K503:L503"/>
    <mergeCell ref="K504:L504"/>
    <mergeCell ref="K505:L505"/>
    <mergeCell ref="G506:H506"/>
    <mergeCell ref="I502:J502"/>
    <mergeCell ref="I503:J503"/>
    <mergeCell ref="I504:J504"/>
    <mergeCell ref="I505:J505"/>
    <mergeCell ref="I506:J506"/>
    <mergeCell ref="E507:F507"/>
    <mergeCell ref="E508:F508"/>
    <mergeCell ref="E509:F509"/>
    <mergeCell ref="E510:F510"/>
    <mergeCell ref="G500:H500"/>
    <mergeCell ref="G501:H501"/>
    <mergeCell ref="G502:H502"/>
    <mergeCell ref="G503:H503"/>
    <mergeCell ref="G504:H504"/>
    <mergeCell ref="G505:H505"/>
    <mergeCell ref="C500:D500"/>
    <mergeCell ref="C501:D501"/>
    <mergeCell ref="C502:D502"/>
    <mergeCell ref="E504:F504"/>
    <mergeCell ref="E505:F505"/>
    <mergeCell ref="E506:F506"/>
    <mergeCell ref="C504:D504"/>
    <mergeCell ref="C505:D505"/>
    <mergeCell ref="C506:D506"/>
    <mergeCell ref="C507:D507"/>
    <mergeCell ref="A503:B503"/>
    <mergeCell ref="E500:F500"/>
    <mergeCell ref="E501:F501"/>
    <mergeCell ref="E502:F502"/>
    <mergeCell ref="E503:F503"/>
    <mergeCell ref="C503:D503"/>
    <mergeCell ref="A868:M868"/>
    <mergeCell ref="G855:H855"/>
    <mergeCell ref="G856:H856"/>
    <mergeCell ref="E855:F855"/>
    <mergeCell ref="E856:F856"/>
    <mergeCell ref="E857:F857"/>
    <mergeCell ref="E862:F862"/>
    <mergeCell ref="E863:F863"/>
    <mergeCell ref="G858:H858"/>
    <mergeCell ref="G851:H851"/>
    <mergeCell ref="G852:H852"/>
    <mergeCell ref="G853:H853"/>
    <mergeCell ref="G854:H854"/>
    <mergeCell ref="E861:F861"/>
    <mergeCell ref="G861:H861"/>
    <mergeCell ref="G850:H850"/>
    <mergeCell ref="G839:H839"/>
    <mergeCell ref="G840:H840"/>
    <mergeCell ref="G841:H841"/>
    <mergeCell ref="G842:H842"/>
    <mergeCell ref="G857:H857"/>
    <mergeCell ref="E848:F848"/>
    <mergeCell ref="E849:F849"/>
    <mergeCell ref="G843:H843"/>
    <mergeCell ref="G844:H844"/>
    <mergeCell ref="G845:H845"/>
    <mergeCell ref="E850:F850"/>
    <mergeCell ref="G846:H846"/>
    <mergeCell ref="G847:H847"/>
    <mergeCell ref="G848:H848"/>
    <mergeCell ref="G849:H849"/>
    <mergeCell ref="E841:F841"/>
    <mergeCell ref="E842:F842"/>
    <mergeCell ref="E851:F851"/>
    <mergeCell ref="E852:F852"/>
    <mergeCell ref="E853:F853"/>
    <mergeCell ref="E843:F843"/>
    <mergeCell ref="E844:F844"/>
    <mergeCell ref="E845:F845"/>
    <mergeCell ref="E846:F846"/>
    <mergeCell ref="E847:F847"/>
    <mergeCell ref="C830:D830"/>
    <mergeCell ref="G831:H831"/>
    <mergeCell ref="G832:H832"/>
    <mergeCell ref="G833:H833"/>
    <mergeCell ref="G830:H830"/>
    <mergeCell ref="E840:F840"/>
    <mergeCell ref="E839:F839"/>
    <mergeCell ref="C839:D839"/>
    <mergeCell ref="C840:D840"/>
    <mergeCell ref="C841:D841"/>
    <mergeCell ref="G834:H834"/>
    <mergeCell ref="G835:H835"/>
    <mergeCell ref="G836:H836"/>
    <mergeCell ref="E837:F837"/>
    <mergeCell ref="E838:F838"/>
    <mergeCell ref="G837:H837"/>
    <mergeCell ref="G838:H838"/>
    <mergeCell ref="C861:D861"/>
    <mergeCell ref="B824:M824"/>
    <mergeCell ref="C837:D837"/>
    <mergeCell ref="C838:D838"/>
    <mergeCell ref="E829:F829"/>
    <mergeCell ref="E830:F830"/>
    <mergeCell ref="E831:F831"/>
    <mergeCell ref="E832:F832"/>
    <mergeCell ref="C857:D857"/>
    <mergeCell ref="C858:D858"/>
    <mergeCell ref="G862:H862"/>
    <mergeCell ref="G863:H863"/>
    <mergeCell ref="C859:D859"/>
    <mergeCell ref="C860:D860"/>
    <mergeCell ref="E859:F859"/>
    <mergeCell ref="E860:F860"/>
    <mergeCell ref="G859:H859"/>
    <mergeCell ref="G860:H860"/>
    <mergeCell ref="C862:D862"/>
    <mergeCell ref="C863:D863"/>
    <mergeCell ref="C850:D850"/>
    <mergeCell ref="C848:D848"/>
    <mergeCell ref="E858:F858"/>
    <mergeCell ref="C851:D851"/>
    <mergeCell ref="C852:D852"/>
    <mergeCell ref="C853:D853"/>
    <mergeCell ref="C855:D855"/>
    <mergeCell ref="C854:D854"/>
    <mergeCell ref="C856:D856"/>
    <mergeCell ref="E854:F854"/>
    <mergeCell ref="C842:D842"/>
    <mergeCell ref="C846:D846"/>
    <mergeCell ref="C847:D847"/>
    <mergeCell ref="C849:D849"/>
    <mergeCell ref="C843:D843"/>
    <mergeCell ref="C844:D844"/>
    <mergeCell ref="C845:D845"/>
    <mergeCell ref="E834:F834"/>
    <mergeCell ref="E835:F835"/>
    <mergeCell ref="E836:F836"/>
    <mergeCell ref="C831:D831"/>
    <mergeCell ref="C832:D832"/>
    <mergeCell ref="C833:D833"/>
    <mergeCell ref="E833:F833"/>
    <mergeCell ref="C834:D834"/>
    <mergeCell ref="C835:D835"/>
    <mergeCell ref="C836:D836"/>
    <mergeCell ref="K649:L649"/>
    <mergeCell ref="K650:L650"/>
    <mergeCell ref="A826:L826"/>
    <mergeCell ref="A827:L827"/>
    <mergeCell ref="A828:B829"/>
    <mergeCell ref="C829:D829"/>
    <mergeCell ref="G829:H829"/>
    <mergeCell ref="C828:H828"/>
    <mergeCell ref="B822:L822"/>
    <mergeCell ref="G701:H701"/>
    <mergeCell ref="K645:L645"/>
    <mergeCell ref="K646:L646"/>
    <mergeCell ref="K655:L655"/>
    <mergeCell ref="C619:L619"/>
    <mergeCell ref="K651:L651"/>
    <mergeCell ref="K652:L652"/>
    <mergeCell ref="K653:L653"/>
    <mergeCell ref="K654:L654"/>
    <mergeCell ref="K647:L647"/>
    <mergeCell ref="K648:L648"/>
    <mergeCell ref="K639:L639"/>
    <mergeCell ref="K640:L640"/>
    <mergeCell ref="K641:L641"/>
    <mergeCell ref="K642:L642"/>
    <mergeCell ref="K643:L643"/>
    <mergeCell ref="K644:L644"/>
    <mergeCell ref="K191:L191"/>
    <mergeCell ref="K192:L192"/>
    <mergeCell ref="K193:L193"/>
    <mergeCell ref="K452:L452"/>
    <mergeCell ref="K235:L235"/>
    <mergeCell ref="K307:L307"/>
    <mergeCell ref="K309:L309"/>
    <mergeCell ref="K310:L310"/>
    <mergeCell ref="K276:L276"/>
    <mergeCell ref="K308:L308"/>
    <mergeCell ref="C550:D550"/>
    <mergeCell ref="C508:D508"/>
    <mergeCell ref="C509:D509"/>
    <mergeCell ref="C539:D539"/>
    <mergeCell ref="C540:D540"/>
    <mergeCell ref="C541:D541"/>
    <mergeCell ref="C549:D549"/>
    <mergeCell ref="C510:D510"/>
    <mergeCell ref="C522:D522"/>
    <mergeCell ref="C518:D518"/>
    <mergeCell ref="K178:L178"/>
    <mergeCell ref="C178:D178"/>
    <mergeCell ref="E178:F178"/>
    <mergeCell ref="G178:H178"/>
    <mergeCell ref="I178:J178"/>
    <mergeCell ref="K161:L161"/>
    <mergeCell ref="K162:L162"/>
    <mergeCell ref="K163:L163"/>
    <mergeCell ref="K164:L164"/>
    <mergeCell ref="K182:L182"/>
    <mergeCell ref="K188:L188"/>
    <mergeCell ref="K190:L190"/>
    <mergeCell ref="K183:L183"/>
    <mergeCell ref="K184:L184"/>
    <mergeCell ref="K185:L185"/>
    <mergeCell ref="K186:L186"/>
    <mergeCell ref="K189:L189"/>
    <mergeCell ref="K187:L187"/>
    <mergeCell ref="C796:F796"/>
    <mergeCell ref="I182:J182"/>
    <mergeCell ref="I183:J183"/>
    <mergeCell ref="C802:F802"/>
    <mergeCell ref="K165:L165"/>
    <mergeCell ref="K166:L166"/>
    <mergeCell ref="K167:L167"/>
    <mergeCell ref="K179:L179"/>
    <mergeCell ref="K180:L180"/>
    <mergeCell ref="K181:L181"/>
    <mergeCell ref="C798:F798"/>
    <mergeCell ref="C799:F799"/>
    <mergeCell ref="C785:F785"/>
    <mergeCell ref="C786:F786"/>
    <mergeCell ref="C783:F783"/>
    <mergeCell ref="C784:F784"/>
    <mergeCell ref="C793:F793"/>
    <mergeCell ref="C794:F794"/>
    <mergeCell ref="C797:F797"/>
    <mergeCell ref="C795:F795"/>
    <mergeCell ref="B817:L817"/>
    <mergeCell ref="B818:L818"/>
    <mergeCell ref="B811:L811"/>
    <mergeCell ref="B821:L821"/>
    <mergeCell ref="C800:F800"/>
    <mergeCell ref="C801:F801"/>
    <mergeCell ref="C787:F787"/>
    <mergeCell ref="B813:L813"/>
    <mergeCell ref="B814:L814"/>
    <mergeCell ref="B815:L815"/>
    <mergeCell ref="B812:L812"/>
    <mergeCell ref="B805:L805"/>
    <mergeCell ref="B808:L808"/>
    <mergeCell ref="B809:L809"/>
    <mergeCell ref="B810:L810"/>
    <mergeCell ref="A804:L804"/>
    <mergeCell ref="G558:H558"/>
    <mergeCell ref="C781:F781"/>
    <mergeCell ref="C782:F782"/>
    <mergeCell ref="A778:B778"/>
    <mergeCell ref="A779:B780"/>
    <mergeCell ref="C780:F780"/>
    <mergeCell ref="C779:F779"/>
    <mergeCell ref="C700:D700"/>
    <mergeCell ref="E700:F700"/>
    <mergeCell ref="G700:H700"/>
    <mergeCell ref="G626:H626"/>
    <mergeCell ref="C551:D551"/>
    <mergeCell ref="C552:D552"/>
    <mergeCell ref="C602:D602"/>
    <mergeCell ref="C556:D556"/>
    <mergeCell ref="C553:D553"/>
    <mergeCell ref="C554:D554"/>
    <mergeCell ref="C555:D555"/>
    <mergeCell ref="A574:L574"/>
    <mergeCell ref="G562:H562"/>
    <mergeCell ref="I526:J526"/>
    <mergeCell ref="E527:F527"/>
    <mergeCell ref="I749:J749"/>
    <mergeCell ref="C557:D557"/>
    <mergeCell ref="C562:D562"/>
    <mergeCell ref="C565:D565"/>
    <mergeCell ref="C558:D558"/>
    <mergeCell ref="C559:D559"/>
    <mergeCell ref="I665:J665"/>
    <mergeCell ref="G665:H665"/>
    <mergeCell ref="C548:D548"/>
    <mergeCell ref="C535:D535"/>
    <mergeCell ref="C536:D536"/>
    <mergeCell ref="C537:D537"/>
    <mergeCell ref="C538:D538"/>
    <mergeCell ref="I527:J527"/>
    <mergeCell ref="I528:J528"/>
    <mergeCell ref="I529:J529"/>
    <mergeCell ref="C528:D528"/>
    <mergeCell ref="C529:D529"/>
    <mergeCell ref="K513:L513"/>
    <mergeCell ref="K514:L514"/>
    <mergeCell ref="K515:L515"/>
    <mergeCell ref="K516:L516"/>
    <mergeCell ref="K526:L526"/>
    <mergeCell ref="K527:L527"/>
    <mergeCell ref="K525:L525"/>
    <mergeCell ref="I522:J522"/>
    <mergeCell ref="K517:L517"/>
    <mergeCell ref="K518:L518"/>
    <mergeCell ref="K519:L519"/>
    <mergeCell ref="K520:L520"/>
    <mergeCell ref="K521:L521"/>
    <mergeCell ref="I523:J523"/>
    <mergeCell ref="I524:J524"/>
    <mergeCell ref="G519:H519"/>
    <mergeCell ref="E523:F523"/>
    <mergeCell ref="E524:F524"/>
    <mergeCell ref="K522:L522"/>
    <mergeCell ref="K523:L523"/>
    <mergeCell ref="K524:L524"/>
    <mergeCell ref="E497:F497"/>
    <mergeCell ref="E498:F498"/>
    <mergeCell ref="E499:F499"/>
    <mergeCell ref="E518:F518"/>
    <mergeCell ref="E525:F525"/>
    <mergeCell ref="G513:H513"/>
    <mergeCell ref="G514:H514"/>
    <mergeCell ref="G515:H515"/>
    <mergeCell ref="G516:H516"/>
    <mergeCell ref="G517:H517"/>
    <mergeCell ref="K496:L496"/>
    <mergeCell ref="I495:J495"/>
    <mergeCell ref="I496:J496"/>
    <mergeCell ref="K493:L493"/>
    <mergeCell ref="K499:L499"/>
    <mergeCell ref="E526:F526"/>
    <mergeCell ref="E495:F495"/>
    <mergeCell ref="E496:F496"/>
    <mergeCell ref="E513:F513"/>
    <mergeCell ref="E521:F521"/>
    <mergeCell ref="E494:F494"/>
    <mergeCell ref="K497:L497"/>
    <mergeCell ref="K498:L498"/>
    <mergeCell ref="G494:H494"/>
    <mergeCell ref="G495:H495"/>
    <mergeCell ref="G496:H496"/>
    <mergeCell ref="K494:L494"/>
    <mergeCell ref="K495:L495"/>
    <mergeCell ref="I494:J494"/>
    <mergeCell ref="I497:J497"/>
    <mergeCell ref="C521:D521"/>
    <mergeCell ref="E511:F511"/>
    <mergeCell ref="C512:D512"/>
    <mergeCell ref="C513:D513"/>
    <mergeCell ref="C519:D519"/>
    <mergeCell ref="C520:D520"/>
    <mergeCell ref="E520:F520"/>
    <mergeCell ref="E519:F519"/>
    <mergeCell ref="C494:D494"/>
    <mergeCell ref="C495:D495"/>
    <mergeCell ref="C496:D496"/>
    <mergeCell ref="C497:D497"/>
    <mergeCell ref="C498:D498"/>
    <mergeCell ref="E522:F522"/>
    <mergeCell ref="E514:F514"/>
    <mergeCell ref="E515:F515"/>
    <mergeCell ref="E516:F516"/>
    <mergeCell ref="E517:F517"/>
    <mergeCell ref="A489:B489"/>
    <mergeCell ref="K477:L477"/>
    <mergeCell ref="K478:L478"/>
    <mergeCell ref="K479:L479"/>
    <mergeCell ref="K480:L480"/>
    <mergeCell ref="K481:L481"/>
    <mergeCell ref="I480:J480"/>
    <mergeCell ref="I481:J481"/>
    <mergeCell ref="I479:J479"/>
    <mergeCell ref="K482:L482"/>
    <mergeCell ref="K468:L468"/>
    <mergeCell ref="I468:J468"/>
    <mergeCell ref="K472:L472"/>
    <mergeCell ref="I469:J469"/>
    <mergeCell ref="I471:J471"/>
    <mergeCell ref="K469:L469"/>
    <mergeCell ref="K470:L470"/>
    <mergeCell ref="K471:L471"/>
    <mergeCell ref="I472:J472"/>
    <mergeCell ref="I470:J470"/>
    <mergeCell ref="K473:L473"/>
    <mergeCell ref="K475:L475"/>
    <mergeCell ref="K476:L476"/>
    <mergeCell ref="G475:H475"/>
    <mergeCell ref="I476:J476"/>
    <mergeCell ref="I473:J473"/>
    <mergeCell ref="I474:J474"/>
    <mergeCell ref="I475:J475"/>
    <mergeCell ref="K474:L474"/>
    <mergeCell ref="G476:H476"/>
    <mergeCell ref="C492:D492"/>
    <mergeCell ref="C484:D484"/>
    <mergeCell ref="K491:L492"/>
    <mergeCell ref="E484:F484"/>
    <mergeCell ref="C490:L490"/>
    <mergeCell ref="E492:F492"/>
    <mergeCell ref="I482:J482"/>
    <mergeCell ref="I486:J486"/>
    <mergeCell ref="C527:D527"/>
    <mergeCell ref="C499:D499"/>
    <mergeCell ref="C514:D514"/>
    <mergeCell ref="C515:D515"/>
    <mergeCell ref="C516:D516"/>
    <mergeCell ref="C517:D517"/>
    <mergeCell ref="C526:D526"/>
    <mergeCell ref="C523:D523"/>
    <mergeCell ref="C524:D524"/>
    <mergeCell ref="C525:D525"/>
    <mergeCell ref="K512:L512"/>
    <mergeCell ref="C481:D481"/>
    <mergeCell ref="C511:D511"/>
    <mergeCell ref="E512:F512"/>
    <mergeCell ref="G512:H512"/>
    <mergeCell ref="E482:F482"/>
    <mergeCell ref="G482:H482"/>
    <mergeCell ref="E481:F481"/>
    <mergeCell ref="C493:D493"/>
    <mergeCell ref="C482:D482"/>
    <mergeCell ref="E473:F473"/>
    <mergeCell ref="K254:L254"/>
    <mergeCell ref="I235:J235"/>
    <mergeCell ref="K335:L335"/>
    <mergeCell ref="C275:L275"/>
    <mergeCell ref="K300:L300"/>
    <mergeCell ref="E279:F279"/>
    <mergeCell ref="E280:F280"/>
    <mergeCell ref="E281:F281"/>
    <mergeCell ref="E282:F282"/>
    <mergeCell ref="K299:L299"/>
    <mergeCell ref="E315:F315"/>
    <mergeCell ref="C356:J356"/>
    <mergeCell ref="C321:D321"/>
    <mergeCell ref="E320:F320"/>
    <mergeCell ref="E321:F321"/>
    <mergeCell ref="E322:F322"/>
    <mergeCell ref="E335:F335"/>
    <mergeCell ref="K305:L305"/>
    <mergeCell ref="I335:J335"/>
    <mergeCell ref="I305:J305"/>
    <mergeCell ref="G315:H315"/>
    <mergeCell ref="I315:J315"/>
    <mergeCell ref="C314:L314"/>
    <mergeCell ref="K315:L315"/>
    <mergeCell ref="K306:L306"/>
    <mergeCell ref="I307:J307"/>
    <mergeCell ref="G308:H308"/>
    <mergeCell ref="G309:H309"/>
    <mergeCell ref="G310:H310"/>
    <mergeCell ref="K301:L301"/>
    <mergeCell ref="K302:L302"/>
    <mergeCell ref="K303:L303"/>
    <mergeCell ref="K304:L304"/>
    <mergeCell ref="I303:J303"/>
    <mergeCell ref="I304:J304"/>
    <mergeCell ref="A532:B532"/>
    <mergeCell ref="C533:J533"/>
    <mergeCell ref="I383:J383"/>
    <mergeCell ref="I384:J384"/>
    <mergeCell ref="I385:J385"/>
    <mergeCell ref="I386:J386"/>
    <mergeCell ref="I387:J387"/>
    <mergeCell ref="I388:J388"/>
    <mergeCell ref="I492:J492"/>
    <mergeCell ref="C476:D476"/>
    <mergeCell ref="I310:J310"/>
    <mergeCell ref="E327:F327"/>
    <mergeCell ref="C469:D469"/>
    <mergeCell ref="G454:H454"/>
    <mergeCell ref="G455:H455"/>
    <mergeCell ref="G456:H456"/>
    <mergeCell ref="G468:H468"/>
    <mergeCell ref="C467:D467"/>
    <mergeCell ref="C463:D463"/>
    <mergeCell ref="C464:D464"/>
    <mergeCell ref="I306:J306"/>
    <mergeCell ref="I308:J308"/>
    <mergeCell ref="I309:J309"/>
    <mergeCell ref="I454:J454"/>
    <mergeCell ref="I332:J332"/>
    <mergeCell ref="I333:J333"/>
    <mergeCell ref="I377:J377"/>
    <mergeCell ref="I379:J379"/>
    <mergeCell ref="I380:J380"/>
    <mergeCell ref="I381:J381"/>
    <mergeCell ref="G378:H378"/>
    <mergeCell ref="C360:D360"/>
    <mergeCell ref="C335:D335"/>
    <mergeCell ref="C378:D378"/>
    <mergeCell ref="G299:H299"/>
    <mergeCell ref="G300:H300"/>
    <mergeCell ref="G301:H301"/>
    <mergeCell ref="G302:H302"/>
    <mergeCell ref="E326:F326"/>
    <mergeCell ref="G303:H303"/>
    <mergeCell ref="G297:H297"/>
    <mergeCell ref="G286:H286"/>
    <mergeCell ref="G293:H293"/>
    <mergeCell ref="G288:H288"/>
    <mergeCell ref="G289:H289"/>
    <mergeCell ref="E283:F283"/>
    <mergeCell ref="E288:F288"/>
    <mergeCell ref="E289:F289"/>
    <mergeCell ref="E286:F286"/>
    <mergeCell ref="E290:F290"/>
    <mergeCell ref="G298:H298"/>
    <mergeCell ref="G295:H295"/>
    <mergeCell ref="G323:H323"/>
    <mergeCell ref="G304:H304"/>
    <mergeCell ref="G305:H305"/>
    <mergeCell ref="G319:H319"/>
    <mergeCell ref="G306:H306"/>
    <mergeCell ref="G316:H316"/>
    <mergeCell ref="G317:H317"/>
    <mergeCell ref="G296:H296"/>
    <mergeCell ref="E478:F478"/>
    <mergeCell ref="E479:F479"/>
    <mergeCell ref="E480:F480"/>
    <mergeCell ref="E476:F476"/>
    <mergeCell ref="E477:F477"/>
    <mergeCell ref="E474:F474"/>
    <mergeCell ref="E475:F475"/>
    <mergeCell ref="G256:H256"/>
    <mergeCell ref="C472:D472"/>
    <mergeCell ref="E470:F470"/>
    <mergeCell ref="E472:F472"/>
    <mergeCell ref="C470:D470"/>
    <mergeCell ref="C471:D471"/>
    <mergeCell ref="E471:F471"/>
    <mergeCell ref="G307:H307"/>
    <mergeCell ref="G283:H283"/>
    <mergeCell ref="G294:H294"/>
    <mergeCell ref="G260:H260"/>
    <mergeCell ref="C259:D259"/>
    <mergeCell ref="E257:F257"/>
    <mergeCell ref="E258:F258"/>
    <mergeCell ref="C260:D260"/>
    <mergeCell ref="E259:F259"/>
    <mergeCell ref="E260:F260"/>
    <mergeCell ref="A355:B355"/>
    <mergeCell ref="C253:D253"/>
    <mergeCell ref="C255:D255"/>
    <mergeCell ref="C257:D257"/>
    <mergeCell ref="C258:D258"/>
    <mergeCell ref="A313:B313"/>
    <mergeCell ref="C315:D315"/>
    <mergeCell ref="C256:D256"/>
    <mergeCell ref="C338:D338"/>
    <mergeCell ref="C333:D333"/>
    <mergeCell ref="I276:J276"/>
    <mergeCell ref="E236:F236"/>
    <mergeCell ref="E237:F237"/>
    <mergeCell ref="E238:F238"/>
    <mergeCell ref="I253:J253"/>
    <mergeCell ref="I259:J259"/>
    <mergeCell ref="I260:J260"/>
    <mergeCell ref="I261:J261"/>
    <mergeCell ref="E276:F276"/>
    <mergeCell ref="G258:H258"/>
    <mergeCell ref="C235:D235"/>
    <mergeCell ref="E235:F235"/>
    <mergeCell ref="E179:F179"/>
    <mergeCell ref="C184:D184"/>
    <mergeCell ref="C185:D185"/>
    <mergeCell ref="E188:F188"/>
    <mergeCell ref="E190:F190"/>
    <mergeCell ref="E191:F191"/>
    <mergeCell ref="E189:F189"/>
    <mergeCell ref="C187:D187"/>
    <mergeCell ref="C188:D188"/>
    <mergeCell ref="C179:D179"/>
    <mergeCell ref="C190:D190"/>
    <mergeCell ref="C182:D182"/>
    <mergeCell ref="C183:D183"/>
    <mergeCell ref="C186:D186"/>
    <mergeCell ref="E147:F147"/>
    <mergeCell ref="E160:F160"/>
    <mergeCell ref="C160:D160"/>
    <mergeCell ref="C189:D189"/>
    <mergeCell ref="C167:D167"/>
    <mergeCell ref="E148:F148"/>
    <mergeCell ref="E149:F149"/>
    <mergeCell ref="E161:F161"/>
    <mergeCell ref="E162:F162"/>
    <mergeCell ref="E151:F151"/>
    <mergeCell ref="C149:D149"/>
    <mergeCell ref="K160:L160"/>
    <mergeCell ref="I160:J160"/>
    <mergeCell ref="G149:H149"/>
    <mergeCell ref="C150:D150"/>
    <mergeCell ref="E150:F150"/>
    <mergeCell ref="G154:H154"/>
    <mergeCell ref="G153:H153"/>
    <mergeCell ref="C153:D153"/>
    <mergeCell ref="C152:D152"/>
    <mergeCell ref="G138:H138"/>
    <mergeCell ref="G137:H137"/>
    <mergeCell ref="C145:D145"/>
    <mergeCell ref="C146:D146"/>
    <mergeCell ref="G146:H146"/>
    <mergeCell ref="G143:H143"/>
    <mergeCell ref="G144:H144"/>
    <mergeCell ref="G145:H145"/>
    <mergeCell ref="C143:D143"/>
    <mergeCell ref="C142:D142"/>
    <mergeCell ref="G147:H147"/>
    <mergeCell ref="G125:H125"/>
    <mergeCell ref="G126:H126"/>
    <mergeCell ref="G127:H127"/>
    <mergeCell ref="G128:H128"/>
    <mergeCell ref="G129:H129"/>
    <mergeCell ref="G130:H130"/>
    <mergeCell ref="G136:H136"/>
    <mergeCell ref="G139:H139"/>
    <mergeCell ref="G140:H140"/>
    <mergeCell ref="E125:F125"/>
    <mergeCell ref="E126:F126"/>
    <mergeCell ref="C140:D140"/>
    <mergeCell ref="C125:D125"/>
    <mergeCell ref="C126:D126"/>
    <mergeCell ref="C127:D127"/>
    <mergeCell ref="C129:D129"/>
    <mergeCell ref="C130:D130"/>
    <mergeCell ref="E127:F127"/>
    <mergeCell ref="E129:F129"/>
    <mergeCell ref="E167:F167"/>
    <mergeCell ref="C161:D161"/>
    <mergeCell ref="C162:D162"/>
    <mergeCell ref="C163:D163"/>
    <mergeCell ref="E163:F163"/>
    <mergeCell ref="E164:F164"/>
    <mergeCell ref="E165:F165"/>
    <mergeCell ref="E166:F166"/>
    <mergeCell ref="C165:D165"/>
    <mergeCell ref="C166:D166"/>
    <mergeCell ref="C128:D128"/>
    <mergeCell ref="C85:D85"/>
    <mergeCell ref="C68:D68"/>
    <mergeCell ref="C99:D99"/>
    <mergeCell ref="C100:D100"/>
    <mergeCell ref="C104:D104"/>
    <mergeCell ref="C106:D106"/>
    <mergeCell ref="C107:D107"/>
    <mergeCell ref="C90:D90"/>
    <mergeCell ref="E68:F68"/>
    <mergeCell ref="E69:F69"/>
    <mergeCell ref="E74:F74"/>
    <mergeCell ref="C84:D84"/>
    <mergeCell ref="E84:F84"/>
    <mergeCell ref="C70:D70"/>
    <mergeCell ref="C71:D71"/>
    <mergeCell ref="C74:D74"/>
    <mergeCell ref="G84:H84"/>
    <mergeCell ref="C83:H83"/>
    <mergeCell ref="E75:F75"/>
    <mergeCell ref="E76:F76"/>
    <mergeCell ref="C76:D76"/>
    <mergeCell ref="A77:M77"/>
    <mergeCell ref="C75:D75"/>
    <mergeCell ref="C65:D65"/>
    <mergeCell ref="G67:H67"/>
    <mergeCell ref="G51:H51"/>
    <mergeCell ref="G68:H68"/>
    <mergeCell ref="G60:H60"/>
    <mergeCell ref="G65:H65"/>
    <mergeCell ref="G66:H66"/>
    <mergeCell ref="C52:D52"/>
    <mergeCell ref="C66:D66"/>
    <mergeCell ref="C67:D67"/>
    <mergeCell ref="K11:L11"/>
    <mergeCell ref="G25:H25"/>
    <mergeCell ref="K25:L25"/>
    <mergeCell ref="G12:H12"/>
    <mergeCell ref="G13:H13"/>
    <mergeCell ref="G14:H14"/>
    <mergeCell ref="G15:H15"/>
    <mergeCell ref="I25:J25"/>
    <mergeCell ref="I12:J12"/>
    <mergeCell ref="K19:L19"/>
    <mergeCell ref="K12:L12"/>
    <mergeCell ref="G11:H11"/>
    <mergeCell ref="I11:J11"/>
    <mergeCell ref="C16:D16"/>
    <mergeCell ref="E12:F12"/>
    <mergeCell ref="E13:F13"/>
    <mergeCell ref="C12:D12"/>
    <mergeCell ref="C13:D13"/>
    <mergeCell ref="C14:D14"/>
    <mergeCell ref="C15:D15"/>
    <mergeCell ref="C17:D17"/>
    <mergeCell ref="E11:F11"/>
    <mergeCell ref="E52:F52"/>
    <mergeCell ref="C53:D53"/>
    <mergeCell ref="E33:F33"/>
    <mergeCell ref="C36:D36"/>
    <mergeCell ref="C37:D37"/>
    <mergeCell ref="C51:D51"/>
    <mergeCell ref="E49:F49"/>
    <mergeCell ref="E50:F50"/>
    <mergeCell ref="C108:D108"/>
    <mergeCell ref="C111:D111"/>
    <mergeCell ref="C109:D109"/>
    <mergeCell ref="A9:B9"/>
    <mergeCell ref="A45:B45"/>
    <mergeCell ref="A82:B82"/>
    <mergeCell ref="C26:D26"/>
    <mergeCell ref="C25:D25"/>
    <mergeCell ref="C72:D72"/>
    <mergeCell ref="C73:D73"/>
    <mergeCell ref="E622:F622"/>
    <mergeCell ref="C34:D34"/>
    <mergeCell ref="C35:D35"/>
    <mergeCell ref="C144:D144"/>
    <mergeCell ref="C605:D605"/>
    <mergeCell ref="C597:D597"/>
    <mergeCell ref="C598:D598"/>
    <mergeCell ref="C561:D561"/>
    <mergeCell ref="C575:D575"/>
    <mergeCell ref="C147:D147"/>
    <mergeCell ref="C650:D650"/>
    <mergeCell ref="C151:D151"/>
    <mergeCell ref="G620:H621"/>
    <mergeCell ref="G625:H625"/>
    <mergeCell ref="C620:F620"/>
    <mergeCell ref="C624:D624"/>
    <mergeCell ref="E621:F621"/>
    <mergeCell ref="E624:F624"/>
    <mergeCell ref="G624:H624"/>
    <mergeCell ref="C623:D623"/>
    <mergeCell ref="C677:D677"/>
    <mergeCell ref="C678:D678"/>
    <mergeCell ref="C622:D622"/>
    <mergeCell ref="C669:D669"/>
    <mergeCell ref="C684:D684"/>
    <mergeCell ref="C670:D670"/>
    <mergeCell ref="C671:D671"/>
    <mergeCell ref="C668:D668"/>
    <mergeCell ref="C628:D628"/>
    <mergeCell ref="C649:D649"/>
    <mergeCell ref="A663:B663"/>
    <mergeCell ref="A664:B665"/>
    <mergeCell ref="C664:J664"/>
    <mergeCell ref="E665:F665"/>
    <mergeCell ref="C665:D665"/>
    <mergeCell ref="C667:D667"/>
    <mergeCell ref="C666:D666"/>
    <mergeCell ref="C581:D581"/>
    <mergeCell ref="C604:D604"/>
    <mergeCell ref="E666:F666"/>
    <mergeCell ref="C683:D683"/>
    <mergeCell ref="E640:F640"/>
    <mergeCell ref="C672:D672"/>
    <mergeCell ref="E670:F670"/>
    <mergeCell ref="F611:H611"/>
    <mergeCell ref="F604:H604"/>
    <mergeCell ref="E678:F678"/>
    <mergeCell ref="A1:L1"/>
    <mergeCell ref="A120:H120"/>
    <mergeCell ref="A274:J274"/>
    <mergeCell ref="C46:J46"/>
    <mergeCell ref="G254:H254"/>
    <mergeCell ref="I179:J179"/>
    <mergeCell ref="C11:D11"/>
    <mergeCell ref="E31:F31"/>
    <mergeCell ref="C69:D69"/>
    <mergeCell ref="E32:F32"/>
    <mergeCell ref="E550:F550"/>
    <mergeCell ref="C577:D577"/>
    <mergeCell ref="C534:D534"/>
    <mergeCell ref="C361:D361"/>
    <mergeCell ref="C576:D576"/>
    <mergeCell ref="E469:F469"/>
    <mergeCell ref="C474:D474"/>
    <mergeCell ref="E493:F493"/>
    <mergeCell ref="C473:D473"/>
    <mergeCell ref="C477:D477"/>
    <mergeCell ref="C606:D606"/>
    <mergeCell ref="E565:F565"/>
    <mergeCell ref="E553:F553"/>
    <mergeCell ref="E554:F554"/>
    <mergeCell ref="E555:F555"/>
    <mergeCell ref="C580:D580"/>
    <mergeCell ref="F590:H590"/>
    <mergeCell ref="C583:D583"/>
    <mergeCell ref="C578:D578"/>
    <mergeCell ref="C579:D579"/>
    <mergeCell ref="C61:D61"/>
    <mergeCell ref="C63:D63"/>
    <mergeCell ref="C89:D89"/>
    <mergeCell ref="E241:F241"/>
    <mergeCell ref="E209:F209"/>
    <mergeCell ref="E210:F210"/>
    <mergeCell ref="C241:D241"/>
    <mergeCell ref="C239:D239"/>
    <mergeCell ref="C240:D240"/>
    <mergeCell ref="C148:D148"/>
    <mergeCell ref="C91:D91"/>
    <mergeCell ref="C98:D98"/>
    <mergeCell ref="C86:D86"/>
    <mergeCell ref="C87:D87"/>
    <mergeCell ref="C88:D88"/>
    <mergeCell ref="C97:D97"/>
    <mergeCell ref="C38:D38"/>
    <mergeCell ref="C30:D30"/>
    <mergeCell ref="C31:D31"/>
    <mergeCell ref="C32:D32"/>
    <mergeCell ref="C33:D33"/>
    <mergeCell ref="C50:D50"/>
    <mergeCell ref="C24:D24"/>
    <mergeCell ref="E18:F18"/>
    <mergeCell ref="E30:F30"/>
    <mergeCell ref="C29:D29"/>
    <mergeCell ref="C18:D18"/>
    <mergeCell ref="C27:D27"/>
    <mergeCell ref="C28:D28"/>
    <mergeCell ref="E29:F29"/>
    <mergeCell ref="E25:F25"/>
    <mergeCell ref="E26:F26"/>
    <mergeCell ref="E27:F27"/>
    <mergeCell ref="E28:F28"/>
    <mergeCell ref="I13:J13"/>
    <mergeCell ref="E15:F15"/>
    <mergeCell ref="E16:F16"/>
    <mergeCell ref="E24:F24"/>
    <mergeCell ref="E14:F14"/>
    <mergeCell ref="I16:J16"/>
    <mergeCell ref="I14:J14"/>
    <mergeCell ref="I15:J15"/>
    <mergeCell ref="K26:L26"/>
    <mergeCell ref="K24:L24"/>
    <mergeCell ref="K23:L23"/>
    <mergeCell ref="K20:L20"/>
    <mergeCell ref="K21:L21"/>
    <mergeCell ref="K22:L22"/>
    <mergeCell ref="G16:H16"/>
    <mergeCell ref="K16:L16"/>
    <mergeCell ref="K18:L18"/>
    <mergeCell ref="I18:J18"/>
    <mergeCell ref="I17:J17"/>
    <mergeCell ref="K13:L13"/>
    <mergeCell ref="K14:L14"/>
    <mergeCell ref="K15:L15"/>
    <mergeCell ref="G31:H31"/>
    <mergeCell ref="G32:H32"/>
    <mergeCell ref="I28:J28"/>
    <mergeCell ref="I24:J24"/>
    <mergeCell ref="G24:H24"/>
    <mergeCell ref="I29:J29"/>
    <mergeCell ref="I27:J27"/>
    <mergeCell ref="I26:J26"/>
    <mergeCell ref="G29:H29"/>
    <mergeCell ref="G26:H26"/>
    <mergeCell ref="G37:H37"/>
    <mergeCell ref="E37:F37"/>
    <mergeCell ref="K36:L36"/>
    <mergeCell ref="K37:L37"/>
    <mergeCell ref="G33:H33"/>
    <mergeCell ref="G30:H30"/>
    <mergeCell ref="K30:L30"/>
    <mergeCell ref="K31:L31"/>
    <mergeCell ref="K32:L32"/>
    <mergeCell ref="K33:L33"/>
    <mergeCell ref="G34:H34"/>
    <mergeCell ref="G35:H35"/>
    <mergeCell ref="E36:F36"/>
    <mergeCell ref="G48:H48"/>
    <mergeCell ref="G47:H47"/>
    <mergeCell ref="E34:F34"/>
    <mergeCell ref="E35:F35"/>
    <mergeCell ref="E47:F47"/>
    <mergeCell ref="E48:F48"/>
    <mergeCell ref="G36:H36"/>
    <mergeCell ref="I66:J66"/>
    <mergeCell ref="I67:J67"/>
    <mergeCell ref="I68:J68"/>
    <mergeCell ref="C54:D54"/>
    <mergeCell ref="E60:F60"/>
    <mergeCell ref="I60:J60"/>
    <mergeCell ref="I63:J63"/>
    <mergeCell ref="I64:J64"/>
    <mergeCell ref="I65:J65"/>
    <mergeCell ref="E65:F65"/>
    <mergeCell ref="I69:J69"/>
    <mergeCell ref="G69:H69"/>
    <mergeCell ref="E73:F73"/>
    <mergeCell ref="I72:J72"/>
    <mergeCell ref="I73:J73"/>
    <mergeCell ref="E72:F72"/>
    <mergeCell ref="E70:F70"/>
    <mergeCell ref="E71:F71"/>
    <mergeCell ref="I70:J70"/>
    <mergeCell ref="I71:J71"/>
    <mergeCell ref="G70:H70"/>
    <mergeCell ref="I76:J76"/>
    <mergeCell ref="G86:H86"/>
    <mergeCell ref="G87:H87"/>
    <mergeCell ref="G73:H73"/>
    <mergeCell ref="G74:H74"/>
    <mergeCell ref="G75:H75"/>
    <mergeCell ref="G76:H76"/>
    <mergeCell ref="G71:H71"/>
    <mergeCell ref="G72:H72"/>
    <mergeCell ref="E100:F100"/>
    <mergeCell ref="E101:F101"/>
    <mergeCell ref="I74:J74"/>
    <mergeCell ref="I75:J75"/>
    <mergeCell ref="E98:F98"/>
    <mergeCell ref="E86:F86"/>
    <mergeCell ref="E87:F87"/>
    <mergeCell ref="E88:F88"/>
    <mergeCell ref="E89:F89"/>
    <mergeCell ref="G88:H88"/>
    <mergeCell ref="G98:H98"/>
    <mergeCell ref="G91:H91"/>
    <mergeCell ref="G97:H97"/>
    <mergeCell ref="G109:H109"/>
    <mergeCell ref="G101:H101"/>
    <mergeCell ref="G107:H107"/>
    <mergeCell ref="G104:H104"/>
    <mergeCell ref="G103:H103"/>
    <mergeCell ref="G102:H102"/>
    <mergeCell ref="G108:H108"/>
    <mergeCell ref="G100:H100"/>
    <mergeCell ref="G99:H99"/>
    <mergeCell ref="C124:D124"/>
    <mergeCell ref="C122:D122"/>
    <mergeCell ref="C112:D112"/>
    <mergeCell ref="C113:D113"/>
    <mergeCell ref="A114:L114"/>
    <mergeCell ref="E122:F122"/>
    <mergeCell ref="G122:H122"/>
    <mergeCell ref="C123:D123"/>
    <mergeCell ref="G124:H124"/>
    <mergeCell ref="G123:H123"/>
    <mergeCell ref="E107:F107"/>
    <mergeCell ref="E108:F108"/>
    <mergeCell ref="E109:F109"/>
    <mergeCell ref="E124:F124"/>
    <mergeCell ref="E123:F123"/>
    <mergeCell ref="C121:H121"/>
    <mergeCell ref="C110:D110"/>
    <mergeCell ref="E110:F110"/>
    <mergeCell ref="G113:H113"/>
    <mergeCell ref="G110:H110"/>
    <mergeCell ref="E111:F111"/>
    <mergeCell ref="E112:F112"/>
    <mergeCell ref="E113:F113"/>
    <mergeCell ref="G111:H111"/>
    <mergeCell ref="G112:H112"/>
    <mergeCell ref="G142:H142"/>
    <mergeCell ref="C136:D136"/>
    <mergeCell ref="C139:D139"/>
    <mergeCell ref="C138:D138"/>
    <mergeCell ref="C137:D137"/>
    <mergeCell ref="E139:F139"/>
    <mergeCell ref="G141:H141"/>
    <mergeCell ref="E140:F140"/>
    <mergeCell ref="E141:F141"/>
    <mergeCell ref="C141:D141"/>
    <mergeCell ref="E143:F143"/>
    <mergeCell ref="E144:F144"/>
    <mergeCell ref="E145:F145"/>
    <mergeCell ref="E146:F146"/>
    <mergeCell ref="E137:F137"/>
    <mergeCell ref="E128:F128"/>
    <mergeCell ref="E130:F130"/>
    <mergeCell ref="E136:F136"/>
    <mergeCell ref="E142:F142"/>
    <mergeCell ref="I163:J163"/>
    <mergeCell ref="I164:J164"/>
    <mergeCell ref="C234:L234"/>
    <mergeCell ref="G276:H276"/>
    <mergeCell ref="C164:D164"/>
    <mergeCell ref="C180:D180"/>
    <mergeCell ref="C181:D181"/>
    <mergeCell ref="C254:D254"/>
    <mergeCell ref="E254:F254"/>
    <mergeCell ref="C236:D236"/>
    <mergeCell ref="G150:H150"/>
    <mergeCell ref="G151:H151"/>
    <mergeCell ref="G152:H152"/>
    <mergeCell ref="I162:J162"/>
    <mergeCell ref="G162:H162"/>
    <mergeCell ref="G160:H160"/>
    <mergeCell ref="G161:H161"/>
    <mergeCell ref="G155:H155"/>
    <mergeCell ref="C159:L159"/>
    <mergeCell ref="E152:F152"/>
    <mergeCell ref="I382:J382"/>
    <mergeCell ref="G451:H451"/>
    <mergeCell ref="G477:H477"/>
    <mergeCell ref="I389:J389"/>
    <mergeCell ref="I390:J390"/>
    <mergeCell ref="I391:J391"/>
    <mergeCell ref="I392:J392"/>
    <mergeCell ref="I393:J393"/>
    <mergeCell ref="G411:H411"/>
    <mergeCell ref="G414:H414"/>
    <mergeCell ref="G163:H163"/>
    <mergeCell ref="G164:H164"/>
    <mergeCell ref="G235:H235"/>
    <mergeCell ref="G167:H167"/>
    <mergeCell ref="G182:H182"/>
    <mergeCell ref="G183:H183"/>
    <mergeCell ref="G184:H184"/>
    <mergeCell ref="G179:H179"/>
    <mergeCell ref="G176:H176"/>
    <mergeCell ref="G177:H177"/>
    <mergeCell ref="I181:J181"/>
    <mergeCell ref="I177:J177"/>
    <mergeCell ref="I170:J170"/>
    <mergeCell ref="I171:J171"/>
    <mergeCell ref="I172:J172"/>
    <mergeCell ref="I173:J173"/>
    <mergeCell ref="G168:H168"/>
    <mergeCell ref="G169:H169"/>
    <mergeCell ref="G166:H166"/>
    <mergeCell ref="I168:J168"/>
    <mergeCell ref="I169:J169"/>
    <mergeCell ref="I180:J180"/>
    <mergeCell ref="C191:D191"/>
    <mergeCell ref="C237:D237"/>
    <mergeCell ref="C238:D238"/>
    <mergeCell ref="G180:H180"/>
    <mergeCell ref="G181:H181"/>
    <mergeCell ref="I161:J161"/>
    <mergeCell ref="I166:J166"/>
    <mergeCell ref="I167:J167"/>
    <mergeCell ref="G165:H165"/>
    <mergeCell ref="I165:J165"/>
    <mergeCell ref="G268:H268"/>
    <mergeCell ref="G266:H266"/>
    <mergeCell ref="G267:H267"/>
    <mergeCell ref="C198:J198"/>
    <mergeCell ref="E199:F199"/>
    <mergeCell ref="G199:H199"/>
    <mergeCell ref="C242:D242"/>
    <mergeCell ref="E242:F242"/>
    <mergeCell ref="E256:F256"/>
    <mergeCell ref="G255:H255"/>
    <mergeCell ref="I463:J463"/>
    <mergeCell ref="G550:H550"/>
    <mergeCell ref="G452:H452"/>
    <mergeCell ref="G483:H483"/>
    <mergeCell ref="I539:J539"/>
    <mergeCell ref="I540:J540"/>
    <mergeCell ref="I549:J549"/>
    <mergeCell ref="I525:J525"/>
    <mergeCell ref="I500:J500"/>
    <mergeCell ref="I501:J501"/>
    <mergeCell ref="I562:J562"/>
    <mergeCell ref="I452:J452"/>
    <mergeCell ref="G474:H474"/>
    <mergeCell ref="G472:H472"/>
    <mergeCell ref="G473:H473"/>
    <mergeCell ref="G464:H464"/>
    <mergeCell ref="G470:H470"/>
    <mergeCell ref="I460:J460"/>
    <mergeCell ref="I461:J461"/>
    <mergeCell ref="I462:J462"/>
    <mergeCell ref="I550:J550"/>
    <mergeCell ref="I551:J551"/>
    <mergeCell ref="I553:J553"/>
    <mergeCell ref="G551:H551"/>
    <mergeCell ref="G552:H552"/>
    <mergeCell ref="G553:H553"/>
    <mergeCell ref="I552:J552"/>
    <mergeCell ref="C690:D690"/>
    <mergeCell ref="C687:D687"/>
    <mergeCell ref="C688:D688"/>
    <mergeCell ref="C693:D693"/>
    <mergeCell ref="C689:D689"/>
    <mergeCell ref="C691:D691"/>
    <mergeCell ref="C692:D692"/>
    <mergeCell ref="C686:D686"/>
    <mergeCell ref="I670:J670"/>
    <mergeCell ref="G642:H642"/>
    <mergeCell ref="I642:J642"/>
    <mergeCell ref="I644:J644"/>
    <mergeCell ref="I646:J646"/>
    <mergeCell ref="I647:J647"/>
    <mergeCell ref="I649:J649"/>
    <mergeCell ref="G653:H653"/>
    <mergeCell ref="E667:F667"/>
    <mergeCell ref="E644:F644"/>
    <mergeCell ref="E646:F646"/>
    <mergeCell ref="C648:D648"/>
    <mergeCell ref="C647:D647"/>
    <mergeCell ref="C644:D644"/>
    <mergeCell ref="C685:D685"/>
    <mergeCell ref="E680:F680"/>
    <mergeCell ref="E681:F681"/>
    <mergeCell ref="C682:D682"/>
    <mergeCell ref="C676:D676"/>
    <mergeCell ref="I640:J640"/>
    <mergeCell ref="G667:H667"/>
    <mergeCell ref="I653:J653"/>
    <mergeCell ref="G670:H670"/>
    <mergeCell ref="I645:J645"/>
    <mergeCell ref="G646:H646"/>
    <mergeCell ref="I641:J641"/>
    <mergeCell ref="G644:H644"/>
    <mergeCell ref="G668:H668"/>
    <mergeCell ref="B656:L656"/>
    <mergeCell ref="C595:D596"/>
    <mergeCell ref="C594:D594"/>
    <mergeCell ref="E687:F687"/>
    <mergeCell ref="E668:F668"/>
    <mergeCell ref="E669:F669"/>
    <mergeCell ref="G666:H666"/>
    <mergeCell ref="E685:F685"/>
    <mergeCell ref="E686:F686"/>
    <mergeCell ref="E679:F679"/>
    <mergeCell ref="E684:F684"/>
    <mergeCell ref="C592:D592"/>
    <mergeCell ref="C593:D593"/>
    <mergeCell ref="C582:D582"/>
    <mergeCell ref="C584:D584"/>
    <mergeCell ref="C585:D585"/>
    <mergeCell ref="C586:D586"/>
    <mergeCell ref="C696:D696"/>
    <mergeCell ref="E623:F623"/>
    <mergeCell ref="G623:H623"/>
    <mergeCell ref="I623:J623"/>
    <mergeCell ref="G622:H622"/>
    <mergeCell ref="C599:D599"/>
    <mergeCell ref="G672:H672"/>
    <mergeCell ref="G685:H685"/>
    <mergeCell ref="I671:J671"/>
    <mergeCell ref="G669:H669"/>
    <mergeCell ref="G697:H697"/>
    <mergeCell ref="C699:D699"/>
    <mergeCell ref="E692:F692"/>
    <mergeCell ref="E698:F698"/>
    <mergeCell ref="E699:F699"/>
    <mergeCell ref="E697:F697"/>
    <mergeCell ref="E694:F694"/>
    <mergeCell ref="C695:D695"/>
    <mergeCell ref="C698:D698"/>
    <mergeCell ref="C694:D694"/>
    <mergeCell ref="G694:H694"/>
    <mergeCell ref="C697:D697"/>
    <mergeCell ref="I672:J672"/>
    <mergeCell ref="I683:J683"/>
    <mergeCell ref="I685:J685"/>
    <mergeCell ref="I686:J686"/>
    <mergeCell ref="I684:J684"/>
    <mergeCell ref="I687:J687"/>
    <mergeCell ref="I688:J688"/>
    <mergeCell ref="I689:J689"/>
    <mergeCell ref="G692:H692"/>
    <mergeCell ref="G693:H693"/>
    <mergeCell ref="E696:F696"/>
    <mergeCell ref="I666:J666"/>
    <mergeCell ref="I667:J667"/>
    <mergeCell ref="I668:J668"/>
    <mergeCell ref="I669:J669"/>
    <mergeCell ref="G690:H690"/>
    <mergeCell ref="G691:H691"/>
    <mergeCell ref="G684:H684"/>
    <mergeCell ref="G696:H696"/>
    <mergeCell ref="I700:J700"/>
    <mergeCell ref="I691:J691"/>
    <mergeCell ref="I692:J692"/>
    <mergeCell ref="I693:J693"/>
    <mergeCell ref="E695:F695"/>
    <mergeCell ref="G695:H695"/>
    <mergeCell ref="I694:J694"/>
    <mergeCell ref="I695:J695"/>
    <mergeCell ref="E693:F693"/>
    <mergeCell ref="I724:J724"/>
    <mergeCell ref="I729:J729"/>
    <mergeCell ref="G726:H726"/>
    <mergeCell ref="I726:J726"/>
    <mergeCell ref="I696:J696"/>
    <mergeCell ref="G706:H706"/>
    <mergeCell ref="I706:J706"/>
    <mergeCell ref="I697:J697"/>
    <mergeCell ref="I698:J698"/>
    <mergeCell ref="I699:J699"/>
    <mergeCell ref="I730:J730"/>
    <mergeCell ref="I732:J732"/>
    <mergeCell ref="I731:J731"/>
    <mergeCell ref="G725:H725"/>
    <mergeCell ref="I725:J725"/>
    <mergeCell ref="G728:H728"/>
    <mergeCell ref="I728:J728"/>
    <mergeCell ref="I739:J739"/>
    <mergeCell ref="C728:F728"/>
    <mergeCell ref="G727:H727"/>
    <mergeCell ref="I727:J727"/>
    <mergeCell ref="C727:F727"/>
    <mergeCell ref="C729:F729"/>
    <mergeCell ref="G730:H730"/>
    <mergeCell ref="G729:H729"/>
    <mergeCell ref="G732:H732"/>
    <mergeCell ref="C731:F731"/>
    <mergeCell ref="I748:J748"/>
    <mergeCell ref="C748:D748"/>
    <mergeCell ref="I733:J733"/>
    <mergeCell ref="A750:L750"/>
    <mergeCell ref="A740:J740"/>
    <mergeCell ref="G735:H735"/>
    <mergeCell ref="C736:F736"/>
    <mergeCell ref="E748:F748"/>
    <mergeCell ref="G739:H739"/>
    <mergeCell ref="I747:J747"/>
    <mergeCell ref="A703:B703"/>
    <mergeCell ref="C704:J704"/>
    <mergeCell ref="G705:J705"/>
    <mergeCell ref="G710:H710"/>
    <mergeCell ref="I710:J710"/>
    <mergeCell ref="G709:H709"/>
    <mergeCell ref="I709:J709"/>
    <mergeCell ref="I707:J707"/>
    <mergeCell ref="G708:H708"/>
    <mergeCell ref="I708:J708"/>
    <mergeCell ref="G733:H733"/>
    <mergeCell ref="G734:H734"/>
    <mergeCell ref="G716:H716"/>
    <mergeCell ref="G717:H717"/>
    <mergeCell ref="G731:H731"/>
    <mergeCell ref="G724:H724"/>
    <mergeCell ref="G721:H721"/>
    <mergeCell ref="I712:J712"/>
    <mergeCell ref="G715:H715"/>
    <mergeCell ref="I720:J720"/>
    <mergeCell ref="G720:H720"/>
    <mergeCell ref="G718:H718"/>
    <mergeCell ref="G719:H719"/>
    <mergeCell ref="I716:J716"/>
    <mergeCell ref="B767:L767"/>
    <mergeCell ref="B768:L768"/>
    <mergeCell ref="B769:L769"/>
    <mergeCell ref="C709:F709"/>
    <mergeCell ref="C710:F710"/>
    <mergeCell ref="C711:F711"/>
    <mergeCell ref="C712:F712"/>
    <mergeCell ref="G711:H711"/>
    <mergeCell ref="I711:J711"/>
    <mergeCell ref="I723:J723"/>
    <mergeCell ref="I37:J37"/>
    <mergeCell ref="I34:J34"/>
    <mergeCell ref="I35:J35"/>
    <mergeCell ref="G27:H27"/>
    <mergeCell ref="G28:H28"/>
    <mergeCell ref="B770:L770"/>
    <mergeCell ref="G738:H738"/>
    <mergeCell ref="I738:J738"/>
    <mergeCell ref="G737:H737"/>
    <mergeCell ref="I737:J737"/>
    <mergeCell ref="K27:L27"/>
    <mergeCell ref="K28:L28"/>
    <mergeCell ref="K29:L29"/>
    <mergeCell ref="K34:L34"/>
    <mergeCell ref="K35:L35"/>
    <mergeCell ref="I36:J36"/>
    <mergeCell ref="I30:J30"/>
    <mergeCell ref="I31:J31"/>
    <mergeCell ref="I32:J32"/>
    <mergeCell ref="I33:J33"/>
    <mergeCell ref="E61:F61"/>
    <mergeCell ref="G61:H61"/>
    <mergeCell ref="I52:J52"/>
    <mergeCell ref="I53:J53"/>
    <mergeCell ref="E53:F53"/>
    <mergeCell ref="E54:F54"/>
    <mergeCell ref="I54:J54"/>
    <mergeCell ref="G52:H52"/>
    <mergeCell ref="I48:J48"/>
    <mergeCell ref="I49:J49"/>
    <mergeCell ref="I50:J50"/>
    <mergeCell ref="G50:H50"/>
    <mergeCell ref="I62:J62"/>
    <mergeCell ref="G53:H53"/>
    <mergeCell ref="G54:H54"/>
    <mergeCell ref="I61:J61"/>
    <mergeCell ref="I51:J51"/>
    <mergeCell ref="I38:J38"/>
    <mergeCell ref="I47:J47"/>
    <mergeCell ref="A46:B47"/>
    <mergeCell ref="G49:H49"/>
    <mergeCell ref="C47:D47"/>
    <mergeCell ref="C49:D49"/>
    <mergeCell ref="C48:D48"/>
    <mergeCell ref="A39:L41"/>
    <mergeCell ref="B42:L42"/>
    <mergeCell ref="K38:L38"/>
    <mergeCell ref="G38:H38"/>
    <mergeCell ref="E38:F38"/>
    <mergeCell ref="C64:D64"/>
    <mergeCell ref="G62:H62"/>
    <mergeCell ref="G63:H63"/>
    <mergeCell ref="G64:H64"/>
    <mergeCell ref="C62:D62"/>
    <mergeCell ref="E62:F62"/>
    <mergeCell ref="E63:F63"/>
    <mergeCell ref="E51:F51"/>
    <mergeCell ref="E91:F91"/>
    <mergeCell ref="E64:F64"/>
    <mergeCell ref="E90:F90"/>
    <mergeCell ref="E66:F66"/>
    <mergeCell ref="E67:F67"/>
    <mergeCell ref="E85:F85"/>
    <mergeCell ref="A78:M78"/>
    <mergeCell ref="G89:H89"/>
    <mergeCell ref="G90:H90"/>
    <mergeCell ref="G85:H85"/>
    <mergeCell ref="C101:D101"/>
    <mergeCell ref="E105:F105"/>
    <mergeCell ref="C105:D105"/>
    <mergeCell ref="E97:F97"/>
    <mergeCell ref="E103:F103"/>
    <mergeCell ref="E104:F104"/>
    <mergeCell ref="C102:D102"/>
    <mergeCell ref="C103:D103"/>
    <mergeCell ref="E102:F102"/>
    <mergeCell ref="E99:F99"/>
    <mergeCell ref="G188:H188"/>
    <mergeCell ref="I188:J188"/>
    <mergeCell ref="I189:J189"/>
    <mergeCell ref="I190:J190"/>
    <mergeCell ref="I191:J191"/>
    <mergeCell ref="I184:J184"/>
    <mergeCell ref="I185:J185"/>
    <mergeCell ref="I186:J186"/>
    <mergeCell ref="I187:J187"/>
    <mergeCell ref="G191:H191"/>
    <mergeCell ref="E185:F185"/>
    <mergeCell ref="E186:F186"/>
    <mergeCell ref="E187:F187"/>
    <mergeCell ref="G185:H185"/>
    <mergeCell ref="G186:H186"/>
    <mergeCell ref="G187:H187"/>
    <mergeCell ref="I199:J199"/>
    <mergeCell ref="K237:L237"/>
    <mergeCell ref="K238:L238"/>
    <mergeCell ref="I236:J236"/>
    <mergeCell ref="I237:J237"/>
    <mergeCell ref="I238:J238"/>
    <mergeCell ref="K236:L236"/>
    <mergeCell ref="I201:J201"/>
    <mergeCell ref="K201:L201"/>
    <mergeCell ref="K202:L202"/>
    <mergeCell ref="E239:F239"/>
    <mergeCell ref="K239:L239"/>
    <mergeCell ref="K240:L240"/>
    <mergeCell ref="I239:J239"/>
    <mergeCell ref="E240:F240"/>
    <mergeCell ref="G236:H236"/>
    <mergeCell ref="G237:H237"/>
    <mergeCell ref="G238:H238"/>
    <mergeCell ref="G239:H239"/>
    <mergeCell ref="G242:H242"/>
    <mergeCell ref="I242:J242"/>
    <mergeCell ref="K242:L242"/>
    <mergeCell ref="I240:J240"/>
    <mergeCell ref="I241:J241"/>
    <mergeCell ref="K241:L241"/>
    <mergeCell ref="G240:H240"/>
    <mergeCell ref="G241:H241"/>
    <mergeCell ref="I255:J255"/>
    <mergeCell ref="I256:J256"/>
    <mergeCell ref="I257:J257"/>
    <mergeCell ref="K262:L262"/>
    <mergeCell ref="K255:L255"/>
    <mergeCell ref="K256:L256"/>
    <mergeCell ref="K257:L257"/>
    <mergeCell ref="K258:L258"/>
    <mergeCell ref="K261:L261"/>
    <mergeCell ref="I258:J258"/>
    <mergeCell ref="K267:L267"/>
    <mergeCell ref="K268:L268"/>
    <mergeCell ref="K269:L269"/>
    <mergeCell ref="K253:L253"/>
    <mergeCell ref="K263:L263"/>
    <mergeCell ref="K264:L264"/>
    <mergeCell ref="K265:L265"/>
    <mergeCell ref="K266:L266"/>
    <mergeCell ref="K259:L259"/>
    <mergeCell ref="K260:L260"/>
    <mergeCell ref="I268:J268"/>
    <mergeCell ref="I269:J269"/>
    <mergeCell ref="I262:J262"/>
    <mergeCell ref="I263:J263"/>
    <mergeCell ref="I264:J264"/>
    <mergeCell ref="I265:J265"/>
    <mergeCell ref="I266:J266"/>
    <mergeCell ref="I267:J267"/>
    <mergeCell ref="G261:H261"/>
    <mergeCell ref="G262:H262"/>
    <mergeCell ref="G263:H263"/>
    <mergeCell ref="G264:H264"/>
    <mergeCell ref="E262:F262"/>
    <mergeCell ref="E263:F263"/>
    <mergeCell ref="G253:H253"/>
    <mergeCell ref="E264:F264"/>
    <mergeCell ref="E265:F265"/>
    <mergeCell ref="E266:F266"/>
    <mergeCell ref="E267:F267"/>
    <mergeCell ref="G269:H269"/>
    <mergeCell ref="E255:F255"/>
    <mergeCell ref="G257:H257"/>
    <mergeCell ref="E268:F268"/>
    <mergeCell ref="G265:H265"/>
    <mergeCell ref="C261:D261"/>
    <mergeCell ref="C262:D262"/>
    <mergeCell ref="C278:D278"/>
    <mergeCell ref="C279:D279"/>
    <mergeCell ref="E269:F269"/>
    <mergeCell ref="E253:F253"/>
    <mergeCell ref="C276:D276"/>
    <mergeCell ref="C280:D280"/>
    <mergeCell ref="I277:J277"/>
    <mergeCell ref="I278:J278"/>
    <mergeCell ref="I279:J279"/>
    <mergeCell ref="I280:J280"/>
    <mergeCell ref="G279:H279"/>
    <mergeCell ref="K277:L277"/>
    <mergeCell ref="K278:L278"/>
    <mergeCell ref="K279:L279"/>
    <mergeCell ref="K280:L280"/>
    <mergeCell ref="K283:L283"/>
    <mergeCell ref="K281:L281"/>
    <mergeCell ref="K282:L282"/>
    <mergeCell ref="K294:L294"/>
    <mergeCell ref="K296:L296"/>
    <mergeCell ref="K297:L297"/>
    <mergeCell ref="K298:L298"/>
    <mergeCell ref="K295:L295"/>
    <mergeCell ref="G281:H281"/>
    <mergeCell ref="G282:H282"/>
    <mergeCell ref="I281:J281"/>
    <mergeCell ref="I282:J282"/>
    <mergeCell ref="I283:J283"/>
    <mergeCell ref="I299:J299"/>
    <mergeCell ref="I300:J300"/>
    <mergeCell ref="I301:J301"/>
    <mergeCell ref="I302:J302"/>
    <mergeCell ref="I294:J294"/>
    <mergeCell ref="I296:J296"/>
    <mergeCell ref="I297:J297"/>
    <mergeCell ref="I298:J298"/>
    <mergeCell ref="I295:J295"/>
    <mergeCell ref="E299:F299"/>
    <mergeCell ref="E300:F300"/>
    <mergeCell ref="E301:F301"/>
    <mergeCell ref="E302:F302"/>
    <mergeCell ref="E294:F294"/>
    <mergeCell ref="E296:F296"/>
    <mergeCell ref="E297:F297"/>
    <mergeCell ref="E298:F298"/>
    <mergeCell ref="E295:F295"/>
    <mergeCell ref="E307:F307"/>
    <mergeCell ref="E308:F308"/>
    <mergeCell ref="E309:F309"/>
    <mergeCell ref="E310:F310"/>
    <mergeCell ref="E303:F303"/>
    <mergeCell ref="E304:F304"/>
    <mergeCell ref="E305:F305"/>
    <mergeCell ref="E306:F306"/>
    <mergeCell ref="C299:D299"/>
    <mergeCell ref="C300:D300"/>
    <mergeCell ref="C301:D301"/>
    <mergeCell ref="C302:D302"/>
    <mergeCell ref="C294:D294"/>
    <mergeCell ref="C296:D296"/>
    <mergeCell ref="C297:D297"/>
    <mergeCell ref="C298:D298"/>
    <mergeCell ref="C295:D295"/>
    <mergeCell ref="C318:D318"/>
    <mergeCell ref="C319:D319"/>
    <mergeCell ref="C320:D320"/>
    <mergeCell ref="C303:D303"/>
    <mergeCell ref="C304:D304"/>
    <mergeCell ref="C305:D305"/>
    <mergeCell ref="C306:D306"/>
    <mergeCell ref="I317:J317"/>
    <mergeCell ref="I318:J318"/>
    <mergeCell ref="I319:J319"/>
    <mergeCell ref="K316:L316"/>
    <mergeCell ref="C307:D307"/>
    <mergeCell ref="C308:D308"/>
    <mergeCell ref="C309:D309"/>
    <mergeCell ref="C310:D310"/>
    <mergeCell ref="C316:D316"/>
    <mergeCell ref="C317:D317"/>
    <mergeCell ref="K317:L317"/>
    <mergeCell ref="K318:L318"/>
    <mergeCell ref="K319:L319"/>
    <mergeCell ref="K321:L321"/>
    <mergeCell ref="K320:L320"/>
    <mergeCell ref="E316:F316"/>
    <mergeCell ref="E317:F317"/>
    <mergeCell ref="E318:F318"/>
    <mergeCell ref="E319:F319"/>
    <mergeCell ref="I316:J316"/>
    <mergeCell ref="G320:H320"/>
    <mergeCell ref="G321:H321"/>
    <mergeCell ref="G322:H322"/>
    <mergeCell ref="I322:J322"/>
    <mergeCell ref="I334:J334"/>
    <mergeCell ref="I320:J320"/>
    <mergeCell ref="I321:J321"/>
    <mergeCell ref="G326:H326"/>
    <mergeCell ref="I327:J327"/>
    <mergeCell ref="I323:J323"/>
    <mergeCell ref="G334:H334"/>
    <mergeCell ref="G336:H336"/>
    <mergeCell ref="G337:H337"/>
    <mergeCell ref="G338:H338"/>
    <mergeCell ref="C339:D339"/>
    <mergeCell ref="K322:L322"/>
    <mergeCell ref="C334:D334"/>
    <mergeCell ref="C322:D322"/>
    <mergeCell ref="E339:F339"/>
    <mergeCell ref="C331:D331"/>
    <mergeCell ref="I342:J342"/>
    <mergeCell ref="E346:F346"/>
    <mergeCell ref="E347:F347"/>
    <mergeCell ref="E348:F348"/>
    <mergeCell ref="E349:F349"/>
    <mergeCell ref="C341:D341"/>
    <mergeCell ref="C342:D342"/>
    <mergeCell ref="C343:D343"/>
    <mergeCell ref="E342:F342"/>
    <mergeCell ref="K342:L342"/>
    <mergeCell ref="I339:J339"/>
    <mergeCell ref="I340:J340"/>
    <mergeCell ref="I341:J341"/>
    <mergeCell ref="G344:H344"/>
    <mergeCell ref="G339:H339"/>
    <mergeCell ref="G340:H340"/>
    <mergeCell ref="G341:H341"/>
    <mergeCell ref="G342:H342"/>
    <mergeCell ref="G343:H343"/>
    <mergeCell ref="I344:J344"/>
    <mergeCell ref="I345:J345"/>
    <mergeCell ref="K343:L343"/>
    <mergeCell ref="I336:J336"/>
    <mergeCell ref="I337:J337"/>
    <mergeCell ref="I338:J338"/>
    <mergeCell ref="K344:L344"/>
    <mergeCell ref="K339:L339"/>
    <mergeCell ref="K340:L340"/>
    <mergeCell ref="K341:L341"/>
    <mergeCell ref="K334:L334"/>
    <mergeCell ref="K336:L336"/>
    <mergeCell ref="K337:L337"/>
    <mergeCell ref="K338:L338"/>
    <mergeCell ref="I346:J346"/>
    <mergeCell ref="I347:J347"/>
    <mergeCell ref="K347:L347"/>
    <mergeCell ref="K345:L345"/>
    <mergeCell ref="K346:L346"/>
    <mergeCell ref="I343:J343"/>
    <mergeCell ref="K348:L348"/>
    <mergeCell ref="K349:L349"/>
    <mergeCell ref="K351:L351"/>
    <mergeCell ref="K350:L350"/>
    <mergeCell ref="I349:J349"/>
    <mergeCell ref="G348:H348"/>
    <mergeCell ref="I348:J348"/>
    <mergeCell ref="E366:F366"/>
    <mergeCell ref="C362:D362"/>
    <mergeCell ref="C363:D363"/>
    <mergeCell ref="E364:F364"/>
    <mergeCell ref="C365:D365"/>
    <mergeCell ref="C366:D366"/>
    <mergeCell ref="E363:F363"/>
    <mergeCell ref="I361:J361"/>
    <mergeCell ref="I362:J362"/>
    <mergeCell ref="I363:J363"/>
    <mergeCell ref="I365:J365"/>
    <mergeCell ref="I364:J364"/>
    <mergeCell ref="E359:F359"/>
    <mergeCell ref="E360:F360"/>
    <mergeCell ref="E361:F361"/>
    <mergeCell ref="E362:F362"/>
    <mergeCell ref="E365:F365"/>
    <mergeCell ref="C384:D384"/>
    <mergeCell ref="C385:D385"/>
    <mergeCell ref="C387:D387"/>
    <mergeCell ref="C390:D390"/>
    <mergeCell ref="C389:D389"/>
    <mergeCell ref="C388:D388"/>
    <mergeCell ref="C386:D386"/>
    <mergeCell ref="A400:B400"/>
    <mergeCell ref="C403:D403"/>
    <mergeCell ref="C401:H401"/>
    <mergeCell ref="E403:F403"/>
    <mergeCell ref="C402:F402"/>
    <mergeCell ref="G402:H403"/>
    <mergeCell ref="A401:B403"/>
    <mergeCell ref="G404:H404"/>
    <mergeCell ref="E404:F404"/>
    <mergeCell ref="C405:D405"/>
    <mergeCell ref="G405:H405"/>
    <mergeCell ref="E405:F405"/>
    <mergeCell ref="C404:D404"/>
    <mergeCell ref="C407:D407"/>
    <mergeCell ref="G407:H407"/>
    <mergeCell ref="E407:F407"/>
    <mergeCell ref="C406:D406"/>
    <mergeCell ref="G406:H406"/>
    <mergeCell ref="E406:F406"/>
    <mergeCell ref="C409:D409"/>
    <mergeCell ref="G409:H409"/>
    <mergeCell ref="E409:F409"/>
    <mergeCell ref="C408:D408"/>
    <mergeCell ref="G408:H408"/>
    <mergeCell ref="E408:F408"/>
    <mergeCell ref="C423:D423"/>
    <mergeCell ref="G423:H423"/>
    <mergeCell ref="E423:F423"/>
    <mergeCell ref="C422:D422"/>
    <mergeCell ref="E422:F422"/>
    <mergeCell ref="C410:D410"/>
    <mergeCell ref="G410:H410"/>
    <mergeCell ref="E410:F410"/>
    <mergeCell ref="C419:D419"/>
    <mergeCell ref="C420:D420"/>
    <mergeCell ref="C707:F707"/>
    <mergeCell ref="C708:F708"/>
    <mergeCell ref="C425:D425"/>
    <mergeCell ref="G425:H425"/>
    <mergeCell ref="E425:F425"/>
    <mergeCell ref="C424:D424"/>
    <mergeCell ref="G424:H424"/>
    <mergeCell ref="E424:F424"/>
    <mergeCell ref="G699:H699"/>
    <mergeCell ref="G698:H698"/>
    <mergeCell ref="E427:F427"/>
    <mergeCell ref="C426:D426"/>
    <mergeCell ref="G426:H426"/>
    <mergeCell ref="E426:F426"/>
    <mergeCell ref="C427:D427"/>
    <mergeCell ref="G427:H427"/>
    <mergeCell ref="G554:H554"/>
    <mergeCell ref="G557:H557"/>
    <mergeCell ref="G555:H555"/>
    <mergeCell ref="I690:J690"/>
    <mergeCell ref="G687:H687"/>
    <mergeCell ref="G688:H688"/>
    <mergeCell ref="G689:H689"/>
    <mergeCell ref="I622:J622"/>
    <mergeCell ref="I620:J621"/>
    <mergeCell ref="G640:H640"/>
    <mergeCell ref="E549:F549"/>
    <mergeCell ref="E559:F559"/>
    <mergeCell ref="E557:F557"/>
    <mergeCell ref="I554:J554"/>
    <mergeCell ref="E556:F556"/>
    <mergeCell ref="I559:J559"/>
    <mergeCell ref="G559:H559"/>
    <mergeCell ref="I558:J558"/>
    <mergeCell ref="I557:J557"/>
    <mergeCell ref="G556:H556"/>
    <mergeCell ref="E672:F672"/>
    <mergeCell ref="E671:F671"/>
    <mergeCell ref="E688:F688"/>
    <mergeCell ref="E673:F673"/>
    <mergeCell ref="E674:F674"/>
    <mergeCell ref="E675:F675"/>
    <mergeCell ref="E676:F676"/>
    <mergeCell ref="E677:F677"/>
    <mergeCell ref="E683:F683"/>
    <mergeCell ref="G686:H686"/>
    <mergeCell ref="G675:H675"/>
    <mergeCell ref="G676:H676"/>
    <mergeCell ref="G682:H682"/>
    <mergeCell ref="E689:F689"/>
    <mergeCell ref="E690:F690"/>
    <mergeCell ref="E560:F560"/>
    <mergeCell ref="A569:L569"/>
    <mergeCell ref="G565:H565"/>
    <mergeCell ref="G560:H560"/>
    <mergeCell ref="G561:H561"/>
    <mergeCell ref="I560:J560"/>
    <mergeCell ref="I561:J561"/>
    <mergeCell ref="I565:J565"/>
    <mergeCell ref="E562:F562"/>
    <mergeCell ref="E561:F561"/>
    <mergeCell ref="E448:F449"/>
    <mergeCell ref="C437:D437"/>
    <mergeCell ref="E454:F454"/>
    <mergeCell ref="C483:D483"/>
    <mergeCell ref="C454:D454"/>
    <mergeCell ref="C455:D455"/>
    <mergeCell ref="C480:D480"/>
    <mergeCell ref="C475:D475"/>
    <mergeCell ref="C479:D479"/>
    <mergeCell ref="C478:D478"/>
    <mergeCell ref="I548:J548"/>
    <mergeCell ref="I541:J541"/>
    <mergeCell ref="I535:J535"/>
    <mergeCell ref="E539:F539"/>
    <mergeCell ref="E540:F540"/>
    <mergeCell ref="E538:F538"/>
    <mergeCell ref="I536:J536"/>
    <mergeCell ref="I537:J537"/>
    <mergeCell ref="I538:J538"/>
    <mergeCell ref="I547:J547"/>
    <mergeCell ref="G535:H535"/>
    <mergeCell ref="G534:H534"/>
    <mergeCell ref="G549:H549"/>
    <mergeCell ref="G539:H539"/>
    <mergeCell ref="G540:H540"/>
    <mergeCell ref="G548:H548"/>
    <mergeCell ref="G541:H541"/>
    <mergeCell ref="G536:H536"/>
    <mergeCell ref="G497:H497"/>
    <mergeCell ref="G498:H498"/>
    <mergeCell ref="G499:H499"/>
    <mergeCell ref="G521:H521"/>
    <mergeCell ref="G520:H520"/>
    <mergeCell ref="G507:H507"/>
    <mergeCell ref="G508:H508"/>
    <mergeCell ref="G509:H509"/>
    <mergeCell ref="G510:H510"/>
    <mergeCell ref="G518:H518"/>
    <mergeCell ref="I521:J521"/>
    <mergeCell ref="G492:H492"/>
    <mergeCell ref="G522:H522"/>
    <mergeCell ref="G493:H493"/>
    <mergeCell ref="I493:J493"/>
    <mergeCell ref="I515:J515"/>
    <mergeCell ref="I516:J516"/>
    <mergeCell ref="I517:J517"/>
    <mergeCell ref="I518:J518"/>
    <mergeCell ref="I519:J519"/>
    <mergeCell ref="E450:F450"/>
    <mergeCell ref="I450:J450"/>
    <mergeCell ref="I451:J451"/>
    <mergeCell ref="I512:J512"/>
    <mergeCell ref="G525:H525"/>
    <mergeCell ref="G526:H526"/>
    <mergeCell ref="I513:J513"/>
    <mergeCell ref="I514:J514"/>
    <mergeCell ref="G523:H523"/>
    <mergeCell ref="G524:H524"/>
    <mergeCell ref="G428:H428"/>
    <mergeCell ref="G412:H412"/>
    <mergeCell ref="G436:H436"/>
    <mergeCell ref="G433:H433"/>
    <mergeCell ref="G429:H429"/>
    <mergeCell ref="K455:L455"/>
    <mergeCell ref="G418:H418"/>
    <mergeCell ref="G413:H413"/>
    <mergeCell ref="C379:D379"/>
    <mergeCell ref="G379:H379"/>
    <mergeCell ref="C382:D382"/>
    <mergeCell ref="E380:F380"/>
    <mergeCell ref="E381:F381"/>
    <mergeCell ref="C380:D380"/>
    <mergeCell ref="C381:D381"/>
    <mergeCell ref="G380:H380"/>
    <mergeCell ref="I639:J639"/>
    <mergeCell ref="G363:H363"/>
    <mergeCell ref="G365:H365"/>
    <mergeCell ref="G364:H364"/>
    <mergeCell ref="G370:H370"/>
    <mergeCell ref="G366:H366"/>
    <mergeCell ref="G387:H387"/>
    <mergeCell ref="G388:H388"/>
    <mergeCell ref="G384:H384"/>
    <mergeCell ref="G438:H438"/>
    <mergeCell ref="G683:H683"/>
    <mergeCell ref="I626:J626"/>
    <mergeCell ref="C627:D627"/>
    <mergeCell ref="I627:J627"/>
    <mergeCell ref="E691:F691"/>
    <mergeCell ref="C626:D626"/>
    <mergeCell ref="I628:J628"/>
    <mergeCell ref="C639:D639"/>
    <mergeCell ref="E639:F639"/>
    <mergeCell ref="G639:H639"/>
    <mergeCell ref="G671:H671"/>
    <mergeCell ref="G677:H677"/>
    <mergeCell ref="G678:H678"/>
    <mergeCell ref="G679:H679"/>
    <mergeCell ref="G680:H680"/>
    <mergeCell ref="G673:H673"/>
    <mergeCell ref="G674:H674"/>
    <mergeCell ref="I624:J624"/>
    <mergeCell ref="C625:D625"/>
    <mergeCell ref="I625:J625"/>
    <mergeCell ref="G430:H430"/>
    <mergeCell ref="E430:F430"/>
    <mergeCell ref="G434:H434"/>
    <mergeCell ref="C432:D432"/>
    <mergeCell ref="G435:H435"/>
    <mergeCell ref="E436:F436"/>
    <mergeCell ref="C434:D434"/>
    <mergeCell ref="E628:F628"/>
    <mergeCell ref="G628:H628"/>
    <mergeCell ref="C643:D643"/>
    <mergeCell ref="E643:F643"/>
    <mergeCell ref="G643:H643"/>
    <mergeCell ref="C640:D640"/>
    <mergeCell ref="E638:F638"/>
    <mergeCell ref="G641:H641"/>
    <mergeCell ref="E641:F641"/>
    <mergeCell ref="I643:J643"/>
    <mergeCell ref="E642:F642"/>
    <mergeCell ref="G645:H645"/>
    <mergeCell ref="C600:D600"/>
    <mergeCell ref="C645:D645"/>
    <mergeCell ref="C607:D607"/>
    <mergeCell ref="C608:D608"/>
    <mergeCell ref="C609:D609"/>
    <mergeCell ref="C642:D642"/>
    <mergeCell ref="C641:D641"/>
    <mergeCell ref="C453:D453"/>
    <mergeCell ref="E548:F548"/>
    <mergeCell ref="E541:F541"/>
    <mergeCell ref="E558:F558"/>
    <mergeCell ref="E551:F551"/>
    <mergeCell ref="C456:D456"/>
    <mergeCell ref="E456:F456"/>
    <mergeCell ref="E534:F534"/>
    <mergeCell ref="E455:F455"/>
    <mergeCell ref="C491:F491"/>
    <mergeCell ref="C560:D560"/>
    <mergeCell ref="A573:L573"/>
    <mergeCell ref="A447:B449"/>
    <mergeCell ref="E468:F468"/>
    <mergeCell ref="G471:H471"/>
    <mergeCell ref="G469:H469"/>
    <mergeCell ref="G478:H478"/>
    <mergeCell ref="I477:J477"/>
    <mergeCell ref="I478:J478"/>
    <mergeCell ref="K450:L450"/>
    <mergeCell ref="C611:D611"/>
    <mergeCell ref="A314:B315"/>
    <mergeCell ref="E438:F438"/>
    <mergeCell ref="E434:F434"/>
    <mergeCell ref="C435:D435"/>
    <mergeCell ref="E428:F428"/>
    <mergeCell ref="E358:F358"/>
    <mergeCell ref="E435:F435"/>
    <mergeCell ref="C428:D428"/>
    <mergeCell ref="C430:D430"/>
    <mergeCell ref="E261:F261"/>
    <mergeCell ref="C264:D264"/>
    <mergeCell ref="C429:D429"/>
    <mergeCell ref="G649:H649"/>
    <mergeCell ref="E650:F650"/>
    <mergeCell ref="G650:H650"/>
    <mergeCell ref="E429:F429"/>
    <mergeCell ref="E645:F645"/>
    <mergeCell ref="E647:F647"/>
    <mergeCell ref="G647:H647"/>
    <mergeCell ref="I648:J648"/>
    <mergeCell ref="E649:F649"/>
    <mergeCell ref="G484:H484"/>
    <mergeCell ref="A275:B276"/>
    <mergeCell ref="E17:F17"/>
    <mergeCell ref="G17:H17"/>
    <mergeCell ref="G18:H18"/>
    <mergeCell ref="C267:D267"/>
    <mergeCell ref="C265:D265"/>
    <mergeCell ref="G259:H259"/>
    <mergeCell ref="C199:D199"/>
    <mergeCell ref="K199:L199"/>
    <mergeCell ref="E653:F653"/>
    <mergeCell ref="C651:D651"/>
    <mergeCell ref="C10:J10"/>
    <mergeCell ref="K17:L17"/>
    <mergeCell ref="C60:D60"/>
    <mergeCell ref="I650:J650"/>
    <mergeCell ref="E648:F648"/>
    <mergeCell ref="G648:H648"/>
    <mergeCell ref="C655:D655"/>
    <mergeCell ref="E655:F655"/>
    <mergeCell ref="A10:B11"/>
    <mergeCell ref="A234:B235"/>
    <mergeCell ref="A159:B160"/>
    <mergeCell ref="A121:B122"/>
    <mergeCell ref="A83:B84"/>
    <mergeCell ref="A233:B233"/>
    <mergeCell ref="A158:L158"/>
    <mergeCell ref="A198:B199"/>
    <mergeCell ref="E651:F651"/>
    <mergeCell ref="E652:F652"/>
    <mergeCell ref="C652:D652"/>
    <mergeCell ref="G652:H652"/>
    <mergeCell ref="I655:J655"/>
    <mergeCell ref="C654:D654"/>
    <mergeCell ref="E654:F654"/>
    <mergeCell ref="G654:H654"/>
    <mergeCell ref="I654:J654"/>
    <mergeCell ref="G655:H655"/>
    <mergeCell ref="E432:F432"/>
    <mergeCell ref="I652:J652"/>
    <mergeCell ref="A490:B492"/>
    <mergeCell ref="A533:B534"/>
    <mergeCell ref="E625:F625"/>
    <mergeCell ref="E535:F535"/>
    <mergeCell ref="E536:F536"/>
    <mergeCell ref="E537:F537"/>
    <mergeCell ref="G651:H651"/>
    <mergeCell ref="I651:J651"/>
    <mergeCell ref="G357:J357"/>
    <mergeCell ref="G491:J491"/>
    <mergeCell ref="I555:J555"/>
    <mergeCell ref="I556:J556"/>
    <mergeCell ref="G431:H431"/>
    <mergeCell ref="G432:H432"/>
    <mergeCell ref="G359:H359"/>
    <mergeCell ref="G360:H360"/>
    <mergeCell ref="G361:H361"/>
    <mergeCell ref="G362:H362"/>
    <mergeCell ref="A676:B676"/>
    <mergeCell ref="C349:D349"/>
    <mergeCell ref="C351:D351"/>
    <mergeCell ref="C359:D359"/>
    <mergeCell ref="A575:B576"/>
    <mergeCell ref="C653:D653"/>
    <mergeCell ref="C646:D646"/>
    <mergeCell ref="A356:B358"/>
    <mergeCell ref="A446:B446"/>
    <mergeCell ref="C439:D439"/>
    <mergeCell ref="G448:J448"/>
    <mergeCell ref="G538:H538"/>
    <mergeCell ref="I511:J511"/>
    <mergeCell ref="I499:J499"/>
    <mergeCell ref="I467:J467"/>
    <mergeCell ref="G450:H450"/>
    <mergeCell ref="G485:H485"/>
    <mergeCell ref="G486:H486"/>
    <mergeCell ref="G527:H527"/>
    <mergeCell ref="I520:J520"/>
    <mergeCell ref="K454:L454"/>
    <mergeCell ref="E451:F451"/>
    <mergeCell ref="E452:F452"/>
    <mergeCell ref="E453:F453"/>
    <mergeCell ref="G453:H453"/>
    <mergeCell ref="I453:J453"/>
    <mergeCell ref="K453:L453"/>
    <mergeCell ref="K451:L451"/>
    <mergeCell ref="A566:L566"/>
    <mergeCell ref="A568:L568"/>
    <mergeCell ref="G479:H479"/>
    <mergeCell ref="G481:H481"/>
    <mergeCell ref="I498:J498"/>
    <mergeCell ref="K511:L511"/>
    <mergeCell ref="G537:H537"/>
    <mergeCell ref="G511:H511"/>
    <mergeCell ref="I534:J534"/>
    <mergeCell ref="E552:F552"/>
    <mergeCell ref="B775:L775"/>
    <mergeCell ref="B774:L774"/>
    <mergeCell ref="B771:L771"/>
    <mergeCell ref="B772:L772"/>
    <mergeCell ref="B773:L773"/>
    <mergeCell ref="A704:B705"/>
    <mergeCell ref="G707:H707"/>
    <mergeCell ref="G712:H712"/>
    <mergeCell ref="C705:F705"/>
    <mergeCell ref="C706:F706"/>
    <mergeCell ref="C214:D214"/>
    <mergeCell ref="E345:F345"/>
    <mergeCell ref="C344:D344"/>
    <mergeCell ref="E344:F344"/>
    <mergeCell ref="C345:D345"/>
    <mergeCell ref="C336:D336"/>
    <mergeCell ref="C337:D337"/>
    <mergeCell ref="E343:F343"/>
    <mergeCell ref="E214:F214"/>
    <mergeCell ref="E249:F249"/>
    <mergeCell ref="C201:D201"/>
    <mergeCell ref="E201:F201"/>
    <mergeCell ref="G201:H201"/>
    <mergeCell ref="K200:L200"/>
    <mergeCell ref="C200:D200"/>
    <mergeCell ref="E200:F200"/>
    <mergeCell ref="G200:H200"/>
    <mergeCell ref="I200:J200"/>
    <mergeCell ref="C202:D202"/>
    <mergeCell ref="E202:F202"/>
    <mergeCell ref="G202:H202"/>
    <mergeCell ref="I202:J202"/>
    <mergeCell ref="C203:D203"/>
    <mergeCell ref="E203:F203"/>
    <mergeCell ref="G203:H203"/>
    <mergeCell ref="I203:J203"/>
    <mergeCell ref="K205:L205"/>
    <mergeCell ref="C204:D204"/>
    <mergeCell ref="E204:F204"/>
    <mergeCell ref="G204:H204"/>
    <mergeCell ref="I204:J204"/>
    <mergeCell ref="K203:L203"/>
    <mergeCell ref="K215:L215"/>
    <mergeCell ref="C206:D206"/>
    <mergeCell ref="E206:F206"/>
    <mergeCell ref="G206:H206"/>
    <mergeCell ref="E208:F208"/>
    <mergeCell ref="K204:L204"/>
    <mergeCell ref="C205:D205"/>
    <mergeCell ref="E205:F205"/>
    <mergeCell ref="G205:H205"/>
    <mergeCell ref="I205:J205"/>
    <mergeCell ref="K217:L217"/>
    <mergeCell ref="C216:D216"/>
    <mergeCell ref="E216:F216"/>
    <mergeCell ref="G216:H216"/>
    <mergeCell ref="I216:J216"/>
    <mergeCell ref="K206:L206"/>
    <mergeCell ref="C215:D215"/>
    <mergeCell ref="E215:F215"/>
    <mergeCell ref="G215:H215"/>
    <mergeCell ref="I215:J215"/>
    <mergeCell ref="K219:L219"/>
    <mergeCell ref="C218:D218"/>
    <mergeCell ref="E218:F218"/>
    <mergeCell ref="G218:H218"/>
    <mergeCell ref="I218:J218"/>
    <mergeCell ref="K216:L216"/>
    <mergeCell ref="C217:D217"/>
    <mergeCell ref="E217:F217"/>
    <mergeCell ref="G217:H217"/>
    <mergeCell ref="I217:J217"/>
    <mergeCell ref="K221:L221"/>
    <mergeCell ref="C220:D220"/>
    <mergeCell ref="E220:F220"/>
    <mergeCell ref="G220:H220"/>
    <mergeCell ref="I220:J220"/>
    <mergeCell ref="K218:L218"/>
    <mergeCell ref="C219:D219"/>
    <mergeCell ref="E219:F219"/>
    <mergeCell ref="G219:H219"/>
    <mergeCell ref="I219:J219"/>
    <mergeCell ref="K223:L223"/>
    <mergeCell ref="C222:D222"/>
    <mergeCell ref="E222:F222"/>
    <mergeCell ref="G222:H222"/>
    <mergeCell ref="I222:J222"/>
    <mergeCell ref="K220:L220"/>
    <mergeCell ref="C221:D221"/>
    <mergeCell ref="E221:F221"/>
    <mergeCell ref="G221:H221"/>
    <mergeCell ref="I221:J221"/>
    <mergeCell ref="K225:L225"/>
    <mergeCell ref="C224:D224"/>
    <mergeCell ref="E224:F224"/>
    <mergeCell ref="G224:H224"/>
    <mergeCell ref="I224:J224"/>
    <mergeCell ref="K222:L222"/>
    <mergeCell ref="C223:D223"/>
    <mergeCell ref="E223:F223"/>
    <mergeCell ref="G223:H223"/>
    <mergeCell ref="I223:J223"/>
    <mergeCell ref="K226:L226"/>
    <mergeCell ref="C226:D226"/>
    <mergeCell ref="E226:F226"/>
    <mergeCell ref="G226:H226"/>
    <mergeCell ref="I226:J226"/>
    <mergeCell ref="K224:L224"/>
    <mergeCell ref="C225:D225"/>
    <mergeCell ref="E225:F225"/>
    <mergeCell ref="G225:H225"/>
    <mergeCell ref="I225:J225"/>
    <mergeCell ref="K227:L227"/>
    <mergeCell ref="C228:D228"/>
    <mergeCell ref="E228:F228"/>
    <mergeCell ref="G228:H228"/>
    <mergeCell ref="I228:J228"/>
    <mergeCell ref="K228:L228"/>
    <mergeCell ref="C227:D227"/>
    <mergeCell ref="E227:F227"/>
    <mergeCell ref="G227:H227"/>
    <mergeCell ref="I227:J227"/>
    <mergeCell ref="K229:L229"/>
    <mergeCell ref="A230:K230"/>
    <mergeCell ref="C229:D229"/>
    <mergeCell ref="E229:F229"/>
    <mergeCell ref="G229:H229"/>
    <mergeCell ref="I229:J229"/>
    <mergeCell ref="C193:D193"/>
    <mergeCell ref="A194:K194"/>
    <mergeCell ref="A197:L197"/>
    <mergeCell ref="E192:F192"/>
    <mergeCell ref="G193:H193"/>
    <mergeCell ref="G192:H192"/>
    <mergeCell ref="E193:F193"/>
    <mergeCell ref="I192:J192"/>
    <mergeCell ref="I193:J193"/>
    <mergeCell ref="C192:D192"/>
    <mergeCell ref="G190:H190"/>
    <mergeCell ref="E168:F168"/>
    <mergeCell ref="E169:F169"/>
    <mergeCell ref="E173:F173"/>
    <mergeCell ref="E174:F174"/>
    <mergeCell ref="E175:F175"/>
    <mergeCell ref="G170:H170"/>
    <mergeCell ref="G171:H171"/>
    <mergeCell ref="E170:F170"/>
    <mergeCell ref="E180:F180"/>
    <mergeCell ref="A171:B171"/>
    <mergeCell ref="C168:D168"/>
    <mergeCell ref="C169:D169"/>
    <mergeCell ref="C170:D170"/>
    <mergeCell ref="C171:D171"/>
    <mergeCell ref="G189:H189"/>
    <mergeCell ref="E181:F181"/>
    <mergeCell ref="E182:F182"/>
    <mergeCell ref="E183:F183"/>
    <mergeCell ref="E184:F184"/>
    <mergeCell ref="G175:H175"/>
    <mergeCell ref="I174:J174"/>
    <mergeCell ref="I175:J175"/>
    <mergeCell ref="I176:J176"/>
    <mergeCell ref="E171:F171"/>
    <mergeCell ref="G172:H172"/>
    <mergeCell ref="G173:H173"/>
    <mergeCell ref="G174:H174"/>
    <mergeCell ref="K172:L172"/>
    <mergeCell ref="K173:L173"/>
    <mergeCell ref="K174:L174"/>
    <mergeCell ref="K175:L175"/>
    <mergeCell ref="K168:L168"/>
    <mergeCell ref="K169:L169"/>
    <mergeCell ref="K170:L170"/>
    <mergeCell ref="K171:L171"/>
    <mergeCell ref="K176:L176"/>
    <mergeCell ref="K177:L177"/>
    <mergeCell ref="C208:D208"/>
    <mergeCell ref="C209:D209"/>
    <mergeCell ref="G207:H207"/>
    <mergeCell ref="G208:H208"/>
    <mergeCell ref="G209:H209"/>
    <mergeCell ref="C176:D176"/>
    <mergeCell ref="C177:D177"/>
    <mergeCell ref="I206:J206"/>
    <mergeCell ref="G213:H213"/>
    <mergeCell ref="C213:D213"/>
    <mergeCell ref="E211:F211"/>
    <mergeCell ref="E212:F212"/>
    <mergeCell ref="E213:F213"/>
    <mergeCell ref="C211:D211"/>
    <mergeCell ref="C212:D212"/>
    <mergeCell ref="G211:H211"/>
    <mergeCell ref="G212:H212"/>
    <mergeCell ref="G214:H214"/>
    <mergeCell ref="I207:J207"/>
    <mergeCell ref="I208:J208"/>
    <mergeCell ref="I209:J209"/>
    <mergeCell ref="I210:J210"/>
    <mergeCell ref="I211:J211"/>
    <mergeCell ref="I212:J212"/>
    <mergeCell ref="I213:J213"/>
    <mergeCell ref="I214:J214"/>
    <mergeCell ref="G210:H210"/>
    <mergeCell ref="K458:L458"/>
    <mergeCell ref="C447:L447"/>
    <mergeCell ref="K448:L449"/>
    <mergeCell ref="G449:H449"/>
    <mergeCell ref="I449:J449"/>
    <mergeCell ref="C448:D449"/>
    <mergeCell ref="K457:L457"/>
    <mergeCell ref="C450:D450"/>
    <mergeCell ref="K456:L456"/>
    <mergeCell ref="C451:D451"/>
    <mergeCell ref="K467:L467"/>
    <mergeCell ref="C421:D421"/>
    <mergeCell ref="E421:F421"/>
    <mergeCell ref="G421:H421"/>
    <mergeCell ref="G422:H422"/>
    <mergeCell ref="G437:H437"/>
    <mergeCell ref="C436:D436"/>
    <mergeCell ref="E437:F437"/>
    <mergeCell ref="E433:F433"/>
    <mergeCell ref="E431:F431"/>
    <mergeCell ref="I682:J682"/>
    <mergeCell ref="I681:J681"/>
    <mergeCell ref="C681:D681"/>
    <mergeCell ref="E682:F682"/>
    <mergeCell ref="G681:H681"/>
    <mergeCell ref="I358:J358"/>
    <mergeCell ref="G358:H358"/>
    <mergeCell ref="C364:D364"/>
    <mergeCell ref="C358:D358"/>
    <mergeCell ref="A570:L570"/>
    <mergeCell ref="I680:J680"/>
    <mergeCell ref="I673:J673"/>
    <mergeCell ref="I674:J674"/>
    <mergeCell ref="I675:J675"/>
    <mergeCell ref="I676:J676"/>
    <mergeCell ref="I678:J678"/>
    <mergeCell ref="I679:J679"/>
    <mergeCell ref="C346:D346"/>
    <mergeCell ref="C348:D348"/>
    <mergeCell ref="C468:D468"/>
    <mergeCell ref="C433:D433"/>
    <mergeCell ref="C377:D377"/>
    <mergeCell ref="C440:D440"/>
    <mergeCell ref="C431:D431"/>
    <mergeCell ref="C438:D438"/>
    <mergeCell ref="C452:D452"/>
    <mergeCell ref="C383:D383"/>
    <mergeCell ref="C210:D210"/>
    <mergeCell ref="C207:D207"/>
    <mergeCell ref="E207:F207"/>
    <mergeCell ref="C172:D172"/>
    <mergeCell ref="C173:D173"/>
    <mergeCell ref="C174:D174"/>
    <mergeCell ref="C175:D175"/>
    <mergeCell ref="E176:F176"/>
    <mergeCell ref="E177:F177"/>
    <mergeCell ref="E172:F172"/>
    <mergeCell ref="C719:F719"/>
    <mergeCell ref="C720:F720"/>
    <mergeCell ref="C721:F721"/>
    <mergeCell ref="C722:F722"/>
    <mergeCell ref="A716:B716"/>
    <mergeCell ref="C716:F716"/>
    <mergeCell ref="C717:F717"/>
    <mergeCell ref="C718:F718"/>
    <mergeCell ref="C713:F713"/>
    <mergeCell ref="C714:F714"/>
    <mergeCell ref="C715:F715"/>
    <mergeCell ref="E252:F252"/>
    <mergeCell ref="C679:D679"/>
    <mergeCell ref="C680:D680"/>
    <mergeCell ref="C674:D674"/>
    <mergeCell ref="C675:D675"/>
    <mergeCell ref="C673:D673"/>
    <mergeCell ref="C357:F357"/>
    <mergeCell ref="I717:J717"/>
    <mergeCell ref="I721:J721"/>
    <mergeCell ref="K459:L459"/>
    <mergeCell ref="K460:L460"/>
    <mergeCell ref="K461:L461"/>
    <mergeCell ref="K462:L462"/>
    <mergeCell ref="I718:J718"/>
    <mergeCell ref="I719:J719"/>
    <mergeCell ref="I677:J677"/>
    <mergeCell ref="I715:J715"/>
    <mergeCell ref="C790:F790"/>
    <mergeCell ref="B751:L751"/>
    <mergeCell ref="I735:J735"/>
    <mergeCell ref="C733:F733"/>
    <mergeCell ref="C738:F738"/>
    <mergeCell ref="C737:F737"/>
    <mergeCell ref="A766:L766"/>
    <mergeCell ref="C747:D747"/>
    <mergeCell ref="G736:H736"/>
    <mergeCell ref="I736:J736"/>
    <mergeCell ref="G747:H747"/>
    <mergeCell ref="E747:F747"/>
    <mergeCell ref="K463:L463"/>
    <mergeCell ref="K464:L464"/>
    <mergeCell ref="K465:L465"/>
    <mergeCell ref="K466:L466"/>
    <mergeCell ref="I734:J734"/>
    <mergeCell ref="C734:F734"/>
    <mergeCell ref="C725:F725"/>
    <mergeCell ref="C726:F726"/>
    <mergeCell ref="A747:A749"/>
    <mergeCell ref="C735:F735"/>
    <mergeCell ref="C723:F723"/>
    <mergeCell ref="C724:F724"/>
    <mergeCell ref="C739:F739"/>
    <mergeCell ref="E749:F749"/>
    <mergeCell ref="C730:F730"/>
    <mergeCell ref="C732:F732"/>
    <mergeCell ref="A746:B746"/>
    <mergeCell ref="B747:B749"/>
    <mergeCell ref="C864:D864"/>
    <mergeCell ref="E864:F864"/>
    <mergeCell ref="G864:H864"/>
    <mergeCell ref="C791:F792"/>
    <mergeCell ref="B819:L819"/>
    <mergeCell ref="B806:L806"/>
    <mergeCell ref="B807:L807"/>
    <mergeCell ref="A825:M825"/>
    <mergeCell ref="B820:L820"/>
    <mergeCell ref="B816:L816"/>
    <mergeCell ref="C788:F788"/>
    <mergeCell ref="C789:F789"/>
    <mergeCell ref="A803:L803"/>
    <mergeCell ref="I722:J722"/>
    <mergeCell ref="G723:H723"/>
    <mergeCell ref="A794:A797"/>
    <mergeCell ref="B794:B797"/>
    <mergeCell ref="B789:B792"/>
    <mergeCell ref="A789:A792"/>
    <mergeCell ref="G722:H722"/>
    <mergeCell ref="I713:J713"/>
    <mergeCell ref="I714:J714"/>
    <mergeCell ref="E243:F243"/>
    <mergeCell ref="E244:F244"/>
    <mergeCell ref="E245:F245"/>
    <mergeCell ref="E246:F246"/>
    <mergeCell ref="E247:F247"/>
    <mergeCell ref="E248:F248"/>
    <mergeCell ref="G713:H713"/>
    <mergeCell ref="G714:H714"/>
    <mergeCell ref="C154:D154"/>
    <mergeCell ref="C155:D155"/>
    <mergeCell ref="E138:F138"/>
    <mergeCell ref="G105:H105"/>
    <mergeCell ref="G106:H106"/>
    <mergeCell ref="E153:F153"/>
    <mergeCell ref="E154:F154"/>
    <mergeCell ref="E155:F155"/>
    <mergeCell ref="E106:F106"/>
    <mergeCell ref="G148:H148"/>
  </mergeCells>
  <phoneticPr fontId="0" type="noConversion"/>
  <printOptions horizontalCentered="1"/>
  <pageMargins left="0.78740157480314965" right="0.59055118110236227" top="0.94488188976377963" bottom="0.19685039370078741" header="0.27559055118110237" footer="3.937007874015748E-2"/>
  <pageSetup paperSize="9" scale="65" orientation="landscape" r:id="rId1"/>
  <headerFooter alignWithMargins="0"/>
  <rowBreaks count="21" manualBreakCount="21">
    <brk id="43" max="12" man="1"/>
    <brk id="80" max="12" man="1"/>
    <brk id="118" max="12" man="1"/>
    <brk id="156" max="12" man="1"/>
    <brk id="196" max="12" man="1"/>
    <brk id="231" max="12" man="1"/>
    <brk id="272" max="12" man="1"/>
    <brk id="311" max="12" man="1"/>
    <brk id="353" max="12" man="1"/>
    <brk id="399" max="12" man="1"/>
    <brk id="444" max="12" man="1"/>
    <brk id="487" max="12" man="1"/>
    <brk id="530" max="12" man="1"/>
    <brk id="572" max="12" man="1"/>
    <brk id="616" max="12" man="1"/>
    <brk id="661" max="12" man="1"/>
    <brk id="702" max="12" man="1"/>
    <brk id="744" max="12" man="1"/>
    <brk id="765" max="12" man="1"/>
    <brk id="776" max="12" man="1"/>
    <brk id="825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Φύλλο5"/>
  <dimension ref="A1:R30"/>
  <sheetViews>
    <sheetView view="pageBreakPreview" topLeftCell="A7" zoomScale="75" zoomScaleNormal="75" zoomScaleSheetLayoutView="75" workbookViewId="0">
      <selection activeCell="E5" sqref="E5:E6"/>
    </sheetView>
  </sheetViews>
  <sheetFormatPr defaultColWidth="8.625" defaultRowHeight="15"/>
  <cols>
    <col min="1" max="1" width="1.375" style="5" customWidth="1"/>
    <col min="2" max="2" width="18.125" style="5" customWidth="1"/>
    <col min="3" max="3" width="11.125" style="5" customWidth="1"/>
    <col min="4" max="4" width="9.5" style="5" customWidth="1"/>
    <col min="5" max="5" width="8.625" style="5" customWidth="1"/>
    <col min="6" max="6" width="11.625" style="5" customWidth="1"/>
    <col min="7" max="7" width="13.125" style="5" customWidth="1"/>
    <col min="8" max="8" width="10.125" style="5" customWidth="1"/>
    <col min="9" max="9" width="9.625" style="5" customWidth="1"/>
    <col min="10" max="10" width="11.875" style="5" customWidth="1"/>
    <col min="11" max="11" width="10.125" style="5" customWidth="1"/>
    <col min="12" max="13" width="9.625" style="5" customWidth="1"/>
    <col min="14" max="14" width="11.875" style="5" customWidth="1"/>
    <col min="15" max="15" width="11.125" style="5" customWidth="1"/>
    <col min="16" max="16" width="10" style="5" customWidth="1"/>
    <col min="17" max="17" width="8" style="5" customWidth="1"/>
    <col min="18" max="16384" width="8.625" style="5"/>
  </cols>
  <sheetData>
    <row r="1" spans="1:16" ht="59.45" customHeight="1">
      <c r="A1" s="972" t="s">
        <v>135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972"/>
      <c r="N1" s="972"/>
      <c r="O1" s="972"/>
      <c r="P1" s="972"/>
    </row>
    <row r="2" spans="1:16" s="115" customFormat="1" ht="15.75" thickBot="1"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N2" s="980"/>
    </row>
    <row r="3" spans="1:16" s="534" customFormat="1" ht="78.599999999999994" customHeight="1">
      <c r="B3" s="973" t="s">
        <v>1044</v>
      </c>
      <c r="C3" s="535" t="s">
        <v>1001</v>
      </c>
      <c r="D3" s="535" t="s">
        <v>157</v>
      </c>
      <c r="E3" s="535" t="s">
        <v>220</v>
      </c>
      <c r="F3" s="535" t="s">
        <v>868</v>
      </c>
      <c r="G3" s="535" t="s">
        <v>125</v>
      </c>
      <c r="H3" s="535" t="s">
        <v>158</v>
      </c>
      <c r="I3" s="535" t="s">
        <v>709</v>
      </c>
      <c r="J3" s="535" t="s">
        <v>710</v>
      </c>
      <c r="K3" s="535" t="s">
        <v>1006</v>
      </c>
      <c r="L3" s="535" t="s">
        <v>964</v>
      </c>
      <c r="M3" s="535" t="s">
        <v>1187</v>
      </c>
      <c r="N3" s="535" t="s">
        <v>887</v>
      </c>
      <c r="O3" s="535" t="s">
        <v>892</v>
      </c>
      <c r="P3" s="536" t="s">
        <v>230</v>
      </c>
    </row>
    <row r="4" spans="1:16" s="115" customFormat="1" ht="15.6" customHeight="1">
      <c r="B4" s="974"/>
      <c r="C4" s="975" t="s">
        <v>164</v>
      </c>
      <c r="D4" s="976"/>
      <c r="E4" s="976"/>
      <c r="F4" s="976"/>
      <c r="G4" s="976"/>
      <c r="H4" s="976"/>
      <c r="I4" s="976"/>
      <c r="J4" s="976"/>
      <c r="K4" s="976"/>
      <c r="L4" s="976"/>
      <c r="M4" s="976"/>
      <c r="N4" s="976"/>
      <c r="O4" s="976"/>
      <c r="P4" s="977"/>
    </row>
    <row r="5" spans="1:16" s="115" customFormat="1" ht="19.5" customHeight="1">
      <c r="B5" s="982" t="s">
        <v>704</v>
      </c>
      <c r="C5" s="969">
        <v>1.4</v>
      </c>
      <c r="D5" s="969">
        <v>1.6</v>
      </c>
      <c r="E5" s="969">
        <v>1.6</v>
      </c>
      <c r="F5" s="969">
        <v>1.7</v>
      </c>
      <c r="G5" s="969">
        <v>1.7</v>
      </c>
      <c r="H5" s="969">
        <v>1.3</v>
      </c>
      <c r="I5" s="969">
        <v>0.7</v>
      </c>
      <c r="J5" s="969">
        <v>1.2</v>
      </c>
      <c r="K5" s="969" t="s">
        <v>1000</v>
      </c>
      <c r="L5" s="969">
        <v>1.2</v>
      </c>
      <c r="M5" s="969">
        <v>1.2</v>
      </c>
      <c r="N5" s="969">
        <v>2.4</v>
      </c>
      <c r="O5" s="969">
        <v>2.6</v>
      </c>
      <c r="P5" s="978">
        <v>5</v>
      </c>
    </row>
    <row r="6" spans="1:16" s="115" customFormat="1" ht="19.5" customHeight="1">
      <c r="B6" s="974"/>
      <c r="C6" s="970"/>
      <c r="D6" s="970"/>
      <c r="E6" s="970"/>
      <c r="F6" s="970"/>
      <c r="G6" s="970"/>
      <c r="H6" s="970"/>
      <c r="I6" s="970"/>
      <c r="J6" s="970"/>
      <c r="K6" s="970"/>
      <c r="L6" s="970"/>
      <c r="M6" s="970"/>
      <c r="N6" s="970"/>
      <c r="O6" s="970"/>
      <c r="P6" s="979"/>
    </row>
    <row r="7" spans="1:16" s="115" customFormat="1" ht="24" customHeight="1">
      <c r="B7" s="334" t="s">
        <v>1045</v>
      </c>
      <c r="C7" s="120">
        <v>0.4</v>
      </c>
      <c r="D7" s="120">
        <v>0.4</v>
      </c>
      <c r="E7" s="120">
        <v>0.4</v>
      </c>
      <c r="F7" s="120">
        <v>0.3</v>
      </c>
      <c r="G7" s="120">
        <v>0.3</v>
      </c>
      <c r="H7" s="120">
        <v>0.4</v>
      </c>
      <c r="I7" s="120">
        <v>0.2</v>
      </c>
      <c r="J7" s="120">
        <v>0.1</v>
      </c>
      <c r="K7" s="120" t="s">
        <v>1000</v>
      </c>
      <c r="L7" s="120">
        <v>0.1</v>
      </c>
      <c r="M7" s="120">
        <v>0.1</v>
      </c>
      <c r="N7" s="120"/>
      <c r="O7" s="120"/>
      <c r="P7" s="244"/>
    </row>
    <row r="8" spans="1:16" s="115" customFormat="1" ht="23.25" customHeight="1">
      <c r="B8" s="334" t="s">
        <v>1046</v>
      </c>
      <c r="C8" s="120">
        <v>0.1</v>
      </c>
      <c r="D8" s="120">
        <v>0.2</v>
      </c>
      <c r="E8" s="120">
        <v>0.3</v>
      </c>
      <c r="F8" s="120">
        <v>0.2</v>
      </c>
      <c r="G8" s="120">
        <v>0.2</v>
      </c>
      <c r="H8" s="120">
        <v>0.1</v>
      </c>
      <c r="I8" s="120">
        <v>0.2</v>
      </c>
      <c r="J8" s="120">
        <v>0.1</v>
      </c>
      <c r="K8" s="120">
        <v>0.1</v>
      </c>
      <c r="L8" s="120">
        <v>0.1</v>
      </c>
      <c r="M8" s="120">
        <v>0.1</v>
      </c>
      <c r="N8" s="120">
        <v>0.2</v>
      </c>
      <c r="O8" s="120">
        <v>0.3</v>
      </c>
      <c r="P8" s="244">
        <v>0.2</v>
      </c>
    </row>
    <row r="9" spans="1:16" s="115" customFormat="1" ht="21" customHeight="1">
      <c r="B9" s="334" t="s">
        <v>1047</v>
      </c>
      <c r="C9" s="120">
        <v>0.1</v>
      </c>
      <c r="D9" s="120">
        <v>0.5</v>
      </c>
      <c r="E9" s="120">
        <v>1.8</v>
      </c>
      <c r="F9" s="120">
        <v>0.2</v>
      </c>
      <c r="G9" s="120">
        <v>0.2</v>
      </c>
      <c r="H9" s="120">
        <v>0.1</v>
      </c>
      <c r="I9" s="120">
        <v>0.1</v>
      </c>
      <c r="J9" s="120" t="s">
        <v>1000</v>
      </c>
      <c r="K9" s="120">
        <v>0.1</v>
      </c>
      <c r="L9" s="120">
        <v>0.2</v>
      </c>
      <c r="M9" s="120">
        <v>0.1</v>
      </c>
      <c r="N9" s="120">
        <v>2</v>
      </c>
      <c r="O9" s="120">
        <v>2.2000000000000002</v>
      </c>
      <c r="P9" s="244">
        <v>5</v>
      </c>
    </row>
    <row r="10" spans="1:16" s="115" customFormat="1" ht="50.25" customHeight="1">
      <c r="B10" s="334" t="s">
        <v>705</v>
      </c>
      <c r="C10" s="120">
        <v>0.3</v>
      </c>
      <c r="D10" s="120">
        <v>0.4</v>
      </c>
      <c r="E10" s="120"/>
      <c r="F10" s="120">
        <v>0.4</v>
      </c>
      <c r="G10" s="120"/>
      <c r="H10" s="120">
        <v>0.3</v>
      </c>
      <c r="I10" s="120">
        <v>0.1</v>
      </c>
      <c r="J10" s="120"/>
      <c r="K10" s="120"/>
      <c r="L10" s="120">
        <v>0.2</v>
      </c>
      <c r="M10" s="120">
        <v>0.2</v>
      </c>
      <c r="N10" s="120"/>
      <c r="O10" s="120"/>
      <c r="P10" s="244"/>
    </row>
    <row r="11" spans="1:16" s="115" customFormat="1" ht="30" customHeight="1">
      <c r="B11" s="334" t="s">
        <v>136</v>
      </c>
      <c r="C11" s="120">
        <v>0.2</v>
      </c>
      <c r="D11" s="120">
        <v>0.4</v>
      </c>
      <c r="E11" s="120">
        <v>0.6</v>
      </c>
      <c r="F11" s="120">
        <v>0.3</v>
      </c>
      <c r="G11" s="120">
        <v>0.3</v>
      </c>
      <c r="H11" s="120">
        <v>0.1</v>
      </c>
      <c r="I11" s="120">
        <v>0.1</v>
      </c>
      <c r="J11" s="120" t="s">
        <v>160</v>
      </c>
      <c r="K11" s="120" t="s">
        <v>159</v>
      </c>
      <c r="L11" s="120">
        <v>0.2</v>
      </c>
      <c r="M11" s="120">
        <v>0.2</v>
      </c>
      <c r="N11" s="120">
        <v>1.1000000000000001</v>
      </c>
      <c r="O11" s="120">
        <v>1.5</v>
      </c>
      <c r="P11" s="244">
        <v>1</v>
      </c>
    </row>
    <row r="12" spans="1:16" s="115" customFormat="1" ht="33.75" customHeight="1">
      <c r="B12" s="334" t="s">
        <v>156</v>
      </c>
      <c r="C12" s="120" t="s">
        <v>1000</v>
      </c>
      <c r="D12" s="120" t="s">
        <v>1000</v>
      </c>
      <c r="E12" s="120" t="s">
        <v>1000</v>
      </c>
      <c r="F12" s="120" t="s">
        <v>1000</v>
      </c>
      <c r="G12" s="120"/>
      <c r="H12" s="120" t="s">
        <v>1000</v>
      </c>
      <c r="I12" s="120" t="s">
        <v>505</v>
      </c>
      <c r="J12" s="120">
        <v>0.5</v>
      </c>
      <c r="K12" s="120">
        <v>1.8</v>
      </c>
      <c r="L12" s="120" t="s">
        <v>1000</v>
      </c>
      <c r="M12" s="120"/>
      <c r="N12" s="120"/>
      <c r="O12" s="120"/>
      <c r="P12" s="244"/>
    </row>
    <row r="13" spans="1:16" s="115" customFormat="1" ht="24" customHeight="1">
      <c r="B13" s="334" t="s">
        <v>137</v>
      </c>
      <c r="C13" s="120" t="s">
        <v>1000</v>
      </c>
      <c r="D13" s="120" t="s">
        <v>1000</v>
      </c>
      <c r="E13" s="120" t="s">
        <v>1000</v>
      </c>
      <c r="F13" s="120" t="s">
        <v>1000</v>
      </c>
      <c r="G13" s="120">
        <v>0.4</v>
      </c>
      <c r="H13" s="120" t="s">
        <v>1000</v>
      </c>
      <c r="I13" s="120" t="s">
        <v>1000</v>
      </c>
      <c r="J13" s="120">
        <v>0.2</v>
      </c>
      <c r="K13" s="120">
        <v>1.1000000000000001</v>
      </c>
      <c r="L13" s="120" t="s">
        <v>1000</v>
      </c>
      <c r="M13" s="120"/>
      <c r="N13" s="120"/>
      <c r="O13" s="120"/>
      <c r="P13" s="244"/>
    </row>
    <row r="14" spans="1:16" s="115" customFormat="1" ht="37.5" customHeight="1">
      <c r="B14" s="334" t="s">
        <v>706</v>
      </c>
      <c r="C14" s="120"/>
      <c r="D14" s="120"/>
      <c r="E14" s="120">
        <v>1.3</v>
      </c>
      <c r="F14" s="120"/>
      <c r="G14" s="120"/>
      <c r="H14" s="120"/>
      <c r="I14" s="120"/>
      <c r="J14" s="120">
        <v>0.1</v>
      </c>
      <c r="K14" s="120">
        <v>0.5</v>
      </c>
      <c r="L14" s="120"/>
      <c r="M14" s="120"/>
      <c r="N14" s="120"/>
      <c r="O14" s="120"/>
      <c r="P14" s="244"/>
    </row>
    <row r="15" spans="1:16" s="115" customFormat="1" ht="21.75" customHeight="1">
      <c r="B15" s="334" t="s">
        <v>1048</v>
      </c>
      <c r="C15" s="120">
        <v>0.5</v>
      </c>
      <c r="D15" s="120">
        <v>0.5</v>
      </c>
      <c r="E15" s="120">
        <v>1</v>
      </c>
      <c r="F15" s="120">
        <v>0.4</v>
      </c>
      <c r="G15" s="120">
        <v>0.4</v>
      </c>
      <c r="H15" s="120">
        <v>0.2</v>
      </c>
      <c r="I15" s="120" t="s">
        <v>1000</v>
      </c>
      <c r="J15" s="120" t="s">
        <v>1000</v>
      </c>
      <c r="K15" s="120" t="s">
        <v>1000</v>
      </c>
      <c r="L15" s="120" t="s">
        <v>1000</v>
      </c>
      <c r="M15" s="120">
        <v>0.1</v>
      </c>
      <c r="N15" s="120"/>
      <c r="O15" s="120"/>
      <c r="P15" s="244"/>
    </row>
    <row r="16" spans="1:16" s="115" customFormat="1" ht="22.35" customHeight="1">
      <c r="B16" s="334" t="s">
        <v>1012</v>
      </c>
      <c r="C16" s="120" t="s">
        <v>1000</v>
      </c>
      <c r="D16" s="120" t="s">
        <v>1000</v>
      </c>
      <c r="E16" s="120" t="s">
        <v>1000</v>
      </c>
      <c r="F16" s="120" t="s">
        <v>1000</v>
      </c>
      <c r="G16" s="120"/>
      <c r="H16" s="120" t="s">
        <v>1000</v>
      </c>
      <c r="I16" s="120" t="s">
        <v>1000</v>
      </c>
      <c r="J16" s="120" t="s">
        <v>1000</v>
      </c>
      <c r="K16" s="120" t="s">
        <v>1000</v>
      </c>
      <c r="L16" s="120" t="s">
        <v>1000</v>
      </c>
      <c r="M16" s="120"/>
      <c r="N16" s="120">
        <v>1</v>
      </c>
      <c r="O16" s="120">
        <v>1.2</v>
      </c>
      <c r="P16" s="244">
        <v>2.8</v>
      </c>
    </row>
    <row r="17" spans="1:18" s="115" customFormat="1" ht="21.6" customHeight="1" thickBot="1">
      <c r="B17" s="453" t="s">
        <v>867</v>
      </c>
      <c r="C17" s="265" t="s">
        <v>1000</v>
      </c>
      <c r="D17" s="265">
        <v>5</v>
      </c>
      <c r="E17" s="265">
        <v>8</v>
      </c>
      <c r="F17" s="265">
        <v>3.5</v>
      </c>
      <c r="G17" s="265">
        <v>3.5</v>
      </c>
      <c r="H17" s="265" t="s">
        <v>707</v>
      </c>
      <c r="I17" s="265" t="s">
        <v>1000</v>
      </c>
      <c r="J17" s="265" t="s">
        <v>1000</v>
      </c>
      <c r="K17" s="265">
        <v>10</v>
      </c>
      <c r="L17" s="265" t="s">
        <v>1000</v>
      </c>
      <c r="M17" s="265" t="s">
        <v>711</v>
      </c>
      <c r="N17" s="265"/>
      <c r="O17" s="265">
        <v>8</v>
      </c>
      <c r="P17" s="266"/>
    </row>
    <row r="18" spans="1:18" s="115" customFormat="1" ht="28.5" customHeight="1" thickBot="1">
      <c r="B18" s="454" t="s">
        <v>1049</v>
      </c>
      <c r="C18" s="254">
        <v>3</v>
      </c>
      <c r="D18" s="254">
        <v>9</v>
      </c>
      <c r="E18" s="254">
        <f>1.6+0.4+0.3+1.8+1.9+1+8</f>
        <v>15</v>
      </c>
      <c r="F18" s="254">
        <v>7</v>
      </c>
      <c r="G18" s="254">
        <v>7</v>
      </c>
      <c r="H18" s="254">
        <v>2.5</v>
      </c>
      <c r="I18" s="254">
        <v>1.6</v>
      </c>
      <c r="J18" s="254">
        <v>2.5</v>
      </c>
      <c r="K18" s="254">
        <v>15</v>
      </c>
      <c r="L18" s="254">
        <v>2</v>
      </c>
      <c r="M18" s="254">
        <f>SUM(M5:M17)</f>
        <v>2</v>
      </c>
      <c r="N18" s="254">
        <v>6.7</v>
      </c>
      <c r="O18" s="254">
        <v>15.8</v>
      </c>
      <c r="P18" s="255">
        <f>SUM(P5:P17)</f>
        <v>14</v>
      </c>
    </row>
    <row r="19" spans="1:18" s="115" customFormat="1" ht="9.75" customHeight="1">
      <c r="B19" s="488"/>
      <c r="C19" s="489"/>
      <c r="D19" s="489"/>
      <c r="E19" s="489"/>
      <c r="F19" s="489"/>
      <c r="G19" s="489"/>
      <c r="H19" s="489"/>
      <c r="I19" s="489"/>
      <c r="J19" s="489"/>
      <c r="K19" s="489"/>
      <c r="L19" s="489"/>
      <c r="M19" s="489"/>
      <c r="N19" s="489"/>
      <c r="O19" s="489"/>
      <c r="P19" s="489"/>
    </row>
    <row r="20" spans="1:18" s="115" customFormat="1" ht="21.75" customHeight="1">
      <c r="B20" s="983" t="s">
        <v>708</v>
      </c>
      <c r="C20" s="983"/>
      <c r="D20" s="983"/>
      <c r="E20" s="983"/>
      <c r="F20" s="983"/>
      <c r="G20" s="983"/>
      <c r="H20" s="983"/>
      <c r="I20" s="983"/>
      <c r="J20" s="983"/>
      <c r="K20" s="983"/>
      <c r="L20" s="983"/>
      <c r="M20" s="983"/>
      <c r="N20" s="983"/>
      <c r="O20" s="983"/>
      <c r="P20" s="983"/>
    </row>
    <row r="21" spans="1:18">
      <c r="B21" s="981" t="s">
        <v>713</v>
      </c>
      <c r="C21" s="981"/>
      <c r="D21" s="981"/>
      <c r="E21" s="981"/>
      <c r="F21" s="981"/>
      <c r="G21" s="981"/>
      <c r="H21" s="981"/>
      <c r="I21" s="981"/>
      <c r="J21" s="981"/>
      <c r="K21" s="981"/>
      <c r="L21" s="981"/>
      <c r="M21" s="981"/>
      <c r="N21" s="981"/>
      <c r="O21" s="981"/>
      <c r="P21" s="981"/>
      <c r="Q21" s="123"/>
      <c r="R21" s="123"/>
    </row>
    <row r="22" spans="1:18" ht="16.5" customHeight="1">
      <c r="B22" s="981" t="s">
        <v>712</v>
      </c>
      <c r="C22" s="981"/>
      <c r="D22" s="981"/>
      <c r="E22" s="981"/>
      <c r="F22" s="981"/>
      <c r="G22" s="981"/>
      <c r="H22" s="981"/>
      <c r="I22" s="981"/>
      <c r="J22" s="981"/>
      <c r="K22" s="981"/>
      <c r="L22" s="981"/>
      <c r="M22" s="981"/>
      <c r="N22" s="981"/>
      <c r="O22" s="981"/>
      <c r="P22" s="981"/>
      <c r="Q22" s="123"/>
      <c r="R22" s="123"/>
    </row>
    <row r="23" spans="1:18" ht="52.5" customHeight="1">
      <c r="B23" s="742" t="s">
        <v>1038</v>
      </c>
      <c r="C23" s="742"/>
      <c r="D23" s="742"/>
      <c r="E23" s="742"/>
      <c r="F23" s="742"/>
      <c r="G23" s="742"/>
      <c r="H23" s="742"/>
      <c r="I23" s="742"/>
      <c r="J23" s="742"/>
      <c r="K23" s="742"/>
      <c r="L23" s="742"/>
      <c r="M23" s="742"/>
      <c r="N23" s="742"/>
      <c r="O23" s="742"/>
      <c r="P23" s="742"/>
      <c r="Q23" s="138"/>
    </row>
    <row r="24" spans="1:18" ht="16.5" customHeight="1">
      <c r="B24" s="742"/>
      <c r="C24" s="742"/>
      <c r="D24" s="742"/>
      <c r="E24" s="742"/>
      <c r="F24" s="742"/>
      <c r="G24" s="742"/>
      <c r="H24" s="742"/>
      <c r="I24" s="742"/>
      <c r="J24" s="742"/>
      <c r="K24" s="742"/>
      <c r="L24" s="742"/>
      <c r="M24" s="742"/>
      <c r="N24" s="742"/>
      <c r="O24" s="742"/>
      <c r="P24" s="742"/>
      <c r="Q24" s="451"/>
      <c r="R24" s="306"/>
    </row>
    <row r="25" spans="1:18" ht="27.75" customHeight="1">
      <c r="B25" s="621">
        <v>27</v>
      </c>
      <c r="C25" s="621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</row>
    <row r="26" spans="1:18" ht="15.95" customHeight="1"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</row>
    <row r="27" spans="1:18" ht="9.6" customHeight="1"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</row>
    <row r="28" spans="1:18" customFormat="1" ht="13.5" customHeight="1">
      <c r="A28" s="275"/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</row>
    <row r="29" spans="1:18" ht="15.6" customHeight="1">
      <c r="B29" s="971"/>
      <c r="C29" s="971"/>
      <c r="D29" s="971"/>
      <c r="E29" s="971"/>
      <c r="F29" s="971"/>
      <c r="G29" s="971"/>
      <c r="H29" s="971"/>
      <c r="I29" s="971"/>
      <c r="J29" s="971"/>
      <c r="K29" s="971"/>
      <c r="L29" s="971"/>
      <c r="M29" s="971"/>
      <c r="N29" s="971"/>
    </row>
    <row r="30" spans="1:18">
      <c r="B30" s="621"/>
      <c r="C30" s="621"/>
      <c r="D30" s="621"/>
      <c r="E30" s="621"/>
      <c r="F30" s="621"/>
      <c r="G30" s="621"/>
      <c r="H30" s="621"/>
      <c r="I30" s="621"/>
      <c r="J30" s="621"/>
      <c r="K30" s="621"/>
      <c r="L30" s="621"/>
      <c r="M30" s="621"/>
      <c r="N30" s="621"/>
    </row>
  </sheetData>
  <mergeCells count="27">
    <mergeCell ref="B21:P21"/>
    <mergeCell ref="B23:P23"/>
    <mergeCell ref="B24:P24"/>
    <mergeCell ref="B5:B6"/>
    <mergeCell ref="B20:P20"/>
    <mergeCell ref="G5:G6"/>
    <mergeCell ref="B22:P22"/>
    <mergeCell ref="A1:P1"/>
    <mergeCell ref="B3:B4"/>
    <mergeCell ref="J5:J6"/>
    <mergeCell ref="C4:P4"/>
    <mergeCell ref="C5:C6"/>
    <mergeCell ref="O5:O6"/>
    <mergeCell ref="N5:N6"/>
    <mergeCell ref="P5:P6"/>
    <mergeCell ref="H5:H6"/>
    <mergeCell ref="B2:N2"/>
    <mergeCell ref="B30:N30"/>
    <mergeCell ref="D5:D6"/>
    <mergeCell ref="E5:E6"/>
    <mergeCell ref="B29:N29"/>
    <mergeCell ref="L5:L6"/>
    <mergeCell ref="F5:F6"/>
    <mergeCell ref="I5:I6"/>
    <mergeCell ref="K5:K6"/>
    <mergeCell ref="B25:P25"/>
    <mergeCell ref="M5:M6"/>
  </mergeCells>
  <phoneticPr fontId="0" type="noConversion"/>
  <printOptions horizontalCentered="1"/>
  <pageMargins left="0.39370078740157483" right="0.31" top="0.98425196850393704" bottom="0.44" header="0.11811023622047245" footer="0.34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Φύλλο6"/>
  <dimension ref="A1:K102"/>
  <sheetViews>
    <sheetView view="pageBreakPreview" topLeftCell="A94" zoomScaleNormal="100" zoomScaleSheetLayoutView="100" workbookViewId="0">
      <selection activeCell="C81" sqref="C81:F81"/>
    </sheetView>
  </sheetViews>
  <sheetFormatPr defaultColWidth="8.625" defaultRowHeight="15"/>
  <cols>
    <col min="1" max="1" width="3.125" style="5" customWidth="1"/>
    <col min="2" max="5" width="8.625" style="5" customWidth="1"/>
    <col min="6" max="6" width="14.125" style="5" customWidth="1"/>
    <col min="7" max="7" width="7.625" style="5" customWidth="1"/>
    <col min="8" max="8" width="12.625" style="5" customWidth="1"/>
    <col min="9" max="9" width="9" style="5" hidden="1" customWidth="1"/>
    <col min="10" max="10" width="7.5" style="5" hidden="1" customWidth="1"/>
    <col min="11" max="11" width="18.125" style="5" customWidth="1"/>
    <col min="12" max="12" width="6.125" style="5" customWidth="1"/>
    <col min="13" max="16384" width="8.625" style="5"/>
  </cols>
  <sheetData>
    <row r="1" spans="1:11" ht="18">
      <c r="A1" s="1015" t="s">
        <v>214</v>
      </c>
      <c r="B1" s="1015"/>
      <c r="C1" s="1015"/>
      <c r="D1" s="1015"/>
      <c r="E1" s="1015"/>
      <c r="F1" s="1015"/>
      <c r="G1" s="1015"/>
      <c r="H1" s="1015"/>
      <c r="I1" s="1015"/>
      <c r="J1" s="1015"/>
      <c r="K1" s="1015"/>
    </row>
    <row r="2" spans="1:11" ht="5.45" customHeight="1">
      <c r="A2" s="1016"/>
      <c r="B2" s="1016"/>
      <c r="C2" s="1016"/>
      <c r="D2" s="1016"/>
      <c r="E2" s="1016"/>
      <c r="F2" s="1016"/>
      <c r="G2" s="1016"/>
      <c r="H2" s="1016"/>
      <c r="I2" s="1016"/>
      <c r="J2" s="1016"/>
      <c r="K2" s="1016"/>
    </row>
    <row r="3" spans="1:11" ht="8.4499999999999993" customHeight="1">
      <c r="A3" s="742"/>
      <c r="B3" s="742"/>
      <c r="C3" s="742"/>
      <c r="D3" s="742"/>
      <c r="E3" s="742"/>
      <c r="F3" s="742"/>
      <c r="G3" s="742"/>
      <c r="H3" s="742"/>
      <c r="I3" s="742"/>
      <c r="J3" s="742"/>
      <c r="K3" s="742"/>
    </row>
    <row r="4" spans="1:11">
      <c r="A4" s="674" t="s">
        <v>776</v>
      </c>
      <c r="B4" s="674"/>
      <c r="C4" s="674"/>
      <c r="D4" s="674"/>
      <c r="E4" s="674"/>
      <c r="F4" s="674"/>
      <c r="G4" s="674"/>
      <c r="H4" s="674"/>
      <c r="I4" s="674"/>
      <c r="J4" s="674"/>
      <c r="K4" s="674"/>
    </row>
    <row r="5" spans="1:11" ht="75" customHeight="1">
      <c r="A5" s="742" t="s">
        <v>825</v>
      </c>
      <c r="B5" s="742"/>
      <c r="C5" s="742"/>
      <c r="D5" s="742"/>
      <c r="E5" s="742"/>
      <c r="F5" s="742"/>
      <c r="G5" s="742"/>
      <c r="H5" s="742"/>
      <c r="I5" s="742"/>
      <c r="J5" s="742"/>
      <c r="K5" s="742"/>
    </row>
    <row r="6" spans="1:11" ht="51" customHeight="1">
      <c r="A6" s="239"/>
      <c r="B6" s="742" t="s">
        <v>838</v>
      </c>
      <c r="C6" s="742"/>
      <c r="D6" s="742"/>
      <c r="E6" s="742"/>
      <c r="F6" s="742"/>
      <c r="G6" s="742"/>
      <c r="H6" s="742"/>
      <c r="I6" s="742"/>
      <c r="J6" s="742"/>
      <c r="K6" s="742"/>
    </row>
    <row r="7" spans="1:11" ht="33" customHeight="1">
      <c r="A7" s="239"/>
      <c r="B7" s="742" t="s">
        <v>1082</v>
      </c>
      <c r="C7" s="742"/>
      <c r="D7" s="742"/>
      <c r="E7" s="742"/>
      <c r="F7" s="742"/>
      <c r="G7" s="742"/>
      <c r="H7" s="742"/>
      <c r="I7" s="742"/>
      <c r="J7" s="742"/>
      <c r="K7" s="742"/>
    </row>
    <row r="8" spans="1:11" ht="44.1" customHeight="1">
      <c r="A8" s="239"/>
      <c r="B8" s="742" t="s">
        <v>608</v>
      </c>
      <c r="C8" s="742"/>
      <c r="D8" s="742"/>
      <c r="E8" s="742"/>
      <c r="F8" s="742"/>
      <c r="G8" s="742"/>
      <c r="H8" s="742"/>
      <c r="I8" s="742"/>
      <c r="J8" s="742"/>
      <c r="K8" s="742"/>
    </row>
    <row r="9" spans="1:11" ht="36" customHeight="1">
      <c r="A9" s="239"/>
      <c r="B9" s="1008" t="s">
        <v>102</v>
      </c>
      <c r="C9" s="1008"/>
      <c r="D9" s="1008"/>
      <c r="E9" s="1008" t="s">
        <v>104</v>
      </c>
      <c r="F9" s="1008"/>
      <c r="G9" s="1008" t="s">
        <v>1235</v>
      </c>
      <c r="H9" s="1008"/>
      <c r="I9" s="138"/>
      <c r="J9" s="138"/>
      <c r="K9" s="138"/>
    </row>
    <row r="10" spans="1:11" ht="29.45" customHeight="1">
      <c r="A10" s="239"/>
      <c r="B10" s="993" t="s">
        <v>778</v>
      </c>
      <c r="C10" s="993"/>
      <c r="D10" s="993"/>
      <c r="E10" s="993" t="s">
        <v>105</v>
      </c>
      <c r="F10" s="993"/>
      <c r="G10" s="1017" t="s">
        <v>119</v>
      </c>
      <c r="H10" s="1017"/>
      <c r="I10" s="138"/>
      <c r="J10" s="138"/>
      <c r="K10" s="138"/>
    </row>
    <row r="11" spans="1:11" ht="29.45" customHeight="1">
      <c r="A11" s="239"/>
      <c r="B11" s="993" t="s">
        <v>103</v>
      </c>
      <c r="C11" s="993"/>
      <c r="D11" s="993"/>
      <c r="E11" s="993" t="s">
        <v>105</v>
      </c>
      <c r="F11" s="993"/>
      <c r="G11" s="1017" t="s">
        <v>107</v>
      </c>
      <c r="H11" s="1017"/>
      <c r="I11" s="138"/>
      <c r="J11" s="138"/>
      <c r="K11" s="138"/>
    </row>
    <row r="12" spans="1:11" ht="20.100000000000001" customHeight="1">
      <c r="A12" s="239"/>
      <c r="B12" s="993" t="s">
        <v>864</v>
      </c>
      <c r="C12" s="993"/>
      <c r="D12" s="993"/>
      <c r="E12" s="993" t="s">
        <v>1108</v>
      </c>
      <c r="F12" s="993"/>
      <c r="G12" s="1017" t="s">
        <v>108</v>
      </c>
      <c r="H12" s="1017"/>
      <c r="I12" s="138"/>
      <c r="J12" s="138"/>
      <c r="K12" s="138"/>
    </row>
    <row r="13" spans="1:11" ht="20.100000000000001" customHeight="1">
      <c r="A13" s="239"/>
      <c r="B13" s="993"/>
      <c r="C13" s="993"/>
      <c r="D13" s="993"/>
      <c r="E13" s="1019" t="s">
        <v>1109</v>
      </c>
      <c r="F13" s="1021"/>
      <c r="G13" s="1017" t="s">
        <v>1110</v>
      </c>
      <c r="H13" s="1017"/>
      <c r="I13" s="138"/>
      <c r="J13" s="138"/>
      <c r="K13" s="138"/>
    </row>
    <row r="14" spans="1:11" ht="22.5" customHeight="1">
      <c r="A14" s="239"/>
      <c r="B14" s="993"/>
      <c r="C14" s="993"/>
      <c r="D14" s="993"/>
      <c r="E14" s="993" t="s">
        <v>106</v>
      </c>
      <c r="F14" s="993"/>
      <c r="G14" s="1017" t="s">
        <v>118</v>
      </c>
      <c r="H14" s="1017"/>
      <c r="I14" s="138"/>
      <c r="J14" s="138"/>
      <c r="K14" s="138"/>
    </row>
    <row r="15" spans="1:11" ht="47.45" customHeight="1">
      <c r="A15" s="742" t="s">
        <v>1104</v>
      </c>
      <c r="B15" s="742"/>
      <c r="C15" s="742"/>
      <c r="D15" s="742"/>
      <c r="E15" s="742"/>
      <c r="F15" s="742"/>
      <c r="G15" s="742"/>
      <c r="H15" s="742"/>
      <c r="I15" s="742"/>
      <c r="J15" s="742"/>
      <c r="K15" s="742"/>
    </row>
    <row r="16" spans="1:11" ht="26.45" customHeight="1">
      <c r="A16" s="742" t="s">
        <v>837</v>
      </c>
      <c r="B16" s="742"/>
      <c r="C16" s="742"/>
      <c r="D16" s="742"/>
      <c r="E16" s="742"/>
      <c r="F16" s="742"/>
      <c r="G16" s="742"/>
      <c r="H16" s="742"/>
      <c r="I16" s="742"/>
      <c r="J16" s="742"/>
      <c r="K16" s="742"/>
    </row>
    <row r="17" spans="1:11" ht="36" customHeight="1">
      <c r="A17" s="742" t="s">
        <v>985</v>
      </c>
      <c r="B17" s="742"/>
      <c r="C17" s="742"/>
      <c r="D17" s="742"/>
      <c r="E17" s="742"/>
      <c r="F17" s="742"/>
      <c r="G17" s="742"/>
      <c r="H17" s="742"/>
      <c r="I17" s="742"/>
      <c r="J17" s="742"/>
      <c r="K17" s="742"/>
    </row>
    <row r="18" spans="1:11" ht="21.95" customHeight="1">
      <c r="A18" s="742"/>
      <c r="B18" s="742"/>
      <c r="C18" s="742"/>
      <c r="D18" s="742"/>
      <c r="E18" s="742"/>
      <c r="F18" s="742"/>
      <c r="G18" s="742"/>
      <c r="H18" s="742"/>
      <c r="I18" s="742"/>
      <c r="J18" s="742"/>
      <c r="K18" s="742"/>
    </row>
    <row r="19" spans="1:11" ht="21.95" customHeight="1">
      <c r="A19" s="1018"/>
      <c r="B19" s="1018"/>
      <c r="C19" s="1018"/>
      <c r="D19" s="1018"/>
      <c r="E19" s="1018"/>
      <c r="F19" s="1018"/>
      <c r="G19" s="1018"/>
      <c r="H19" s="1018"/>
      <c r="I19" s="1018"/>
      <c r="J19" s="1018"/>
      <c r="K19" s="1018"/>
    </row>
    <row r="20" spans="1:11" ht="7.5" hidden="1" customHeight="1">
      <c r="A20" s="742"/>
      <c r="B20" s="742"/>
      <c r="C20" s="742"/>
      <c r="D20" s="742"/>
      <c r="E20" s="742"/>
      <c r="F20" s="742"/>
      <c r="G20" s="742"/>
      <c r="H20" s="742"/>
      <c r="I20" s="742"/>
      <c r="J20" s="742"/>
      <c r="K20" s="742"/>
    </row>
    <row r="21" spans="1:11" ht="20.45" customHeight="1">
      <c r="A21" s="1010" t="s">
        <v>537</v>
      </c>
      <c r="B21" s="1010"/>
      <c r="C21" s="1010"/>
      <c r="D21" s="1010"/>
      <c r="E21" s="1010"/>
      <c r="F21" s="1010"/>
      <c r="G21" s="1010"/>
      <c r="H21" s="1010"/>
      <c r="I21" s="1010"/>
      <c r="J21" s="1010"/>
      <c r="K21" s="1010"/>
    </row>
    <row r="22" spans="1:11" ht="33" customHeight="1">
      <c r="A22" s="1013" t="s">
        <v>1171</v>
      </c>
      <c r="B22" s="1013"/>
      <c r="C22" s="1013"/>
      <c r="D22" s="1013"/>
      <c r="E22" s="1013"/>
      <c r="F22" s="1013"/>
      <c r="G22" s="1013"/>
      <c r="H22" s="1013"/>
      <c r="I22" s="1013"/>
      <c r="J22" s="1013"/>
      <c r="K22" s="1013"/>
    </row>
    <row r="23" spans="1:11" ht="20.45" customHeight="1">
      <c r="A23" s="1010" t="s">
        <v>485</v>
      </c>
      <c r="B23" s="1010"/>
      <c r="C23" s="1010"/>
      <c r="D23" s="1010"/>
      <c r="E23" s="1010"/>
      <c r="F23" s="1010"/>
      <c r="G23" s="1010"/>
      <c r="H23" s="1010"/>
      <c r="I23" s="1010"/>
      <c r="J23" s="1010"/>
      <c r="K23" s="1010"/>
    </row>
    <row r="24" spans="1:11" ht="17.850000000000001" customHeight="1">
      <c r="A24" s="1010" t="s">
        <v>1172</v>
      </c>
      <c r="B24" s="1010"/>
      <c r="C24" s="1010"/>
      <c r="D24" s="1010"/>
      <c r="E24" s="1010"/>
      <c r="F24" s="1010"/>
      <c r="G24" s="1010"/>
      <c r="H24" s="1010"/>
      <c r="I24" s="1010"/>
      <c r="J24" s="1010"/>
      <c r="K24" s="1010"/>
    </row>
    <row r="25" spans="1:11" ht="47.25" customHeight="1">
      <c r="A25" s="240"/>
      <c r="B25" s="1013" t="s">
        <v>240</v>
      </c>
      <c r="C25" s="1013"/>
      <c r="D25" s="1013"/>
      <c r="E25" s="1013"/>
      <c r="F25" s="1013"/>
      <c r="G25" s="1013"/>
      <c r="H25" s="1013"/>
      <c r="I25" s="1013"/>
      <c r="J25" s="1013"/>
      <c r="K25" s="1013"/>
    </row>
    <row r="26" spans="1:11" ht="66" customHeight="1">
      <c r="A26" s="240"/>
      <c r="B26" s="1013" t="s">
        <v>114</v>
      </c>
      <c r="C26" s="1013"/>
      <c r="D26" s="1013"/>
      <c r="E26" s="1013"/>
      <c r="F26" s="1013"/>
      <c r="G26" s="1013"/>
      <c r="H26" s="1013"/>
      <c r="I26" s="1013"/>
      <c r="J26" s="1013"/>
      <c r="K26" s="1013"/>
    </row>
    <row r="27" spans="1:11" ht="6.95" customHeight="1">
      <c r="A27" s="1014"/>
      <c r="B27" s="1014"/>
      <c r="C27" s="1014"/>
      <c r="D27" s="1014"/>
      <c r="E27" s="1014"/>
      <c r="F27" s="1014"/>
      <c r="G27" s="1014"/>
      <c r="H27" s="1014"/>
      <c r="I27" s="1014"/>
      <c r="J27" s="1014"/>
      <c r="K27" s="1014"/>
    </row>
    <row r="28" spans="1:11" ht="17.850000000000001" customHeight="1">
      <c r="A28" s="1010" t="s">
        <v>1173</v>
      </c>
      <c r="B28" s="1010"/>
      <c r="C28" s="1010"/>
      <c r="D28" s="1010"/>
      <c r="E28" s="1010"/>
      <c r="F28" s="1010"/>
      <c r="G28" s="1010"/>
      <c r="H28" s="1010"/>
      <c r="I28" s="1010"/>
      <c r="J28" s="1010"/>
      <c r="K28" s="1010"/>
    </row>
    <row r="29" spans="1:11" ht="19.5" customHeight="1">
      <c r="A29" s="240"/>
      <c r="B29" s="1013" t="s">
        <v>1042</v>
      </c>
      <c r="C29" s="1013"/>
      <c r="D29" s="1013"/>
      <c r="E29" s="1013"/>
      <c r="F29" s="1013"/>
      <c r="G29" s="1013"/>
      <c r="H29" s="1013"/>
      <c r="I29" s="1013"/>
      <c r="J29" s="1013"/>
      <c r="K29" s="1013"/>
    </row>
    <row r="30" spans="1:11" ht="47.45" customHeight="1">
      <c r="A30" s="240"/>
      <c r="B30" s="1013" t="s">
        <v>115</v>
      </c>
      <c r="C30" s="1013"/>
      <c r="D30" s="1013"/>
      <c r="E30" s="1013"/>
      <c r="F30" s="1013"/>
      <c r="G30" s="1013"/>
      <c r="H30" s="1013"/>
      <c r="I30" s="1013"/>
      <c r="J30" s="1013"/>
      <c r="K30" s="1013"/>
    </row>
    <row r="31" spans="1:11" ht="8.4499999999999993" customHeight="1">
      <c r="A31" s="240"/>
      <c r="B31" s="1013"/>
      <c r="C31" s="1013"/>
      <c r="D31" s="1013"/>
      <c r="E31" s="1013"/>
      <c r="F31" s="1013"/>
      <c r="G31" s="1013"/>
      <c r="H31" s="1013"/>
      <c r="I31" s="1013"/>
      <c r="J31" s="1013"/>
      <c r="K31" s="1013"/>
    </row>
    <row r="32" spans="1:11" ht="47.45" customHeight="1">
      <c r="A32" s="240" t="s">
        <v>863</v>
      </c>
      <c r="B32" s="1013" t="s">
        <v>116</v>
      </c>
      <c r="C32" s="1013"/>
      <c r="D32" s="1013"/>
      <c r="E32" s="1013"/>
      <c r="F32" s="1013"/>
      <c r="G32" s="1013"/>
      <c r="H32" s="1013"/>
      <c r="I32" s="1013"/>
      <c r="J32" s="1013"/>
      <c r="K32" s="1013"/>
    </row>
    <row r="33" spans="1:11" ht="10.5" customHeight="1">
      <c r="A33" s="240"/>
      <c r="B33" s="1013"/>
      <c r="C33" s="1013"/>
      <c r="D33" s="1013"/>
      <c r="E33" s="1013"/>
      <c r="F33" s="1013"/>
      <c r="G33" s="1013"/>
      <c r="H33" s="1013"/>
      <c r="I33" s="1013"/>
      <c r="J33" s="1013"/>
      <c r="K33" s="1013"/>
    </row>
    <row r="34" spans="1:11" ht="17.850000000000001" customHeight="1">
      <c r="A34" s="1010" t="s">
        <v>1174</v>
      </c>
      <c r="B34" s="1010"/>
      <c r="C34" s="1010"/>
      <c r="D34" s="1010"/>
      <c r="E34" s="1010"/>
      <c r="F34" s="1010"/>
      <c r="G34" s="1010"/>
      <c r="H34" s="1010"/>
      <c r="I34" s="1010"/>
      <c r="J34" s="1010"/>
      <c r="K34" s="1010"/>
    </row>
    <row r="35" spans="1:11" ht="33.6" customHeight="1">
      <c r="A35" s="240"/>
      <c r="B35" s="1013" t="s">
        <v>113</v>
      </c>
      <c r="C35" s="1013"/>
      <c r="D35" s="1013"/>
      <c r="E35" s="1013"/>
      <c r="F35" s="1013"/>
      <c r="G35" s="1013"/>
      <c r="H35" s="1013"/>
      <c r="I35" s="1013"/>
      <c r="J35" s="1013"/>
      <c r="K35" s="1013"/>
    </row>
    <row r="36" spans="1:11" ht="33.6" customHeight="1">
      <c r="A36" s="1014"/>
      <c r="B36" s="1014"/>
      <c r="C36" s="1014"/>
      <c r="D36" s="1014"/>
      <c r="E36" s="1014"/>
      <c r="F36" s="1014"/>
      <c r="G36" s="1014"/>
      <c r="H36" s="1014"/>
      <c r="I36" s="1014"/>
      <c r="J36" s="1014"/>
      <c r="K36" s="1014"/>
    </row>
    <row r="37" spans="1:11" ht="33.6" customHeight="1">
      <c r="A37" s="1027">
        <v>28</v>
      </c>
      <c r="B37" s="1027"/>
      <c r="C37" s="1027"/>
      <c r="D37" s="1027"/>
      <c r="E37" s="1027"/>
      <c r="F37" s="1027"/>
      <c r="G37" s="1027"/>
      <c r="H37" s="1027"/>
      <c r="I37" s="1027"/>
      <c r="J37" s="1027"/>
      <c r="K37" s="1027"/>
    </row>
    <row r="38" spans="1:11" ht="33.6" customHeight="1">
      <c r="A38" s="1014"/>
      <c r="B38" s="1014"/>
      <c r="C38" s="1014"/>
      <c r="D38" s="1014"/>
      <c r="E38" s="1014"/>
      <c r="F38" s="1014"/>
      <c r="G38" s="1014"/>
      <c r="H38" s="1014"/>
      <c r="I38" s="1014"/>
      <c r="J38" s="1014"/>
      <c r="K38" s="1014"/>
    </row>
    <row r="39" spans="1:11" ht="15" customHeight="1">
      <c r="A39" s="1010" t="s">
        <v>117</v>
      </c>
      <c r="B39" s="1010"/>
      <c r="C39" s="1010"/>
      <c r="D39" s="1010"/>
      <c r="E39" s="1010"/>
      <c r="F39" s="1010"/>
      <c r="G39" s="1010"/>
      <c r="H39" s="1010"/>
      <c r="I39" s="1010"/>
      <c r="J39" s="1010"/>
      <c r="K39" s="1010"/>
    </row>
    <row r="40" spans="1:11" ht="32.1" customHeight="1">
      <c r="A40" s="240"/>
      <c r="B40" s="1022" t="s">
        <v>112</v>
      </c>
      <c r="C40" s="1022"/>
      <c r="D40" s="1022"/>
      <c r="E40" s="1022"/>
      <c r="F40" s="1022"/>
      <c r="G40" s="1022"/>
      <c r="H40" s="1022"/>
      <c r="I40" s="1022"/>
      <c r="J40" s="1022"/>
      <c r="K40" s="1022"/>
    </row>
    <row r="41" spans="1:11" ht="21" customHeight="1">
      <c r="A41" s="240"/>
      <c r="B41" s="1022"/>
      <c r="C41" s="1022"/>
      <c r="D41" s="1022"/>
      <c r="E41" s="1022"/>
      <c r="F41" s="1022"/>
      <c r="G41" s="1022"/>
      <c r="H41" s="1022"/>
      <c r="I41" s="1022"/>
      <c r="J41" s="1022"/>
      <c r="K41" s="1022"/>
    </row>
    <row r="42" spans="1:11" ht="17.100000000000001" customHeight="1">
      <c r="A42" s="1010" t="s">
        <v>1236</v>
      </c>
      <c r="B42" s="1010"/>
      <c r="C42" s="1010"/>
      <c r="D42" s="1010"/>
      <c r="E42" s="1010"/>
      <c r="F42" s="1010"/>
      <c r="G42" s="1010"/>
      <c r="H42" s="1010"/>
      <c r="I42" s="1010"/>
      <c r="J42" s="1010"/>
      <c r="K42" s="1010"/>
    </row>
    <row r="43" spans="1:11" ht="47.1" customHeight="1">
      <c r="A43" s="240"/>
      <c r="B43" s="1022" t="s">
        <v>714</v>
      </c>
      <c r="C43" s="1022"/>
      <c r="D43" s="1022"/>
      <c r="E43" s="1022"/>
      <c r="F43" s="1022"/>
      <c r="G43" s="1022"/>
      <c r="H43" s="1022"/>
      <c r="I43" s="1022"/>
      <c r="J43" s="1022"/>
      <c r="K43" s="1022"/>
    </row>
    <row r="44" spans="1:11" ht="11.1" customHeight="1">
      <c r="A44" s="240"/>
      <c r="B44" s="1023"/>
      <c r="C44" s="1023"/>
      <c r="D44" s="1023"/>
      <c r="E44" s="1023"/>
      <c r="F44" s="1023"/>
      <c r="G44" s="1023"/>
      <c r="H44" s="1023"/>
      <c r="I44" s="1023"/>
      <c r="J44" s="1023"/>
      <c r="K44" s="1023"/>
    </row>
    <row r="45" spans="1:11" ht="21" customHeight="1">
      <c r="A45" s="1010" t="s">
        <v>1175</v>
      </c>
      <c r="B45" s="1010"/>
      <c r="C45" s="1010"/>
      <c r="D45" s="1010"/>
      <c r="E45" s="1010"/>
      <c r="F45" s="1010"/>
      <c r="G45" s="1010"/>
      <c r="H45" s="1010"/>
      <c r="I45" s="1010"/>
      <c r="J45" s="1010"/>
      <c r="K45" s="1010"/>
    </row>
    <row r="46" spans="1:11" ht="47.25" customHeight="1">
      <c r="A46" s="425"/>
      <c r="B46" s="1012" t="s">
        <v>343</v>
      </c>
      <c r="C46" s="1012"/>
      <c r="D46" s="1012"/>
      <c r="E46" s="1012"/>
      <c r="F46" s="1012"/>
      <c r="G46" s="1012"/>
      <c r="H46" s="1012"/>
      <c r="I46" s="1012"/>
      <c r="J46" s="1012"/>
      <c r="K46" s="1012"/>
    </row>
    <row r="47" spans="1:11" ht="49.5" customHeight="1">
      <c r="A47" s="240"/>
      <c r="B47" s="1013" t="s">
        <v>342</v>
      </c>
      <c r="C47" s="1013"/>
      <c r="D47" s="1013"/>
      <c r="E47" s="1013"/>
      <c r="F47" s="1013"/>
      <c r="G47" s="1013"/>
      <c r="H47" s="1013"/>
      <c r="I47" s="1013"/>
      <c r="J47" s="1013"/>
      <c r="K47" s="1013"/>
    </row>
    <row r="48" spans="1:11" ht="19.350000000000001" customHeight="1">
      <c r="A48" s="240"/>
      <c r="B48" s="1013" t="s">
        <v>344</v>
      </c>
      <c r="C48" s="1013"/>
      <c r="D48" s="1013"/>
      <c r="E48" s="1013"/>
      <c r="F48" s="1013"/>
      <c r="G48" s="1013"/>
      <c r="H48" s="1013"/>
      <c r="I48" s="1013"/>
      <c r="J48" s="1013"/>
      <c r="K48" s="1013"/>
    </row>
    <row r="49" spans="1:11" ht="31.5" customHeight="1">
      <c r="A49" s="240"/>
      <c r="B49" s="1013" t="s">
        <v>345</v>
      </c>
      <c r="C49" s="1013"/>
      <c r="D49" s="1013"/>
      <c r="E49" s="1013"/>
      <c r="F49" s="1013"/>
      <c r="G49" s="1013"/>
      <c r="H49" s="1013"/>
      <c r="I49" s="1013"/>
      <c r="J49" s="1013"/>
      <c r="K49" s="1013"/>
    </row>
    <row r="50" spans="1:11" ht="38.1" customHeight="1">
      <c r="A50" s="1013" t="s">
        <v>259</v>
      </c>
      <c r="B50" s="1013"/>
      <c r="C50" s="1013"/>
      <c r="D50" s="1013"/>
      <c r="E50" s="1013"/>
      <c r="F50" s="1013"/>
      <c r="G50" s="1013"/>
      <c r="H50" s="1013"/>
      <c r="I50" s="1013"/>
      <c r="J50" s="1013"/>
      <c r="K50" s="1013"/>
    </row>
    <row r="51" spans="1:11" ht="33.6" customHeight="1">
      <c r="A51" s="1013"/>
      <c r="B51" s="1013"/>
      <c r="C51" s="1013"/>
      <c r="D51" s="1013"/>
      <c r="E51" s="1013"/>
      <c r="F51" s="1013"/>
      <c r="G51" s="1013"/>
      <c r="H51" s="1013"/>
      <c r="I51" s="1013"/>
      <c r="J51" s="1013"/>
      <c r="K51" s="1013"/>
    </row>
    <row r="52" spans="1:11" ht="21.95" customHeight="1" thickBot="1">
      <c r="A52" s="1025" t="s">
        <v>860</v>
      </c>
      <c r="B52" s="1025"/>
      <c r="C52" s="1025"/>
      <c r="D52" s="1025"/>
      <c r="E52" s="1025"/>
      <c r="F52" s="1025"/>
      <c r="G52" s="1025"/>
      <c r="H52" s="1025"/>
      <c r="I52" s="1025"/>
      <c r="J52" s="1025"/>
      <c r="K52" s="1025"/>
    </row>
    <row r="53" spans="1:11" ht="40.5" customHeight="1">
      <c r="A53" s="138"/>
      <c r="B53" s="537" t="s">
        <v>994</v>
      </c>
      <c r="C53" s="1011" t="s">
        <v>861</v>
      </c>
      <c r="D53" s="1011"/>
      <c r="E53" s="1011"/>
      <c r="F53" s="1011"/>
      <c r="G53" s="1011" t="s">
        <v>866</v>
      </c>
      <c r="H53" s="1011"/>
      <c r="I53" s="347"/>
      <c r="J53" s="347"/>
      <c r="K53" s="243" t="s">
        <v>17</v>
      </c>
    </row>
    <row r="54" spans="1:11" ht="29.25" customHeight="1">
      <c r="A54" s="138"/>
      <c r="B54" s="300" t="s">
        <v>1007</v>
      </c>
      <c r="C54" s="1008" t="s">
        <v>16</v>
      </c>
      <c r="D54" s="1008"/>
      <c r="E54" s="1008"/>
      <c r="F54" s="1008"/>
      <c r="G54" s="1024"/>
      <c r="H54" s="1024"/>
      <c r="I54" s="345"/>
      <c r="J54" s="345"/>
      <c r="K54" s="348"/>
    </row>
    <row r="55" spans="1:11" ht="29.25" customHeight="1">
      <c r="A55" s="138"/>
      <c r="B55" s="298">
        <v>1</v>
      </c>
      <c r="C55" s="1019" t="s">
        <v>111</v>
      </c>
      <c r="D55" s="1020"/>
      <c r="E55" s="1020"/>
      <c r="F55" s="1021"/>
      <c r="G55" s="994">
        <v>1</v>
      </c>
      <c r="H55" s="994"/>
      <c r="I55" s="994">
        <v>2</v>
      </c>
      <c r="J55" s="994"/>
      <c r="K55" s="349">
        <v>1</v>
      </c>
    </row>
    <row r="56" spans="1:11" ht="29.25" customHeight="1">
      <c r="A56" s="138"/>
      <c r="B56" s="298">
        <v>2</v>
      </c>
      <c r="C56" s="993" t="s">
        <v>109</v>
      </c>
      <c r="D56" s="993"/>
      <c r="E56" s="993"/>
      <c r="F56" s="993"/>
      <c r="G56" s="994">
        <v>1</v>
      </c>
      <c r="H56" s="994"/>
      <c r="I56" s="345"/>
      <c r="J56" s="345"/>
      <c r="K56" s="349">
        <v>1</v>
      </c>
    </row>
    <row r="57" spans="1:11" ht="29.25" customHeight="1">
      <c r="A57" s="138"/>
      <c r="B57" s="298">
        <v>3</v>
      </c>
      <c r="C57" s="993" t="s">
        <v>110</v>
      </c>
      <c r="D57" s="993"/>
      <c r="E57" s="993"/>
      <c r="F57" s="993"/>
      <c r="G57" s="994">
        <v>1</v>
      </c>
      <c r="H57" s="994"/>
      <c r="I57" s="345"/>
      <c r="J57" s="345"/>
      <c r="K57" s="349">
        <v>1</v>
      </c>
    </row>
    <row r="58" spans="1:11" ht="29.25" customHeight="1">
      <c r="A58" s="138"/>
      <c r="B58" s="298">
        <v>4</v>
      </c>
      <c r="C58" s="993" t="s">
        <v>18</v>
      </c>
      <c r="D58" s="993"/>
      <c r="E58" s="993"/>
      <c r="F58" s="993"/>
      <c r="G58" s="994">
        <v>0.6</v>
      </c>
      <c r="H58" s="994"/>
      <c r="I58" s="345"/>
      <c r="J58" s="345"/>
      <c r="K58" s="349">
        <v>1.66</v>
      </c>
    </row>
    <row r="59" spans="1:11" ht="29.25" customHeight="1">
      <c r="A59" s="138"/>
      <c r="B59" s="298">
        <v>5</v>
      </c>
      <c r="C59" s="993" t="s">
        <v>19</v>
      </c>
      <c r="D59" s="993"/>
      <c r="E59" s="993"/>
      <c r="F59" s="993"/>
      <c r="G59" s="994">
        <v>0.6</v>
      </c>
      <c r="H59" s="994"/>
      <c r="I59" s="345"/>
      <c r="J59" s="345"/>
      <c r="K59" s="349">
        <v>1.66</v>
      </c>
    </row>
    <row r="60" spans="1:11" ht="27" customHeight="1">
      <c r="A60" s="138"/>
      <c r="B60" s="300" t="s">
        <v>871</v>
      </c>
      <c r="C60" s="1008" t="s">
        <v>864</v>
      </c>
      <c r="D60" s="1008"/>
      <c r="E60" s="1008"/>
      <c r="F60" s="1008"/>
      <c r="G60" s="994"/>
      <c r="H60" s="994"/>
      <c r="I60" s="345"/>
      <c r="J60" s="345"/>
      <c r="K60" s="349"/>
    </row>
    <row r="61" spans="1:11" ht="29.25" customHeight="1">
      <c r="A61" s="138"/>
      <c r="B61" s="301">
        <v>1</v>
      </c>
      <c r="C61" s="1009" t="s">
        <v>865</v>
      </c>
      <c r="D61" s="1009"/>
      <c r="E61" s="1009"/>
      <c r="F61" s="1009"/>
      <c r="G61" s="996">
        <v>0.15</v>
      </c>
      <c r="H61" s="996"/>
      <c r="I61" s="345"/>
      <c r="J61" s="345"/>
      <c r="K61" s="349">
        <v>6.66</v>
      </c>
    </row>
    <row r="62" spans="1:11" ht="29.25" customHeight="1">
      <c r="A62" s="196"/>
      <c r="B62" s="300" t="s">
        <v>777</v>
      </c>
      <c r="C62" s="1008" t="s">
        <v>778</v>
      </c>
      <c r="D62" s="1008"/>
      <c r="E62" s="1008"/>
      <c r="F62" s="1008"/>
      <c r="G62" s="994"/>
      <c r="H62" s="994"/>
      <c r="I62" s="346"/>
      <c r="J62" s="346"/>
      <c r="K62" s="349"/>
    </row>
    <row r="63" spans="1:11" ht="29.25" customHeight="1">
      <c r="A63" s="138"/>
      <c r="B63" s="298">
        <v>1</v>
      </c>
      <c r="C63" s="993" t="s">
        <v>779</v>
      </c>
      <c r="D63" s="993"/>
      <c r="E63" s="993"/>
      <c r="F63" s="993"/>
      <c r="G63" s="994">
        <v>0.4</v>
      </c>
      <c r="H63" s="994"/>
      <c r="I63" s="345"/>
      <c r="J63" s="345"/>
      <c r="K63" s="349">
        <v>2.5</v>
      </c>
    </row>
    <row r="64" spans="1:11" ht="29.25" customHeight="1">
      <c r="A64" s="196"/>
      <c r="B64" s="298">
        <v>2</v>
      </c>
      <c r="C64" s="993" t="s">
        <v>452</v>
      </c>
      <c r="D64" s="993"/>
      <c r="E64" s="993"/>
      <c r="F64" s="993"/>
      <c r="G64" s="994">
        <v>0.27</v>
      </c>
      <c r="H64" s="994"/>
      <c r="I64" s="346"/>
      <c r="J64" s="346"/>
      <c r="K64" s="349">
        <v>3.7</v>
      </c>
    </row>
    <row r="65" spans="1:11" ht="29.25" customHeight="1">
      <c r="A65" s="196"/>
      <c r="B65" s="301">
        <v>3</v>
      </c>
      <c r="C65" s="1009" t="s">
        <v>1111</v>
      </c>
      <c r="D65" s="1009"/>
      <c r="E65" s="1009"/>
      <c r="F65" s="1009"/>
      <c r="G65" s="1026" t="s">
        <v>780</v>
      </c>
      <c r="H65" s="1026"/>
      <c r="I65" s="346"/>
      <c r="J65" s="346"/>
      <c r="K65" s="552"/>
    </row>
    <row r="66" spans="1:11" ht="24.75" customHeight="1">
      <c r="A66" s="196"/>
      <c r="B66" s="554" t="s">
        <v>443</v>
      </c>
      <c r="C66" s="995" t="s">
        <v>447</v>
      </c>
      <c r="D66" s="995"/>
      <c r="E66" s="995"/>
      <c r="F66" s="995"/>
      <c r="G66" s="996"/>
      <c r="H66" s="996"/>
      <c r="I66" s="553"/>
      <c r="J66" s="553"/>
      <c r="K66" s="552"/>
    </row>
    <row r="67" spans="1:11" ht="23.25" customHeight="1">
      <c r="A67" s="138"/>
      <c r="B67" s="298">
        <v>1</v>
      </c>
      <c r="C67" s="993" t="s">
        <v>444</v>
      </c>
      <c r="D67" s="993"/>
      <c r="E67" s="993"/>
      <c r="F67" s="993"/>
      <c r="G67" s="994">
        <v>0.8</v>
      </c>
      <c r="H67" s="994"/>
      <c r="I67" s="555"/>
      <c r="J67" s="555"/>
      <c r="K67" s="349"/>
    </row>
    <row r="68" spans="1:11" ht="23.25" customHeight="1">
      <c r="A68" s="138"/>
      <c r="B68" s="298">
        <v>2</v>
      </c>
      <c r="C68" s="993" t="s">
        <v>445</v>
      </c>
      <c r="D68" s="993"/>
      <c r="E68" s="993"/>
      <c r="F68" s="993"/>
      <c r="G68" s="994">
        <v>1.3</v>
      </c>
      <c r="H68" s="994"/>
      <c r="I68" s="555"/>
      <c r="J68" s="555"/>
      <c r="K68" s="349"/>
    </row>
    <row r="69" spans="1:11" ht="23.25" customHeight="1">
      <c r="A69" s="138"/>
      <c r="B69" s="298">
        <v>3</v>
      </c>
      <c r="C69" s="993" t="s">
        <v>446</v>
      </c>
      <c r="D69" s="993"/>
      <c r="E69" s="993"/>
      <c r="F69" s="993"/>
      <c r="G69" s="994">
        <v>0.9</v>
      </c>
      <c r="H69" s="994"/>
      <c r="I69" s="555"/>
      <c r="J69" s="555"/>
      <c r="K69" s="349"/>
    </row>
    <row r="70" spans="1:11" ht="23.25" customHeight="1">
      <c r="A70" s="138"/>
      <c r="B70" s="554" t="s">
        <v>448</v>
      </c>
      <c r="C70" s="995" t="s">
        <v>449</v>
      </c>
      <c r="D70" s="995"/>
      <c r="E70" s="995"/>
      <c r="F70" s="995"/>
      <c r="G70" s="996"/>
      <c r="H70" s="996"/>
      <c r="I70" s="553"/>
      <c r="J70" s="553"/>
      <c r="K70" s="552"/>
    </row>
    <row r="71" spans="1:11" ht="23.25" customHeight="1">
      <c r="A71" s="138"/>
      <c r="B71" s="519">
        <v>1</v>
      </c>
      <c r="C71" s="988" t="s">
        <v>450</v>
      </c>
      <c r="D71" s="989"/>
      <c r="E71" s="989"/>
      <c r="F71" s="990"/>
      <c r="G71" s="991">
        <v>0.4</v>
      </c>
      <c r="H71" s="992"/>
      <c r="I71" s="346"/>
      <c r="J71" s="346"/>
      <c r="K71" s="552"/>
    </row>
    <row r="72" spans="1:11" ht="23.25" customHeight="1" thickBot="1">
      <c r="A72" s="138"/>
      <c r="B72" s="521">
        <v>2</v>
      </c>
      <c r="C72" s="984" t="s">
        <v>451</v>
      </c>
      <c r="D72" s="985"/>
      <c r="E72" s="985"/>
      <c r="F72" s="986"/>
      <c r="G72" s="987">
        <v>1</v>
      </c>
      <c r="H72" s="987"/>
      <c r="I72" s="350"/>
      <c r="J72" s="350"/>
      <c r="K72" s="351"/>
    </row>
    <row r="73" spans="1:11">
      <c r="A73" s="621"/>
      <c r="B73" s="621"/>
      <c r="C73" s="621"/>
      <c r="D73" s="621"/>
      <c r="E73" s="621"/>
      <c r="F73" s="621"/>
      <c r="G73" s="621"/>
      <c r="H73" s="621"/>
      <c r="I73" s="621"/>
      <c r="J73" s="621"/>
      <c r="K73" s="621"/>
    </row>
    <row r="74" spans="1:11">
      <c r="A74" s="621"/>
      <c r="B74" s="621"/>
      <c r="C74" s="621"/>
      <c r="D74" s="621"/>
      <c r="E74" s="621"/>
      <c r="F74" s="621"/>
      <c r="G74" s="621"/>
      <c r="H74" s="621"/>
      <c r="I74" s="621"/>
      <c r="J74" s="621"/>
      <c r="K74" s="621"/>
    </row>
    <row r="75" spans="1:11">
      <c r="A75" s="621">
        <v>29</v>
      </c>
      <c r="B75" s="621"/>
      <c r="C75" s="621"/>
      <c r="D75" s="621"/>
      <c r="E75" s="621"/>
      <c r="F75" s="621"/>
      <c r="G75" s="621"/>
      <c r="H75" s="621"/>
      <c r="I75" s="621"/>
      <c r="J75" s="621"/>
      <c r="K75" s="621"/>
    </row>
    <row r="76" spans="1:11" ht="39" customHeight="1" thickBot="1">
      <c r="A76" s="1025" t="s">
        <v>431</v>
      </c>
      <c r="B76" s="1025"/>
      <c r="C76" s="1025"/>
      <c r="D76" s="1025"/>
      <c r="E76" s="1025"/>
      <c r="F76" s="1025"/>
      <c r="G76" s="1025"/>
      <c r="H76" s="1025"/>
      <c r="I76" s="1025"/>
      <c r="J76" s="1025"/>
      <c r="K76" s="1025"/>
    </row>
    <row r="77" spans="1:11" ht="33.75" customHeight="1">
      <c r="A77" s="138"/>
      <c r="B77" s="518" t="s">
        <v>994</v>
      </c>
      <c r="C77" s="1028" t="s">
        <v>861</v>
      </c>
      <c r="D77" s="1028"/>
      <c r="E77" s="1028"/>
      <c r="F77" s="1028"/>
      <c r="G77" s="1011" t="s">
        <v>498</v>
      </c>
      <c r="H77" s="1011"/>
      <c r="I77" s="347"/>
      <c r="J77" s="347"/>
      <c r="K77" s="243" t="s">
        <v>499</v>
      </c>
    </row>
    <row r="78" spans="1:11" ht="23.25" customHeight="1">
      <c r="A78" s="138"/>
      <c r="B78" s="188" t="s">
        <v>1007</v>
      </c>
      <c r="C78" s="1045" t="s">
        <v>497</v>
      </c>
      <c r="D78" s="1045"/>
      <c r="E78" s="1045"/>
      <c r="F78" s="1045"/>
      <c r="G78" s="1029" t="s">
        <v>1208</v>
      </c>
      <c r="H78" s="1030"/>
      <c r="I78" s="1030"/>
      <c r="J78" s="1030"/>
      <c r="K78" s="1031"/>
    </row>
    <row r="79" spans="1:11" ht="48.75" customHeight="1">
      <c r="A79" s="138"/>
      <c r="B79" s="298">
        <v>1</v>
      </c>
      <c r="C79" s="1019" t="s">
        <v>1209</v>
      </c>
      <c r="D79" s="1020"/>
      <c r="E79" s="1020"/>
      <c r="F79" s="1021"/>
      <c r="G79" s="994">
        <v>380</v>
      </c>
      <c r="H79" s="994"/>
      <c r="I79" s="994"/>
      <c r="J79" s="994"/>
      <c r="K79" s="349">
        <v>280</v>
      </c>
    </row>
    <row r="80" spans="1:11" ht="36.75" customHeight="1">
      <c r="A80" s="138"/>
      <c r="B80" s="298">
        <v>2</v>
      </c>
      <c r="C80" s="993" t="s">
        <v>1210</v>
      </c>
      <c r="D80" s="993"/>
      <c r="E80" s="993"/>
      <c r="F80" s="993"/>
      <c r="G80" s="994">
        <v>200</v>
      </c>
      <c r="H80" s="994"/>
      <c r="I80" s="345"/>
      <c r="J80" s="345"/>
      <c r="K80" s="349">
        <v>150</v>
      </c>
    </row>
    <row r="81" spans="1:11" ht="28.5" customHeight="1">
      <c r="A81" s="138"/>
      <c r="B81" s="298">
        <v>3</v>
      </c>
      <c r="C81" s="993" t="s">
        <v>1211</v>
      </c>
      <c r="D81" s="993"/>
      <c r="E81" s="993"/>
      <c r="F81" s="993"/>
      <c r="G81" s="994">
        <v>150</v>
      </c>
      <c r="H81" s="994"/>
      <c r="I81" s="345"/>
      <c r="J81" s="345"/>
      <c r="K81" s="349">
        <v>120</v>
      </c>
    </row>
    <row r="82" spans="1:11">
      <c r="A82" s="138"/>
      <c r="B82" s="1042"/>
      <c r="C82" s="1043"/>
      <c r="D82" s="1043"/>
      <c r="E82" s="1043"/>
      <c r="F82" s="1043"/>
      <c r="G82" s="1043"/>
      <c r="H82" s="1043"/>
      <c r="I82" s="1043"/>
      <c r="J82" s="1043"/>
      <c r="K82" s="1044"/>
    </row>
    <row r="83" spans="1:11" ht="27" customHeight="1">
      <c r="A83" s="138"/>
      <c r="B83" s="188" t="s">
        <v>871</v>
      </c>
      <c r="C83" s="997" t="s">
        <v>1212</v>
      </c>
      <c r="D83" s="997"/>
      <c r="E83" s="997"/>
      <c r="F83" s="997"/>
      <c r="G83" s="998" t="s">
        <v>1208</v>
      </c>
      <c r="H83" s="999"/>
      <c r="I83" s="999"/>
      <c r="J83" s="999"/>
      <c r="K83" s="1000"/>
    </row>
    <row r="84" spans="1:11" ht="72.75" customHeight="1">
      <c r="A84" s="138"/>
      <c r="B84" s="519">
        <v>1</v>
      </c>
      <c r="C84" s="1009" t="s">
        <v>1213</v>
      </c>
      <c r="D84" s="1009"/>
      <c r="E84" s="1009"/>
      <c r="F84" s="1009"/>
      <c r="G84" s="991">
        <v>1900</v>
      </c>
      <c r="H84" s="1032"/>
      <c r="I84" s="1032"/>
      <c r="J84" s="1032"/>
      <c r="K84" s="1033"/>
    </row>
    <row r="85" spans="1:11" ht="45.75" customHeight="1">
      <c r="A85" s="196"/>
      <c r="B85" s="520">
        <v>2</v>
      </c>
      <c r="C85" s="988" t="s">
        <v>1214</v>
      </c>
      <c r="D85" s="989"/>
      <c r="E85" s="989"/>
      <c r="F85" s="990"/>
      <c r="G85" s="991">
        <v>1500</v>
      </c>
      <c r="H85" s="1032"/>
      <c r="I85" s="1032"/>
      <c r="J85" s="1032"/>
      <c r="K85" s="1033"/>
    </row>
    <row r="86" spans="1:11" ht="57" customHeight="1">
      <c r="A86" s="196"/>
      <c r="B86" s="519">
        <v>3</v>
      </c>
      <c r="C86" s="988" t="s">
        <v>1215</v>
      </c>
      <c r="D86" s="989"/>
      <c r="E86" s="989"/>
      <c r="F86" s="990"/>
      <c r="G86" s="991">
        <v>900</v>
      </c>
      <c r="H86" s="1032"/>
      <c r="I86" s="1032"/>
      <c r="J86" s="1032"/>
      <c r="K86" s="1033"/>
    </row>
    <row r="87" spans="1:11" ht="55.5" customHeight="1">
      <c r="A87" s="196"/>
      <c r="B87" s="520">
        <v>4</v>
      </c>
      <c r="C87" s="988" t="s">
        <v>1216</v>
      </c>
      <c r="D87" s="989"/>
      <c r="E87" s="989"/>
      <c r="F87" s="990"/>
      <c r="G87" s="991">
        <v>2000</v>
      </c>
      <c r="H87" s="1032"/>
      <c r="I87" s="1032"/>
      <c r="J87" s="1032"/>
      <c r="K87" s="1033"/>
    </row>
    <row r="88" spans="1:11" ht="56.25" customHeight="1">
      <c r="A88" s="138"/>
      <c r="B88" s="519">
        <v>5</v>
      </c>
      <c r="C88" s="988" t="s">
        <v>1217</v>
      </c>
      <c r="D88" s="989"/>
      <c r="E88" s="989"/>
      <c r="F88" s="990"/>
      <c r="G88" s="991">
        <v>1400</v>
      </c>
      <c r="H88" s="1032"/>
      <c r="I88" s="1032"/>
      <c r="J88" s="1032"/>
      <c r="K88" s="1033"/>
    </row>
    <row r="89" spans="1:11" ht="49.5" customHeight="1">
      <c r="A89" s="196"/>
      <c r="B89" s="520">
        <v>6</v>
      </c>
      <c r="C89" s="988" t="s">
        <v>1218</v>
      </c>
      <c r="D89" s="989"/>
      <c r="E89" s="989"/>
      <c r="F89" s="990"/>
      <c r="G89" s="991">
        <v>1100</v>
      </c>
      <c r="H89" s="1032"/>
      <c r="I89" s="1032"/>
      <c r="J89" s="1032"/>
      <c r="K89" s="1033"/>
    </row>
    <row r="90" spans="1:11" ht="37.5" customHeight="1" thickBot="1">
      <c r="A90" s="196"/>
      <c r="B90" s="521">
        <v>7</v>
      </c>
      <c r="C90" s="1038" t="s">
        <v>1219</v>
      </c>
      <c r="D90" s="1038"/>
      <c r="E90" s="1038"/>
      <c r="F90" s="1038"/>
      <c r="G90" s="1039">
        <v>900</v>
      </c>
      <c r="H90" s="1040"/>
      <c r="I90" s="1040"/>
      <c r="J90" s="1040"/>
      <c r="K90" s="1041"/>
    </row>
    <row r="91" spans="1:11" ht="29.25" customHeight="1">
      <c r="B91" s="1034"/>
      <c r="C91" s="1035"/>
      <c r="D91" s="1035"/>
      <c r="E91" s="1035"/>
      <c r="F91" s="1035"/>
      <c r="G91" s="1035"/>
      <c r="H91" s="1035"/>
      <c r="I91" s="1035"/>
      <c r="J91" s="1035"/>
      <c r="K91" s="1036"/>
    </row>
    <row r="92" spans="1:11" ht="29.25" customHeight="1">
      <c r="B92" s="188" t="s">
        <v>874</v>
      </c>
      <c r="C92" s="997" t="s">
        <v>432</v>
      </c>
      <c r="D92" s="997"/>
      <c r="E92" s="997"/>
      <c r="F92" s="997"/>
      <c r="G92" s="998" t="s">
        <v>1208</v>
      </c>
      <c r="H92" s="999"/>
      <c r="I92" s="999"/>
      <c r="J92" s="999"/>
      <c r="K92" s="1000"/>
    </row>
    <row r="93" spans="1:11" ht="29.25" customHeight="1">
      <c r="B93" s="520">
        <v>1</v>
      </c>
      <c r="C93" s="988" t="s">
        <v>433</v>
      </c>
      <c r="D93" s="989"/>
      <c r="E93" s="989"/>
      <c r="F93" s="990"/>
      <c r="G93" s="1001">
        <v>500</v>
      </c>
      <c r="H93" s="1002"/>
      <c r="I93" s="1002"/>
      <c r="J93" s="1002"/>
      <c r="K93" s="1003"/>
    </row>
    <row r="94" spans="1:11" ht="29.25" customHeight="1">
      <c r="B94" s="520">
        <v>2</v>
      </c>
      <c r="C94" s="988" t="s">
        <v>434</v>
      </c>
      <c r="D94" s="989"/>
      <c r="E94" s="989"/>
      <c r="F94" s="990"/>
      <c r="G94" s="1001">
        <v>300</v>
      </c>
      <c r="H94" s="1002"/>
      <c r="I94" s="1002"/>
      <c r="J94" s="1002"/>
      <c r="K94" s="1003"/>
    </row>
    <row r="95" spans="1:11" ht="29.25" customHeight="1">
      <c r="B95" s="520">
        <v>3</v>
      </c>
      <c r="C95" s="988" t="s">
        <v>435</v>
      </c>
      <c r="D95" s="989"/>
      <c r="E95" s="989"/>
      <c r="F95" s="990"/>
      <c r="G95" s="1001">
        <v>2800</v>
      </c>
      <c r="H95" s="1002"/>
      <c r="I95" s="1002"/>
      <c r="J95" s="1002"/>
      <c r="K95" s="1003"/>
    </row>
    <row r="96" spans="1:11" ht="29.25" customHeight="1">
      <c r="B96" s="520">
        <v>4</v>
      </c>
      <c r="C96" s="988" t="s">
        <v>436</v>
      </c>
      <c r="D96" s="989"/>
      <c r="E96" s="989"/>
      <c r="F96" s="990"/>
      <c r="G96" s="1001">
        <v>3700</v>
      </c>
      <c r="H96" s="1002"/>
      <c r="I96" s="1002"/>
      <c r="J96" s="1002"/>
      <c r="K96" s="1003"/>
    </row>
    <row r="97" spans="2:11" ht="29.25" customHeight="1">
      <c r="B97" s="520">
        <v>5</v>
      </c>
      <c r="C97" s="988" t="s">
        <v>437</v>
      </c>
      <c r="D97" s="989"/>
      <c r="E97" s="989"/>
      <c r="F97" s="990"/>
      <c r="G97" s="1001">
        <v>80</v>
      </c>
      <c r="H97" s="1002"/>
      <c r="I97" s="1002"/>
      <c r="J97" s="1002"/>
      <c r="K97" s="1003"/>
    </row>
    <row r="98" spans="2:11" ht="21" customHeight="1" thickBot="1">
      <c r="B98" s="521"/>
      <c r="C98" s="1004"/>
      <c r="D98" s="1004"/>
      <c r="E98" s="1004"/>
      <c r="F98" s="1004"/>
      <c r="G98" s="1005"/>
      <c r="H98" s="1006"/>
      <c r="I98" s="1006"/>
      <c r="J98" s="1006"/>
      <c r="K98" s="1007"/>
    </row>
    <row r="99" spans="2:11">
      <c r="B99" s="621"/>
      <c r="C99" s="621"/>
      <c r="D99" s="621"/>
      <c r="E99" s="621"/>
      <c r="F99" s="621"/>
      <c r="G99" s="621"/>
      <c r="H99" s="621"/>
      <c r="I99" s="621"/>
      <c r="J99" s="621"/>
      <c r="K99" s="621"/>
    </row>
    <row r="100" spans="2:11">
      <c r="B100" s="1037" t="s">
        <v>1220</v>
      </c>
      <c r="C100" s="1037"/>
      <c r="D100" s="1037"/>
      <c r="E100" s="1037"/>
      <c r="F100" s="1037"/>
      <c r="G100" s="1037"/>
      <c r="H100" s="1037"/>
      <c r="I100" s="1037"/>
      <c r="J100" s="1037"/>
      <c r="K100" s="1037"/>
    </row>
    <row r="101" spans="2:11">
      <c r="B101" s="621"/>
      <c r="C101" s="621"/>
      <c r="D101" s="621"/>
      <c r="E101" s="621"/>
      <c r="F101" s="621"/>
      <c r="G101" s="621"/>
      <c r="H101" s="621"/>
      <c r="I101" s="621"/>
      <c r="J101" s="621"/>
      <c r="K101" s="621"/>
    </row>
    <row r="102" spans="2:11" ht="128.25" customHeight="1">
      <c r="K102" s="5">
        <v>30</v>
      </c>
    </row>
  </sheetData>
  <mergeCells count="153">
    <mergeCell ref="C80:F80"/>
    <mergeCell ref="G80:H80"/>
    <mergeCell ref="C78:F78"/>
    <mergeCell ref="G95:K95"/>
    <mergeCell ref="G96:K96"/>
    <mergeCell ref="G93:K93"/>
    <mergeCell ref="C85:F85"/>
    <mergeCell ref="E13:F13"/>
    <mergeCell ref="G13:H13"/>
    <mergeCell ref="B82:K82"/>
    <mergeCell ref="C83:F83"/>
    <mergeCell ref="G83:K83"/>
    <mergeCell ref="G84:K84"/>
    <mergeCell ref="G87:K87"/>
    <mergeCell ref="G85:K85"/>
    <mergeCell ref="C84:F84"/>
    <mergeCell ref="C89:F89"/>
    <mergeCell ref="B91:K91"/>
    <mergeCell ref="B100:K100"/>
    <mergeCell ref="C90:F90"/>
    <mergeCell ref="G89:K89"/>
    <mergeCell ref="G90:K90"/>
    <mergeCell ref="C96:F96"/>
    <mergeCell ref="C79:F79"/>
    <mergeCell ref="G79:H79"/>
    <mergeCell ref="I79:J79"/>
    <mergeCell ref="C86:F86"/>
    <mergeCell ref="C88:F88"/>
    <mergeCell ref="C81:F81"/>
    <mergeCell ref="G81:H81"/>
    <mergeCell ref="G88:K88"/>
    <mergeCell ref="C87:F87"/>
    <mergeCell ref="G86:K86"/>
    <mergeCell ref="A76:K76"/>
    <mergeCell ref="A74:K74"/>
    <mergeCell ref="A75:K75"/>
    <mergeCell ref="C77:F77"/>
    <mergeCell ref="G77:H77"/>
    <mergeCell ref="G78:K78"/>
    <mergeCell ref="G56:H56"/>
    <mergeCell ref="A73:K73"/>
    <mergeCell ref="C67:F67"/>
    <mergeCell ref="G67:H67"/>
    <mergeCell ref="C68:F68"/>
    <mergeCell ref="G61:H61"/>
    <mergeCell ref="C60:F60"/>
    <mergeCell ref="C61:F61"/>
    <mergeCell ref="C58:F58"/>
    <mergeCell ref="C59:F59"/>
    <mergeCell ref="B9:D9"/>
    <mergeCell ref="B10:D10"/>
    <mergeCell ref="B11:D11"/>
    <mergeCell ref="B43:K43"/>
    <mergeCell ref="A37:K37"/>
    <mergeCell ref="A36:K36"/>
    <mergeCell ref="A38:K38"/>
    <mergeCell ref="A22:K22"/>
    <mergeCell ref="B41:K41"/>
    <mergeCell ref="A23:K23"/>
    <mergeCell ref="G65:H65"/>
    <mergeCell ref="C63:F63"/>
    <mergeCell ref="C66:F66"/>
    <mergeCell ref="G66:H66"/>
    <mergeCell ref="G63:H63"/>
    <mergeCell ref="C64:F64"/>
    <mergeCell ref="G64:H64"/>
    <mergeCell ref="C55:F55"/>
    <mergeCell ref="G55:H55"/>
    <mergeCell ref="I55:J55"/>
    <mergeCell ref="B40:K40"/>
    <mergeCell ref="A42:K42"/>
    <mergeCell ref="B44:K44"/>
    <mergeCell ref="G54:H54"/>
    <mergeCell ref="C54:F54"/>
    <mergeCell ref="A51:K51"/>
    <mergeCell ref="A52:K52"/>
    <mergeCell ref="B48:K48"/>
    <mergeCell ref="A50:K50"/>
    <mergeCell ref="B29:K29"/>
    <mergeCell ref="A28:K28"/>
    <mergeCell ref="B30:K30"/>
    <mergeCell ref="B47:K47"/>
    <mergeCell ref="A45:K45"/>
    <mergeCell ref="A39:K39"/>
    <mergeCell ref="B35:K35"/>
    <mergeCell ref="A34:K34"/>
    <mergeCell ref="E11:F11"/>
    <mergeCell ref="A19:K19"/>
    <mergeCell ref="B12:D14"/>
    <mergeCell ref="A17:K17"/>
    <mergeCell ref="A18:K18"/>
    <mergeCell ref="G12:H12"/>
    <mergeCell ref="E12:F12"/>
    <mergeCell ref="E14:F14"/>
    <mergeCell ref="G14:H14"/>
    <mergeCell ref="B6:K6"/>
    <mergeCell ref="B7:K7"/>
    <mergeCell ref="B8:K8"/>
    <mergeCell ref="A3:K3"/>
    <mergeCell ref="A15:K15"/>
    <mergeCell ref="G9:H9"/>
    <mergeCell ref="G10:H10"/>
    <mergeCell ref="G11:H11"/>
    <mergeCell ref="E9:F9"/>
    <mergeCell ref="E10:F10"/>
    <mergeCell ref="A24:K24"/>
    <mergeCell ref="B26:K26"/>
    <mergeCell ref="B25:K25"/>
    <mergeCell ref="B33:K33"/>
    <mergeCell ref="B32:K32"/>
    <mergeCell ref="A1:K1"/>
    <mergeCell ref="A2:K2"/>
    <mergeCell ref="A4:K4"/>
    <mergeCell ref="A16:K16"/>
    <mergeCell ref="A5:K5"/>
    <mergeCell ref="C56:F56"/>
    <mergeCell ref="C57:F57"/>
    <mergeCell ref="A21:K21"/>
    <mergeCell ref="A20:K20"/>
    <mergeCell ref="C53:F53"/>
    <mergeCell ref="G53:H53"/>
    <mergeCell ref="B46:K46"/>
    <mergeCell ref="B49:K49"/>
    <mergeCell ref="B31:K31"/>
    <mergeCell ref="A27:K27"/>
    <mergeCell ref="G94:K94"/>
    <mergeCell ref="C95:F95"/>
    <mergeCell ref="G57:H57"/>
    <mergeCell ref="G58:H58"/>
    <mergeCell ref="G59:H59"/>
    <mergeCell ref="G60:H60"/>
    <mergeCell ref="C62:F62"/>
    <mergeCell ref="G62:H62"/>
    <mergeCell ref="C65:F65"/>
    <mergeCell ref="G68:H68"/>
    <mergeCell ref="B101:K101"/>
    <mergeCell ref="C92:F92"/>
    <mergeCell ref="G92:K92"/>
    <mergeCell ref="C97:F97"/>
    <mergeCell ref="G97:K97"/>
    <mergeCell ref="C98:F98"/>
    <mergeCell ref="B99:K99"/>
    <mergeCell ref="G98:K98"/>
    <mergeCell ref="C93:F93"/>
    <mergeCell ref="C94:F94"/>
    <mergeCell ref="C72:F72"/>
    <mergeCell ref="G72:H72"/>
    <mergeCell ref="C71:F71"/>
    <mergeCell ref="G71:H71"/>
    <mergeCell ref="C69:F69"/>
    <mergeCell ref="G69:H69"/>
    <mergeCell ref="C70:F70"/>
    <mergeCell ref="G70:H70"/>
  </mergeCells>
  <phoneticPr fontId="0" type="noConversion"/>
  <printOptions horizontalCentered="1"/>
  <pageMargins left="0.98425196850393704" right="0.39370078740157483" top="0.84" bottom="0.39370078740157483" header="0.51181102362204722" footer="0.51181102362204722"/>
  <pageSetup paperSize="9" scale="75" orientation="portrait" r:id="rId1"/>
  <headerFooter alignWithMargins="0"/>
  <rowBreaks count="2" manualBreakCount="2">
    <brk id="37" max="10" man="1"/>
    <brk id="75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L28"/>
  <sheetViews>
    <sheetView view="pageBreakPreview" zoomScale="75" zoomScaleNormal="75" workbookViewId="0">
      <selection activeCell="B23" sqref="B23:L23"/>
    </sheetView>
  </sheetViews>
  <sheetFormatPr defaultColWidth="8.625" defaultRowHeight="15"/>
  <cols>
    <col min="1" max="1" width="3.375" style="5" customWidth="1"/>
    <col min="2" max="2" width="11.625" style="5" customWidth="1"/>
    <col min="3" max="3" width="8.875" style="5" customWidth="1"/>
    <col min="4" max="4" width="11.625" style="5" customWidth="1"/>
    <col min="5" max="5" width="11.125" style="5" customWidth="1"/>
    <col min="6" max="6" width="11.875" style="5" customWidth="1"/>
    <col min="7" max="7" width="10.375" style="5" customWidth="1"/>
    <col min="8" max="8" width="8.625" style="5" customWidth="1"/>
    <col min="9" max="9" width="6.625" style="5" customWidth="1"/>
    <col min="10" max="10" width="5.625" style="5" customWidth="1"/>
    <col min="11" max="11" width="5.125" style="5" customWidth="1"/>
    <col min="12" max="12" width="6" style="5" customWidth="1"/>
    <col min="13" max="16384" width="8.625" style="5"/>
  </cols>
  <sheetData>
    <row r="1" spans="2:12" ht="57" customHeight="1">
      <c r="B1" s="1066" t="s">
        <v>486</v>
      </c>
      <c r="C1" s="1066"/>
      <c r="D1" s="1066"/>
      <c r="E1" s="1066"/>
      <c r="F1" s="1066"/>
      <c r="G1" s="1066"/>
      <c r="H1" s="1066"/>
      <c r="I1" s="1066"/>
      <c r="J1" s="1066"/>
      <c r="K1" s="1066"/>
      <c r="L1" s="1066"/>
    </row>
    <row r="2" spans="2:12" ht="10.35" customHeight="1"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1067"/>
    </row>
    <row r="3" spans="2:12" ht="36.950000000000003" customHeight="1">
      <c r="B3" s="1068" t="s">
        <v>1237</v>
      </c>
      <c r="C3" s="1068"/>
      <c r="D3" s="1068"/>
      <c r="E3" s="1068"/>
      <c r="F3" s="1068"/>
      <c r="G3" s="1068"/>
      <c r="H3" s="1068"/>
      <c r="I3" s="1068"/>
      <c r="J3" s="1068"/>
      <c r="K3" s="1068"/>
      <c r="L3" s="1068"/>
    </row>
    <row r="4" spans="2:12" ht="31.35" customHeight="1" thickBot="1"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1071"/>
    </row>
    <row r="5" spans="2:12" ht="23.1" customHeight="1">
      <c r="B5" s="1078" t="s">
        <v>20</v>
      </c>
      <c r="C5" s="1011"/>
      <c r="D5" s="1072" t="s">
        <v>99</v>
      </c>
      <c r="E5" s="1073"/>
      <c r="F5" s="1074"/>
      <c r="G5" s="1069" t="s">
        <v>100</v>
      </c>
    </row>
    <row r="6" spans="2:12" ht="55.35" customHeight="1">
      <c r="B6" s="1079"/>
      <c r="C6" s="1008"/>
      <c r="D6" s="1075"/>
      <c r="E6" s="1076"/>
      <c r="F6" s="1077"/>
      <c r="G6" s="1070"/>
    </row>
    <row r="7" spans="2:12" ht="32.450000000000003" customHeight="1">
      <c r="B7" s="1052" t="s">
        <v>21</v>
      </c>
      <c r="C7" s="1053"/>
      <c r="D7" s="1058" t="s">
        <v>22</v>
      </c>
      <c r="E7" s="1059"/>
      <c r="F7" s="1060"/>
      <c r="G7" s="352">
        <v>68.8</v>
      </c>
    </row>
    <row r="8" spans="2:12" ht="33.6" customHeight="1">
      <c r="B8" s="1054"/>
      <c r="C8" s="1055"/>
      <c r="D8" s="1058" t="s">
        <v>23</v>
      </c>
      <c r="E8" s="1059"/>
      <c r="F8" s="1060"/>
      <c r="G8" s="352">
        <v>73.5</v>
      </c>
    </row>
    <row r="9" spans="2:12" ht="39" customHeight="1">
      <c r="B9" s="1054"/>
      <c r="C9" s="1055"/>
      <c r="D9" s="1058" t="s">
        <v>24</v>
      </c>
      <c r="E9" s="1059"/>
      <c r="F9" s="1060"/>
      <c r="G9" s="352">
        <v>68.5</v>
      </c>
    </row>
    <row r="10" spans="2:12" ht="33.6" customHeight="1">
      <c r="B10" s="1054"/>
      <c r="C10" s="1055"/>
      <c r="D10" s="1063" t="s">
        <v>25</v>
      </c>
      <c r="E10" s="1064"/>
      <c r="F10" s="1065"/>
      <c r="G10" s="352">
        <v>250</v>
      </c>
    </row>
    <row r="11" spans="2:12" ht="36" customHeight="1">
      <c r="B11" s="1056"/>
      <c r="C11" s="1057"/>
      <c r="D11" s="1058" t="s">
        <v>26</v>
      </c>
      <c r="E11" s="1059"/>
      <c r="F11" s="1060"/>
      <c r="G11" s="352">
        <v>279.60000000000002</v>
      </c>
      <c r="H11" s="294"/>
      <c r="I11" s="294"/>
      <c r="J11" s="294"/>
      <c r="K11" s="294"/>
      <c r="L11" s="294"/>
    </row>
    <row r="12" spans="2:12" ht="47.45" customHeight="1">
      <c r="B12" s="1061" t="s">
        <v>27</v>
      </c>
      <c r="C12" s="1062"/>
      <c r="D12" s="1058" t="s">
        <v>28</v>
      </c>
      <c r="E12" s="1059"/>
      <c r="F12" s="1060"/>
      <c r="G12" s="352">
        <v>235.8</v>
      </c>
      <c r="H12" s="296"/>
      <c r="I12" s="296"/>
      <c r="J12" s="296"/>
      <c r="K12" s="296"/>
    </row>
    <row r="13" spans="2:12" ht="49.5" customHeight="1" thickBot="1">
      <c r="B13" s="1050" t="s">
        <v>97</v>
      </c>
      <c r="C13" s="1051"/>
      <c r="D13" s="1047" t="s">
        <v>98</v>
      </c>
      <c r="E13" s="1048"/>
      <c r="F13" s="1049"/>
      <c r="G13" s="353">
        <v>549.62</v>
      </c>
      <c r="H13" s="297"/>
      <c r="I13" s="297"/>
      <c r="J13" s="297"/>
      <c r="K13" s="297"/>
    </row>
    <row r="14" spans="2:12">
      <c r="B14" s="295"/>
    </row>
    <row r="15" spans="2:12" ht="102" customHeight="1">
      <c r="B15" s="1046" t="s">
        <v>101</v>
      </c>
      <c r="C15" s="1046"/>
      <c r="D15" s="1046"/>
      <c r="E15" s="1046"/>
      <c r="F15" s="1046"/>
      <c r="G15" s="1046"/>
      <c r="H15" s="1046"/>
      <c r="I15" s="1046"/>
      <c r="J15" s="1046"/>
      <c r="K15" s="1046"/>
      <c r="L15" s="1046"/>
    </row>
    <row r="16" spans="2:12" ht="126" customHeight="1">
      <c r="B16" s="621"/>
      <c r="C16" s="621"/>
      <c r="D16" s="621"/>
      <c r="E16" s="621"/>
      <c r="F16" s="621"/>
      <c r="G16" s="621"/>
      <c r="H16" s="621"/>
      <c r="I16" s="621"/>
      <c r="J16" s="621"/>
      <c r="K16" s="621"/>
      <c r="L16" s="621"/>
    </row>
    <row r="17" spans="2:12" ht="22.35" customHeight="1">
      <c r="B17" s="1037" t="s">
        <v>555</v>
      </c>
      <c r="C17" s="1037"/>
      <c r="D17" s="1037"/>
      <c r="E17" s="1037"/>
      <c r="F17" s="1037"/>
      <c r="G17" s="1037"/>
      <c r="H17" s="1037"/>
      <c r="I17" s="1037"/>
      <c r="J17" s="1037"/>
      <c r="K17" s="1037"/>
      <c r="L17" s="1037"/>
    </row>
    <row r="18" spans="2:12" ht="23.25" customHeight="1">
      <c r="B18" s="1037" t="s">
        <v>427</v>
      </c>
      <c r="C18" s="1037"/>
      <c r="D18" s="1037"/>
      <c r="E18" s="1037"/>
      <c r="F18" s="1037"/>
      <c r="G18" s="1037"/>
      <c r="H18" s="1037"/>
      <c r="I18" s="1037"/>
      <c r="J18" s="1037"/>
      <c r="K18" s="1037"/>
      <c r="L18" s="1037"/>
    </row>
    <row r="19" spans="2:12">
      <c r="B19" s="621" t="s">
        <v>428</v>
      </c>
      <c r="C19" s="621"/>
      <c r="D19" s="621"/>
      <c r="E19" s="621"/>
      <c r="F19" s="621"/>
      <c r="G19" s="621"/>
      <c r="H19" s="621"/>
      <c r="I19" s="621"/>
      <c r="J19" s="621"/>
      <c r="K19" s="621"/>
      <c r="L19" s="621"/>
    </row>
    <row r="20" spans="2:12">
      <c r="B20" s="621" t="s">
        <v>406</v>
      </c>
      <c r="C20" s="621"/>
      <c r="D20" s="621"/>
      <c r="E20" s="621"/>
      <c r="F20" s="621"/>
      <c r="G20" s="621"/>
      <c r="H20" s="621"/>
      <c r="I20" s="621"/>
      <c r="J20" s="621"/>
      <c r="K20" s="621"/>
      <c r="L20" s="621"/>
    </row>
    <row r="21" spans="2:12">
      <c r="B21" s="621" t="s">
        <v>266</v>
      </c>
      <c r="C21" s="621"/>
      <c r="D21" s="621"/>
      <c r="E21" s="621"/>
      <c r="F21" s="621"/>
      <c r="G21" s="621"/>
      <c r="H21" s="621"/>
      <c r="I21" s="621"/>
      <c r="J21" s="621"/>
      <c r="K21" s="621"/>
      <c r="L21" s="621"/>
    </row>
    <row r="22" spans="2:12">
      <c r="B22" s="621" t="s">
        <v>429</v>
      </c>
      <c r="C22" s="621"/>
      <c r="D22" s="621"/>
      <c r="E22" s="621"/>
      <c r="F22" s="621"/>
      <c r="G22" s="621"/>
      <c r="H22" s="621"/>
      <c r="I22" s="621"/>
      <c r="J22" s="621"/>
      <c r="K22" s="621"/>
      <c r="L22" s="621"/>
    </row>
    <row r="23" spans="2:12">
      <c r="B23" s="621" t="s">
        <v>430</v>
      </c>
      <c r="C23" s="621"/>
      <c r="D23" s="621"/>
      <c r="E23" s="621"/>
      <c r="F23" s="621"/>
      <c r="G23" s="621"/>
      <c r="H23" s="621"/>
      <c r="I23" s="621"/>
      <c r="J23" s="621"/>
      <c r="K23" s="621"/>
      <c r="L23" s="621"/>
    </row>
    <row r="24" spans="2:12">
      <c r="B24" s="621"/>
      <c r="C24" s="621"/>
      <c r="D24" s="621"/>
      <c r="E24" s="621"/>
      <c r="F24" s="621"/>
      <c r="G24" s="621"/>
      <c r="H24" s="621"/>
      <c r="I24" s="621"/>
      <c r="J24" s="621"/>
      <c r="K24" s="621"/>
      <c r="L24" s="621"/>
    </row>
    <row r="25" spans="2:12">
      <c r="B25" s="621"/>
      <c r="C25" s="621"/>
      <c r="D25" s="621"/>
      <c r="E25" s="621"/>
      <c r="F25" s="621"/>
      <c r="G25" s="621"/>
      <c r="H25" s="621"/>
      <c r="I25" s="621"/>
      <c r="J25" s="621"/>
      <c r="K25" s="621"/>
      <c r="L25" s="621"/>
    </row>
    <row r="26" spans="2:12">
      <c r="B26" s="621"/>
      <c r="C26" s="621"/>
      <c r="D26" s="621"/>
      <c r="E26" s="621"/>
      <c r="F26" s="621"/>
      <c r="G26" s="621"/>
      <c r="H26" s="621"/>
      <c r="I26" s="621"/>
      <c r="J26" s="621"/>
      <c r="K26" s="621"/>
      <c r="L26" s="621"/>
    </row>
    <row r="27" spans="2:12">
      <c r="B27" s="621"/>
      <c r="C27" s="621"/>
      <c r="D27" s="621"/>
      <c r="E27" s="621"/>
      <c r="F27" s="621"/>
      <c r="G27" s="621"/>
      <c r="H27" s="621"/>
      <c r="I27" s="621"/>
      <c r="J27" s="621"/>
      <c r="K27" s="621"/>
      <c r="L27" s="621"/>
    </row>
    <row r="28" spans="2:12" ht="15.75" customHeight="1">
      <c r="B28" s="621">
        <v>31</v>
      </c>
      <c r="C28" s="621"/>
      <c r="D28" s="621"/>
      <c r="E28" s="621"/>
      <c r="F28" s="621"/>
      <c r="G28" s="621"/>
      <c r="H28" s="621"/>
      <c r="I28" s="621"/>
      <c r="J28" s="621"/>
      <c r="K28" s="621"/>
      <c r="L28" s="621"/>
    </row>
  </sheetData>
  <mergeCells count="31">
    <mergeCell ref="B22:L22"/>
    <mergeCell ref="B23:L23"/>
    <mergeCell ref="B28:L28"/>
    <mergeCell ref="B24:L24"/>
    <mergeCell ref="B25:L25"/>
    <mergeCell ref="B26:L26"/>
    <mergeCell ref="B27:L27"/>
    <mergeCell ref="B16:L16"/>
    <mergeCell ref="B17:L17"/>
    <mergeCell ref="B18:L18"/>
    <mergeCell ref="B19:L19"/>
    <mergeCell ref="B20:L20"/>
    <mergeCell ref="B21:L21"/>
    <mergeCell ref="D12:F12"/>
    <mergeCell ref="B1:L1"/>
    <mergeCell ref="B2:L2"/>
    <mergeCell ref="B3:L3"/>
    <mergeCell ref="G5:G6"/>
    <mergeCell ref="B4:L4"/>
    <mergeCell ref="D5:F6"/>
    <mergeCell ref="B5:C6"/>
    <mergeCell ref="B15:L15"/>
    <mergeCell ref="D13:F13"/>
    <mergeCell ref="B13:C13"/>
    <mergeCell ref="B7:C11"/>
    <mergeCell ref="D7:F7"/>
    <mergeCell ref="D8:F8"/>
    <mergeCell ref="B12:C12"/>
    <mergeCell ref="D9:F9"/>
    <mergeCell ref="D10:F10"/>
    <mergeCell ref="D11:F11"/>
  </mergeCells>
  <phoneticPr fontId="0" type="noConversion"/>
  <pageMargins left="0.75" right="0.3" top="0.63" bottom="0.43" header="0.31" footer="0.39"/>
  <pageSetup paperSize="9"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Φύλλο7"/>
  <dimension ref="A1:I22"/>
  <sheetViews>
    <sheetView view="pageBreakPreview" topLeftCell="A7" zoomScale="75" zoomScaleNormal="75" workbookViewId="0">
      <selection activeCell="A22" sqref="A22:I22"/>
    </sheetView>
  </sheetViews>
  <sheetFormatPr defaultRowHeight="15"/>
  <cols>
    <col min="1" max="1" width="7.125" style="113" customWidth="1"/>
    <col min="2" max="2" width="34.625" style="113" customWidth="1"/>
    <col min="3" max="3" width="13.625" style="113" customWidth="1"/>
    <col min="4" max="4" width="14.125" style="113" customWidth="1"/>
    <col min="5" max="5" width="23.125" style="113" customWidth="1"/>
    <col min="6" max="6" width="27.625" style="113" customWidth="1"/>
    <col min="7" max="7" width="13.625" style="113" customWidth="1"/>
    <col min="8" max="8" width="15.125" style="113" customWidth="1"/>
    <col min="9" max="9" width="32.125" style="113" customWidth="1"/>
    <col min="10" max="16384" width="9" style="113"/>
  </cols>
  <sheetData>
    <row r="1" spans="1:8" ht="18.75">
      <c r="A1" s="1112" t="s">
        <v>368</v>
      </c>
      <c r="B1" s="1112"/>
      <c r="C1" s="1112"/>
      <c r="D1" s="1112"/>
      <c r="E1" s="1112"/>
      <c r="F1" s="1112"/>
      <c r="G1" s="1112"/>
      <c r="H1" s="1112"/>
    </row>
    <row r="2" spans="1:8" ht="5.0999999999999996" customHeight="1" thickBot="1">
      <c r="A2" s="124"/>
      <c r="B2" s="5"/>
      <c r="C2" s="5"/>
      <c r="D2" s="5"/>
      <c r="E2" s="5"/>
      <c r="F2" s="5"/>
      <c r="G2" s="5"/>
      <c r="H2" s="5"/>
    </row>
    <row r="3" spans="1:8" ht="38.450000000000003" customHeight="1">
      <c r="A3" s="1113" t="s">
        <v>755</v>
      </c>
      <c r="B3" s="1114"/>
      <c r="C3" s="1086" t="s">
        <v>781</v>
      </c>
      <c r="D3" s="1087"/>
      <c r="E3" s="1113" t="s">
        <v>755</v>
      </c>
      <c r="F3" s="1114"/>
      <c r="G3" s="1086" t="s">
        <v>782</v>
      </c>
      <c r="H3" s="1087"/>
    </row>
    <row r="4" spans="1:8" ht="61.35" customHeight="1">
      <c r="A4" s="1115"/>
      <c r="B4" s="1116"/>
      <c r="C4" s="1088"/>
      <c r="D4" s="1089"/>
      <c r="E4" s="1115"/>
      <c r="F4" s="1116"/>
      <c r="G4" s="1088"/>
      <c r="H4" s="1089"/>
    </row>
    <row r="5" spans="1:8" ht="35.1" customHeight="1">
      <c r="A5" s="1090" t="s">
        <v>756</v>
      </c>
      <c r="B5" s="1091"/>
      <c r="C5" s="1091"/>
      <c r="D5" s="1093"/>
      <c r="E5" s="1090" t="s">
        <v>757</v>
      </c>
      <c r="F5" s="1091"/>
      <c r="G5" s="1091"/>
      <c r="H5" s="1092"/>
    </row>
    <row r="6" spans="1:8" ht="35.1" customHeight="1">
      <c r="A6" s="1082" t="s">
        <v>728</v>
      </c>
      <c r="B6" s="1083"/>
      <c r="C6" s="1084">
        <v>1490</v>
      </c>
      <c r="D6" s="1085"/>
      <c r="E6" s="1082" t="s">
        <v>466</v>
      </c>
      <c r="F6" s="1083"/>
      <c r="G6" s="1080">
        <v>2.5</v>
      </c>
      <c r="H6" s="1081"/>
    </row>
    <row r="7" spans="1:8" ht="35.1" customHeight="1">
      <c r="A7" s="1082" t="s">
        <v>729</v>
      </c>
      <c r="B7" s="1083"/>
      <c r="C7" s="1084">
        <v>1280</v>
      </c>
      <c r="D7" s="1085"/>
      <c r="E7" s="1082" t="s">
        <v>467</v>
      </c>
      <c r="F7" s="1083"/>
      <c r="G7" s="1080">
        <v>4.5</v>
      </c>
      <c r="H7" s="1081"/>
    </row>
    <row r="8" spans="1:8" ht="35.1" customHeight="1">
      <c r="A8" s="1082" t="s">
        <v>730</v>
      </c>
      <c r="B8" s="1083"/>
      <c r="C8" s="1084">
        <v>1180</v>
      </c>
      <c r="D8" s="1085"/>
      <c r="E8" s="1082" t="s">
        <v>1069</v>
      </c>
      <c r="F8" s="1083"/>
      <c r="G8" s="1080">
        <v>2</v>
      </c>
      <c r="H8" s="1081"/>
    </row>
    <row r="9" spans="1:8" ht="35.1" customHeight="1">
      <c r="A9" s="1082" t="s">
        <v>731</v>
      </c>
      <c r="B9" s="1083"/>
      <c r="C9" s="1084">
        <v>260</v>
      </c>
      <c r="D9" s="1085"/>
      <c r="E9" s="1082" t="s">
        <v>1070</v>
      </c>
      <c r="F9" s="1083"/>
      <c r="G9" s="1080">
        <v>4.3</v>
      </c>
      <c r="H9" s="1081"/>
    </row>
    <row r="10" spans="1:8" ht="35.1" customHeight="1">
      <c r="A10" s="1082" t="s">
        <v>1071</v>
      </c>
      <c r="B10" s="1083"/>
      <c r="C10" s="1084">
        <v>223</v>
      </c>
      <c r="D10" s="1085"/>
      <c r="E10" s="1082" t="s">
        <v>1072</v>
      </c>
      <c r="F10" s="1083"/>
      <c r="G10" s="1080">
        <v>2</v>
      </c>
      <c r="H10" s="1081"/>
    </row>
    <row r="11" spans="1:8" ht="35.1" customHeight="1">
      <c r="A11" s="1082" t="s">
        <v>1073</v>
      </c>
      <c r="B11" s="1083"/>
      <c r="C11" s="1084">
        <v>210</v>
      </c>
      <c r="D11" s="1085"/>
      <c r="E11" s="1082" t="s">
        <v>1087</v>
      </c>
      <c r="F11" s="1083"/>
      <c r="G11" s="1080">
        <v>4.0999999999999996</v>
      </c>
      <c r="H11" s="1081"/>
    </row>
    <row r="12" spans="1:8" ht="35.1" customHeight="1">
      <c r="A12" s="1082" t="s">
        <v>732</v>
      </c>
      <c r="B12" s="1083"/>
      <c r="C12" s="1084">
        <v>260</v>
      </c>
      <c r="D12" s="1085"/>
      <c r="E12" s="1082" t="s">
        <v>1088</v>
      </c>
      <c r="F12" s="1083"/>
      <c r="G12" s="1080">
        <v>3.4</v>
      </c>
      <c r="H12" s="1081"/>
    </row>
    <row r="13" spans="1:8" ht="35.1" customHeight="1">
      <c r="A13" s="1082" t="s">
        <v>1089</v>
      </c>
      <c r="B13" s="1083"/>
      <c r="C13" s="1084">
        <v>210</v>
      </c>
      <c r="D13" s="1085"/>
      <c r="E13" s="1082" t="s">
        <v>793</v>
      </c>
      <c r="F13" s="1083"/>
      <c r="G13" s="1080">
        <v>240</v>
      </c>
      <c r="H13" s="1081"/>
    </row>
    <row r="14" spans="1:8" ht="47.1" customHeight="1">
      <c r="A14" s="1101" t="s">
        <v>733</v>
      </c>
      <c r="B14" s="1102"/>
      <c r="C14" s="1084">
        <v>1210</v>
      </c>
      <c r="D14" s="1085"/>
      <c r="E14" s="1082" t="s">
        <v>794</v>
      </c>
      <c r="F14" s="1083"/>
      <c r="G14" s="1080">
        <v>3.3</v>
      </c>
      <c r="H14" s="1081"/>
    </row>
    <row r="15" spans="1:8" ht="45" customHeight="1">
      <c r="A15" s="1101" t="s">
        <v>791</v>
      </c>
      <c r="B15" s="1102"/>
      <c r="C15" s="1084">
        <v>1200</v>
      </c>
      <c r="D15" s="1085"/>
      <c r="E15" s="1090" t="s">
        <v>759</v>
      </c>
      <c r="F15" s="1091"/>
      <c r="G15" s="1091"/>
      <c r="H15" s="1092"/>
    </row>
    <row r="16" spans="1:8" ht="42" customHeight="1">
      <c r="A16" s="1082" t="s">
        <v>792</v>
      </c>
      <c r="B16" s="1083"/>
      <c r="C16" s="1109">
        <v>65</v>
      </c>
      <c r="D16" s="1110"/>
      <c r="E16" s="1082" t="s">
        <v>1090</v>
      </c>
      <c r="F16" s="1083"/>
      <c r="G16" s="1095">
        <v>0.4</v>
      </c>
      <c r="H16" s="1096"/>
    </row>
    <row r="17" spans="1:9" ht="40.35" customHeight="1">
      <c r="A17" s="1103" t="s">
        <v>42</v>
      </c>
      <c r="B17" s="1104"/>
      <c r="C17" s="1104"/>
      <c r="D17" s="1104"/>
      <c r="E17" s="1082" t="s">
        <v>1091</v>
      </c>
      <c r="F17" s="1083"/>
      <c r="G17" s="1095">
        <v>0.54</v>
      </c>
      <c r="H17" s="1096"/>
    </row>
    <row r="18" spans="1:9" ht="46.35" customHeight="1" thickBot="1">
      <c r="A18" s="1105"/>
      <c r="B18" s="1106"/>
      <c r="C18" s="1106"/>
      <c r="D18" s="1106"/>
      <c r="E18" s="1107" t="s">
        <v>1092</v>
      </c>
      <c r="F18" s="1108"/>
      <c r="G18" s="1097">
        <v>0.43</v>
      </c>
      <c r="H18" s="1098"/>
    </row>
    <row r="19" spans="1:9" ht="20.100000000000001" customHeight="1">
      <c r="A19" s="1099"/>
      <c r="B19" s="1099"/>
      <c r="C19" s="1099"/>
      <c r="D19" s="1099"/>
      <c r="E19" s="1099"/>
      <c r="F19" s="1099"/>
      <c r="G19" s="1099"/>
      <c r="H19" s="1099"/>
      <c r="I19" s="1099"/>
    </row>
    <row r="20" spans="1:9" ht="30.6" customHeight="1">
      <c r="A20" s="1100" t="s">
        <v>1238</v>
      </c>
      <c r="B20" s="1100"/>
      <c r="C20" s="1100"/>
      <c r="D20" s="1100"/>
      <c r="E20" s="1100"/>
      <c r="F20" s="1100"/>
      <c r="G20" s="1100"/>
      <c r="H20" s="1100"/>
      <c r="I20" s="1100"/>
    </row>
    <row r="21" spans="1:9" ht="15.95" customHeight="1">
      <c r="A21" s="1111" t="s">
        <v>946</v>
      </c>
      <c r="B21" s="1111"/>
      <c r="C21" s="1111"/>
      <c r="D21" s="1111"/>
      <c r="E21" s="1111"/>
      <c r="F21" s="1111"/>
      <c r="G21" s="1111"/>
      <c r="H21" s="1111"/>
      <c r="I21" s="1111"/>
    </row>
    <row r="22" spans="1:9" ht="45.75" customHeight="1">
      <c r="A22" s="1094">
        <v>32</v>
      </c>
      <c r="B22" s="1094"/>
      <c r="C22" s="1094"/>
      <c r="D22" s="1094"/>
      <c r="E22" s="1094"/>
      <c r="F22" s="1094"/>
      <c r="G22" s="1094"/>
      <c r="H22" s="1094"/>
      <c r="I22" s="1094"/>
    </row>
  </sheetData>
  <mergeCells count="59">
    <mergeCell ref="A21:I21"/>
    <mergeCell ref="A1:H1"/>
    <mergeCell ref="A3:B4"/>
    <mergeCell ref="E3:F4"/>
    <mergeCell ref="E17:F17"/>
    <mergeCell ref="A14:B14"/>
    <mergeCell ref="A16:B16"/>
    <mergeCell ref="E16:F16"/>
    <mergeCell ref="E15:H15"/>
    <mergeCell ref="E14:F14"/>
    <mergeCell ref="A17:D18"/>
    <mergeCell ref="E18:F18"/>
    <mergeCell ref="G17:H17"/>
    <mergeCell ref="A13:B13"/>
    <mergeCell ref="C16:D16"/>
    <mergeCell ref="G13:H13"/>
    <mergeCell ref="A7:B7"/>
    <mergeCell ref="A10:B10"/>
    <mergeCell ref="A11:B11"/>
    <mergeCell ref="A9:B9"/>
    <mergeCell ref="A8:B8"/>
    <mergeCell ref="C6:D6"/>
    <mergeCell ref="G8:H8"/>
    <mergeCell ref="A15:B15"/>
    <mergeCell ref="C15:D15"/>
    <mergeCell ref="A12:B12"/>
    <mergeCell ref="E9:F9"/>
    <mergeCell ref="C9:D9"/>
    <mergeCell ref="C8:D8"/>
    <mergeCell ref="E8:F8"/>
    <mergeCell ref="E10:F10"/>
    <mergeCell ref="E11:F11"/>
    <mergeCell ref="A22:I22"/>
    <mergeCell ref="G16:H16"/>
    <mergeCell ref="C11:D11"/>
    <mergeCell ref="C12:D12"/>
    <mergeCell ref="C13:D13"/>
    <mergeCell ref="C14:D14"/>
    <mergeCell ref="G18:H18"/>
    <mergeCell ref="A19:I19"/>
    <mergeCell ref="A20:I20"/>
    <mergeCell ref="G14:H14"/>
    <mergeCell ref="G3:H4"/>
    <mergeCell ref="C7:D7"/>
    <mergeCell ref="E7:F7"/>
    <mergeCell ref="E5:H5"/>
    <mergeCell ref="G6:H6"/>
    <mergeCell ref="G7:H7"/>
    <mergeCell ref="C3:D4"/>
    <mergeCell ref="E6:F6"/>
    <mergeCell ref="A5:D5"/>
    <mergeCell ref="A6:B6"/>
    <mergeCell ref="G12:H12"/>
    <mergeCell ref="E12:F12"/>
    <mergeCell ref="E13:F13"/>
    <mergeCell ref="C10:D10"/>
    <mergeCell ref="G9:H9"/>
    <mergeCell ref="G10:H10"/>
    <mergeCell ref="G11:H11"/>
  </mergeCells>
  <phoneticPr fontId="0" type="noConversion"/>
  <printOptions horizontalCentered="1"/>
  <pageMargins left="0.59055118110236227" right="0.39370078740157483" top="0.78740157480314965" bottom="0.19685039370078741" header="0.11811023622047245" footer="3.937007874015748E-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Φύλλο8"/>
  <dimension ref="A1:R32"/>
  <sheetViews>
    <sheetView view="pageBreakPreview" topLeftCell="A7" zoomScaleNormal="100" zoomScaleSheetLayoutView="100" workbookViewId="0">
      <selection activeCell="A31" sqref="A31:R31"/>
    </sheetView>
  </sheetViews>
  <sheetFormatPr defaultColWidth="8.625" defaultRowHeight="15"/>
  <cols>
    <col min="1" max="1" width="12.125" style="5" customWidth="1"/>
    <col min="2" max="2" width="9.125" style="5" bestFit="1" customWidth="1"/>
    <col min="3" max="3" width="9.125" style="5" customWidth="1"/>
    <col min="4" max="4" width="9.625" style="5" bestFit="1" customWidth="1"/>
    <col min="5" max="5" width="8.625" style="5" customWidth="1"/>
    <col min="6" max="6" width="10.375" style="5" customWidth="1"/>
    <col min="7" max="7" width="9.125" style="5" customWidth="1"/>
    <col min="8" max="8" width="9.625" style="5" customWidth="1"/>
    <col min="9" max="9" width="9.125" style="5" customWidth="1"/>
    <col min="10" max="10" width="10.125" style="5" customWidth="1"/>
    <col min="11" max="11" width="8.5" style="5" customWidth="1"/>
    <col min="12" max="12" width="8.625" style="5" customWidth="1"/>
    <col min="13" max="13" width="8.125" style="5" customWidth="1"/>
    <col min="14" max="14" width="7.625" style="5" customWidth="1"/>
    <col min="15" max="15" width="6.875" style="5" customWidth="1"/>
    <col min="16" max="16" width="4.125" style="5" customWidth="1"/>
    <col min="17" max="17" width="11.5" style="5" customWidth="1"/>
    <col min="18" max="18" width="4.5" style="5" customWidth="1"/>
    <col min="19" max="16384" width="8.625" style="5"/>
  </cols>
  <sheetData>
    <row r="1" spans="1:17" ht="18.75">
      <c r="A1" s="1112" t="s">
        <v>689</v>
      </c>
      <c r="B1" s="1112"/>
      <c r="C1" s="1112"/>
      <c r="D1" s="1112"/>
      <c r="E1" s="1112"/>
      <c r="F1" s="1112"/>
      <c r="G1" s="1112"/>
      <c r="H1" s="1112"/>
      <c r="I1" s="1112"/>
      <c r="J1" s="1112"/>
      <c r="K1" s="1112"/>
      <c r="L1" s="1112"/>
      <c r="M1" s="1112"/>
      <c r="N1" s="1112"/>
      <c r="O1" s="1112"/>
      <c r="P1" s="1112"/>
      <c r="Q1" s="1112"/>
    </row>
    <row r="2" spans="1:17" ht="5.45" customHeight="1" thickBot="1">
      <c r="A2" s="1153"/>
      <c r="B2" s="1153"/>
      <c r="C2" s="1153"/>
      <c r="D2" s="1153"/>
      <c r="E2" s="1153"/>
      <c r="F2" s="1153"/>
      <c r="G2" s="1153"/>
      <c r="H2" s="1153"/>
      <c r="I2" s="1153"/>
      <c r="J2" s="1153"/>
      <c r="K2" s="1153"/>
      <c r="L2" s="1153"/>
      <c r="M2" s="1153"/>
      <c r="N2" s="1153"/>
      <c r="O2" s="1153"/>
      <c r="P2" s="1153"/>
      <c r="Q2" s="1153"/>
    </row>
    <row r="3" spans="1:17" ht="35.1" customHeight="1" thickTop="1">
      <c r="A3" s="1158" t="s">
        <v>328</v>
      </c>
      <c r="B3" s="1154" t="s">
        <v>783</v>
      </c>
      <c r="C3" s="1154"/>
      <c r="D3" s="1154"/>
      <c r="E3" s="1154"/>
      <c r="F3" s="1154"/>
      <c r="G3" s="1154"/>
      <c r="H3" s="1154" t="s">
        <v>329</v>
      </c>
      <c r="I3" s="1154"/>
      <c r="J3" s="1154"/>
      <c r="K3" s="1155" t="s">
        <v>330</v>
      </c>
      <c r="L3" s="1156"/>
      <c r="M3" s="1156"/>
      <c r="N3" s="1156"/>
      <c r="O3" s="1156"/>
      <c r="P3" s="1157"/>
      <c r="Q3" s="1171" t="s">
        <v>331</v>
      </c>
    </row>
    <row r="4" spans="1:17" ht="34.5" customHeight="1">
      <c r="A4" s="1159"/>
      <c r="B4" s="1008" t="s">
        <v>332</v>
      </c>
      <c r="C4" s="1008"/>
      <c r="D4" s="1008" t="s">
        <v>333</v>
      </c>
      <c r="E4" s="1008"/>
      <c r="F4" s="1008" t="s">
        <v>334</v>
      </c>
      <c r="G4" s="1008"/>
      <c r="H4" s="118" t="s">
        <v>846</v>
      </c>
      <c r="I4" s="118" t="s">
        <v>847</v>
      </c>
      <c r="J4" s="118" t="s">
        <v>335</v>
      </c>
      <c r="K4" s="1008" t="s">
        <v>1137</v>
      </c>
      <c r="L4" s="1008"/>
      <c r="M4" s="1008"/>
      <c r="N4" s="1008" t="s">
        <v>1138</v>
      </c>
      <c r="O4" s="1008"/>
      <c r="P4" s="1133"/>
      <c r="Q4" s="1172"/>
    </row>
    <row r="5" spans="1:17" ht="26.1" customHeight="1">
      <c r="A5" s="117"/>
      <c r="B5" s="1136" t="s">
        <v>244</v>
      </c>
      <c r="C5" s="1137"/>
      <c r="D5" s="1137"/>
      <c r="E5" s="1137"/>
      <c r="F5" s="1137"/>
      <c r="G5" s="1138"/>
      <c r="H5" s="1136" t="s">
        <v>845</v>
      </c>
      <c r="I5" s="1138"/>
      <c r="J5" s="128"/>
      <c r="K5" s="1136" t="s">
        <v>242</v>
      </c>
      <c r="L5" s="1137"/>
      <c r="M5" s="1138"/>
      <c r="N5" s="1136" t="s">
        <v>243</v>
      </c>
      <c r="O5" s="1137"/>
      <c r="P5" s="1141"/>
      <c r="Q5" s="1168">
        <v>10</v>
      </c>
    </row>
    <row r="6" spans="1:17" ht="28.5">
      <c r="A6" s="305" t="s">
        <v>312</v>
      </c>
      <c r="B6" s="1134">
        <v>3.52</v>
      </c>
      <c r="C6" s="1135"/>
      <c r="D6" s="1134">
        <v>0.73</v>
      </c>
      <c r="E6" s="1135"/>
      <c r="F6" s="1134">
        <v>7.04</v>
      </c>
      <c r="G6" s="1135"/>
      <c r="H6" s="120">
        <v>15</v>
      </c>
      <c r="I6" s="120">
        <v>0.2</v>
      </c>
      <c r="J6" s="302">
        <v>0.2</v>
      </c>
      <c r="K6" s="1134">
        <v>35</v>
      </c>
      <c r="L6" s="1139"/>
      <c r="M6" s="1135"/>
      <c r="N6" s="1134">
        <v>88</v>
      </c>
      <c r="O6" s="1139"/>
      <c r="P6" s="1142"/>
      <c r="Q6" s="1169"/>
    </row>
    <row r="7" spans="1:17" ht="33" customHeight="1" thickBot="1">
      <c r="A7" s="307" t="s">
        <v>1139</v>
      </c>
      <c r="B7" s="1143">
        <v>4.1100000000000003</v>
      </c>
      <c r="C7" s="1146"/>
      <c r="D7" s="1143">
        <v>0.88</v>
      </c>
      <c r="E7" s="1146"/>
      <c r="F7" s="1143">
        <v>8.2200000000000006</v>
      </c>
      <c r="G7" s="1146"/>
      <c r="H7" s="130">
        <v>25</v>
      </c>
      <c r="I7" s="130">
        <v>0.3</v>
      </c>
      <c r="J7" s="303">
        <v>0.2</v>
      </c>
      <c r="K7" s="1143">
        <v>48</v>
      </c>
      <c r="L7" s="1144"/>
      <c r="M7" s="1146"/>
      <c r="N7" s="1143">
        <v>120</v>
      </c>
      <c r="O7" s="1144"/>
      <c r="P7" s="1145"/>
      <c r="Q7" s="1170"/>
    </row>
    <row r="8" spans="1:17" ht="7.7" customHeight="1" thickTop="1">
      <c r="A8" s="131"/>
    </row>
    <row r="9" spans="1:17" ht="15.75" thickBot="1">
      <c r="A9" s="1140" t="s">
        <v>1101</v>
      </c>
      <c r="B9" s="1140"/>
      <c r="C9" s="1140"/>
      <c r="D9" s="1140"/>
      <c r="E9" s="1140"/>
      <c r="F9" s="1140"/>
      <c r="G9" s="1140"/>
      <c r="H9" s="1140"/>
      <c r="I9" s="1140"/>
      <c r="J9" s="1140"/>
      <c r="K9" s="1140"/>
      <c r="L9" s="1140"/>
      <c r="M9" s="1140"/>
      <c r="N9" s="1140"/>
      <c r="O9" s="132"/>
      <c r="P9" s="132"/>
    </row>
    <row r="10" spans="1:17" ht="18.75" thickTop="1">
      <c r="A10" s="133"/>
      <c r="B10" s="1131" t="s">
        <v>1140</v>
      </c>
      <c r="C10" s="1132"/>
      <c r="D10" s="1131" t="s">
        <v>1141</v>
      </c>
      <c r="E10" s="1132"/>
      <c r="F10" s="1131" t="s">
        <v>595</v>
      </c>
      <c r="G10" s="1132"/>
      <c r="H10" s="1131" t="s">
        <v>1142</v>
      </c>
      <c r="I10" s="1132"/>
      <c r="J10" s="1131" t="s">
        <v>1143</v>
      </c>
      <c r="K10" s="1132"/>
      <c r="L10" s="1131" t="s">
        <v>1144</v>
      </c>
      <c r="M10" s="1160"/>
    </row>
    <row r="11" spans="1:17" ht="30.75" customHeight="1">
      <c r="A11" s="308" t="s">
        <v>312</v>
      </c>
      <c r="B11" s="1164">
        <v>13</v>
      </c>
      <c r="C11" s="1165"/>
      <c r="D11" s="1164">
        <v>11</v>
      </c>
      <c r="E11" s="1165"/>
      <c r="F11" s="1164">
        <v>9</v>
      </c>
      <c r="G11" s="1165"/>
      <c r="H11" s="1164">
        <v>7</v>
      </c>
      <c r="I11" s="1165"/>
      <c r="J11" s="1164">
        <v>5</v>
      </c>
      <c r="K11" s="1165"/>
      <c r="L11" s="1164">
        <v>3</v>
      </c>
      <c r="M11" s="1166"/>
    </row>
    <row r="12" spans="1:17" ht="31.5" customHeight="1" thickBot="1">
      <c r="A12" s="309" t="s">
        <v>1139</v>
      </c>
      <c r="B12" s="1161">
        <v>16</v>
      </c>
      <c r="C12" s="1162"/>
      <c r="D12" s="1161">
        <v>13</v>
      </c>
      <c r="E12" s="1162"/>
      <c r="F12" s="1161">
        <v>11</v>
      </c>
      <c r="G12" s="1162"/>
      <c r="H12" s="1161">
        <v>8</v>
      </c>
      <c r="I12" s="1162"/>
      <c r="J12" s="1161">
        <v>6</v>
      </c>
      <c r="K12" s="1162"/>
      <c r="L12" s="1161">
        <v>4</v>
      </c>
      <c r="M12" s="1167"/>
    </row>
    <row r="13" spans="1:17" ht="23.1" customHeight="1" thickTop="1">
      <c r="A13" s="187" t="s">
        <v>1145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</row>
    <row r="14" spans="1:17">
      <c r="A14" s="152" t="s">
        <v>43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</row>
    <row r="15" spans="1:17">
      <c r="A15" s="332" t="s">
        <v>491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</row>
    <row r="16" spans="1:17" ht="47.25" customHeight="1">
      <c r="A16" s="1177" t="s">
        <v>425</v>
      </c>
      <c r="B16" s="1177"/>
      <c r="C16" s="1177"/>
      <c r="D16" s="1177"/>
      <c r="E16" s="1177"/>
      <c r="F16" s="1177"/>
      <c r="G16" s="1177"/>
      <c r="H16" s="1177"/>
      <c r="I16" s="1177"/>
      <c r="J16" s="1177"/>
      <c r="K16" s="1177"/>
      <c r="L16" s="1177"/>
      <c r="M16" s="1177"/>
      <c r="N16" s="1177"/>
      <c r="O16" s="1177"/>
      <c r="P16" s="1177"/>
      <c r="Q16" s="1177"/>
    </row>
    <row r="17" spans="1:18" ht="9" customHeight="1" thickBot="1">
      <c r="A17" s="124"/>
    </row>
    <row r="18" spans="1:18" ht="42.95" customHeight="1" thickTop="1">
      <c r="A18" s="1117" t="s">
        <v>1057</v>
      </c>
      <c r="B18" s="1118"/>
      <c r="C18" s="1119"/>
      <c r="D18" s="1125">
        <v>8</v>
      </c>
      <c r="E18" s="1118"/>
      <c r="F18" s="1121" t="s">
        <v>1232</v>
      </c>
      <c r="G18" s="1122"/>
      <c r="H18" s="1117" t="s">
        <v>1149</v>
      </c>
      <c r="I18" s="1119"/>
      <c r="J18" s="1125" t="s">
        <v>1150</v>
      </c>
      <c r="K18" s="1118"/>
      <c r="L18" s="1118"/>
      <c r="M18" s="1130"/>
    </row>
    <row r="19" spans="1:18" ht="35.1" customHeight="1">
      <c r="A19" s="1190" t="s">
        <v>593</v>
      </c>
      <c r="B19" s="1191"/>
      <c r="C19" s="1191"/>
      <c r="D19" s="1126">
        <v>11</v>
      </c>
      <c r="E19" s="1127"/>
      <c r="F19" s="1123" t="s">
        <v>357</v>
      </c>
      <c r="G19" s="1124"/>
      <c r="H19" s="1151" t="s">
        <v>1151</v>
      </c>
      <c r="I19" s="1152"/>
      <c r="J19" s="1126" t="s">
        <v>1152</v>
      </c>
      <c r="K19" s="1127"/>
      <c r="L19" s="1127"/>
      <c r="M19" s="1163"/>
    </row>
    <row r="20" spans="1:18" ht="35.1" customHeight="1">
      <c r="A20" s="1151" t="s">
        <v>1147</v>
      </c>
      <c r="B20" s="1127"/>
      <c r="C20" s="1152"/>
      <c r="D20" s="1128">
        <v>3000</v>
      </c>
      <c r="E20" s="1129"/>
      <c r="F20" s="1123" t="s">
        <v>357</v>
      </c>
      <c r="G20" s="1124"/>
      <c r="H20" s="1178" t="s">
        <v>1153</v>
      </c>
      <c r="I20" s="1179"/>
      <c r="J20" s="1194">
        <v>300</v>
      </c>
      <c r="K20" s="1195"/>
      <c r="L20" s="1184" t="s">
        <v>241</v>
      </c>
      <c r="M20" s="1185"/>
    </row>
    <row r="21" spans="1:18" ht="35.1" customHeight="1">
      <c r="A21" s="1151" t="s">
        <v>580</v>
      </c>
      <c r="B21" s="1127"/>
      <c r="C21" s="1152"/>
      <c r="D21" s="1128">
        <v>5.87</v>
      </c>
      <c r="E21" s="1129"/>
      <c r="F21" s="1123" t="s">
        <v>357</v>
      </c>
      <c r="G21" s="1124"/>
      <c r="H21" s="1180"/>
      <c r="I21" s="1181"/>
      <c r="J21" s="1196"/>
      <c r="K21" s="1197"/>
      <c r="L21" s="1186"/>
      <c r="M21" s="1187"/>
    </row>
    <row r="22" spans="1:18" ht="35.1" customHeight="1" thickBot="1">
      <c r="A22" s="1192" t="s">
        <v>1148</v>
      </c>
      <c r="B22" s="1193"/>
      <c r="C22" s="1193"/>
      <c r="D22" s="1149">
        <v>30</v>
      </c>
      <c r="E22" s="1150"/>
      <c r="F22" s="1147" t="s">
        <v>357</v>
      </c>
      <c r="G22" s="1148"/>
      <c r="H22" s="1182"/>
      <c r="I22" s="1183"/>
      <c r="J22" s="1198"/>
      <c r="K22" s="1199"/>
      <c r="L22" s="1188"/>
      <c r="M22" s="1189"/>
    </row>
    <row r="23" spans="1:18" ht="8.1" customHeight="1" thickTop="1"/>
    <row r="24" spans="1:18">
      <c r="A24" s="1176" t="s">
        <v>1146</v>
      </c>
      <c r="B24" s="1176"/>
      <c r="C24" s="1176"/>
      <c r="D24" s="1176"/>
      <c r="E24" s="1176"/>
      <c r="F24" s="1176"/>
      <c r="G24" s="134"/>
      <c r="H24" s="135"/>
      <c r="I24" s="135"/>
      <c r="J24" s="135"/>
    </row>
    <row r="25" spans="1:18" ht="36" customHeight="1">
      <c r="A25" s="1174" t="s">
        <v>45</v>
      </c>
      <c r="B25" s="1174"/>
      <c r="C25" s="1174"/>
      <c r="D25" s="1174"/>
      <c r="E25" s="1174"/>
      <c r="F25" s="1174"/>
      <c r="G25" s="1174"/>
      <c r="H25" s="1174"/>
      <c r="I25" s="1174"/>
      <c r="J25" s="1174"/>
      <c r="K25" s="1174"/>
      <c r="L25" s="1174"/>
      <c r="M25" s="1174"/>
      <c r="N25" s="1174"/>
      <c r="O25" s="1174"/>
      <c r="P25" s="1174"/>
      <c r="Q25" s="1174"/>
    </row>
    <row r="26" spans="1:18" ht="36.75" customHeight="1">
      <c r="A26" s="1174" t="s">
        <v>44</v>
      </c>
      <c r="B26" s="1174"/>
      <c r="C26" s="1174"/>
      <c r="D26" s="1174"/>
      <c r="E26" s="1174"/>
      <c r="F26" s="1174"/>
      <c r="G26" s="1174"/>
      <c r="H26" s="1174"/>
      <c r="I26" s="1174"/>
      <c r="J26" s="1174"/>
      <c r="K26" s="1174"/>
      <c r="L26" s="1174"/>
      <c r="M26" s="1174"/>
      <c r="N26" s="1174"/>
      <c r="O26" s="1174"/>
      <c r="P26" s="1174"/>
      <c r="Q26" s="1174"/>
    </row>
    <row r="27" spans="1:18" ht="21.95" customHeight="1">
      <c r="A27" s="1174" t="s">
        <v>594</v>
      </c>
      <c r="B27" s="1174"/>
      <c r="C27" s="1174"/>
      <c r="D27" s="1174"/>
      <c r="E27" s="1174"/>
      <c r="F27" s="1174"/>
      <c r="G27" s="1174"/>
      <c r="H27" s="1174"/>
      <c r="I27" s="1174"/>
      <c r="J27" s="1174"/>
      <c r="K27" s="1174"/>
      <c r="L27" s="1174"/>
      <c r="M27" s="1174"/>
      <c r="N27" s="1174"/>
      <c r="O27" s="1174"/>
      <c r="P27" s="1174"/>
      <c r="Q27" s="1174"/>
    </row>
    <row r="28" spans="1:18" ht="27" customHeight="1">
      <c r="A28" s="1120" t="s">
        <v>562</v>
      </c>
      <c r="B28" s="1120"/>
      <c r="C28" s="1120"/>
      <c r="D28" s="1120"/>
      <c r="E28" s="1120"/>
      <c r="F28" s="1120"/>
      <c r="G28" s="1120"/>
      <c r="H28" s="1120"/>
      <c r="I28" s="1120"/>
      <c r="J28" s="1120"/>
      <c r="K28" s="1120"/>
      <c r="L28" s="1120"/>
      <c r="M28" s="1120"/>
      <c r="N28" s="1120"/>
      <c r="O28" s="1120"/>
      <c r="P28" s="1120"/>
      <c r="Q28" s="1120"/>
    </row>
    <row r="29" spans="1:18" ht="35.450000000000003" customHeight="1">
      <c r="A29" s="1175" t="s">
        <v>563</v>
      </c>
      <c r="B29" s="1175"/>
      <c r="C29" s="1175"/>
      <c r="D29" s="1175"/>
      <c r="E29" s="1175"/>
      <c r="F29" s="1175"/>
      <c r="G29" s="1175"/>
      <c r="H29" s="1175"/>
      <c r="I29" s="1175"/>
      <c r="J29" s="1175"/>
      <c r="K29" s="1175"/>
      <c r="L29" s="1175"/>
      <c r="M29" s="1175"/>
      <c r="N29" s="1175"/>
      <c r="O29" s="1175"/>
      <c r="P29" s="1175"/>
      <c r="Q29" s="1175"/>
    </row>
    <row r="30" spans="1:18" ht="16.5" customHeight="1">
      <c r="A30" s="1173" t="s">
        <v>426</v>
      </c>
      <c r="B30" s="1173"/>
      <c r="C30" s="1173"/>
      <c r="D30" s="1173"/>
      <c r="E30" s="1173"/>
      <c r="F30" s="1173"/>
      <c r="G30" s="1173"/>
      <c r="H30" s="1173"/>
      <c r="I30" s="1173"/>
      <c r="J30" s="1173"/>
      <c r="K30" s="1173"/>
      <c r="L30" s="1173"/>
      <c r="M30" s="1173"/>
      <c r="N30" s="1173"/>
      <c r="O30" s="1173"/>
      <c r="P30" s="1173"/>
      <c r="Q30" s="1173"/>
    </row>
    <row r="31" spans="1:18" ht="24.75" customHeight="1">
      <c r="A31" s="621">
        <v>33</v>
      </c>
      <c r="B31" s="621"/>
      <c r="C31" s="621"/>
      <c r="D31" s="621"/>
      <c r="E31" s="621"/>
      <c r="F31" s="621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21"/>
      <c r="R31" s="621"/>
    </row>
    <row r="32" spans="1:18">
      <c r="A32" s="136"/>
      <c r="B32" s="136"/>
      <c r="C32" s="136"/>
      <c r="D32" s="136"/>
      <c r="E32" s="136"/>
      <c r="F32" s="136"/>
      <c r="G32" s="136"/>
      <c r="H32" s="136"/>
      <c r="I32" s="136"/>
      <c r="J32" s="136"/>
    </row>
  </sheetData>
  <mergeCells count="77">
    <mergeCell ref="A31:R31"/>
    <mergeCell ref="A24:F24"/>
    <mergeCell ref="H19:I19"/>
    <mergeCell ref="A16:Q16"/>
    <mergeCell ref="H20:I22"/>
    <mergeCell ref="L20:M22"/>
    <mergeCell ref="A19:C19"/>
    <mergeCell ref="A20:C20"/>
    <mergeCell ref="A22:C22"/>
    <mergeCell ref="J20:K22"/>
    <mergeCell ref="A30:Q30"/>
    <mergeCell ref="A27:Q27"/>
    <mergeCell ref="A25:Q25"/>
    <mergeCell ref="A26:Q26"/>
    <mergeCell ref="A29:Q29"/>
    <mergeCell ref="D21:E21"/>
    <mergeCell ref="F21:G21"/>
    <mergeCell ref="B12:C12"/>
    <mergeCell ref="D11:E11"/>
    <mergeCell ref="D12:E12"/>
    <mergeCell ref="B11:C11"/>
    <mergeCell ref="F11:G11"/>
    <mergeCell ref="F12:G12"/>
    <mergeCell ref="Q5:Q7"/>
    <mergeCell ref="F4:G4"/>
    <mergeCell ref="B4:C4"/>
    <mergeCell ref="D4:E4"/>
    <mergeCell ref="Q3:Q4"/>
    <mergeCell ref="B10:C10"/>
    <mergeCell ref="D10:E10"/>
    <mergeCell ref="J10:K10"/>
    <mergeCell ref="L10:M10"/>
    <mergeCell ref="H12:I12"/>
    <mergeCell ref="J19:M19"/>
    <mergeCell ref="J11:K11"/>
    <mergeCell ref="J12:K12"/>
    <mergeCell ref="L11:M11"/>
    <mergeCell ref="L12:M12"/>
    <mergeCell ref="H11:I11"/>
    <mergeCell ref="F22:G22"/>
    <mergeCell ref="D22:E22"/>
    <mergeCell ref="A21:C21"/>
    <mergeCell ref="A1:Q1"/>
    <mergeCell ref="A2:Q2"/>
    <mergeCell ref="B3:G3"/>
    <mergeCell ref="H3:J3"/>
    <mergeCell ref="K3:P3"/>
    <mergeCell ref="A3:A4"/>
    <mergeCell ref="H10:I10"/>
    <mergeCell ref="A9:N9"/>
    <mergeCell ref="N5:P5"/>
    <mergeCell ref="N6:P6"/>
    <mergeCell ref="N7:P7"/>
    <mergeCell ref="B7:C7"/>
    <mergeCell ref="D7:E7"/>
    <mergeCell ref="F7:G7"/>
    <mergeCell ref="K7:M7"/>
    <mergeCell ref="F10:G10"/>
    <mergeCell ref="K4:M4"/>
    <mergeCell ref="N4:P4"/>
    <mergeCell ref="B6:C6"/>
    <mergeCell ref="D6:E6"/>
    <mergeCell ref="F6:G6"/>
    <mergeCell ref="K5:M5"/>
    <mergeCell ref="K6:M6"/>
    <mergeCell ref="H5:I5"/>
    <mergeCell ref="B5:G5"/>
    <mergeCell ref="A18:C18"/>
    <mergeCell ref="H18:I18"/>
    <mergeCell ref="A28:Q28"/>
    <mergeCell ref="F18:G18"/>
    <mergeCell ref="F19:G19"/>
    <mergeCell ref="F20:G20"/>
    <mergeCell ref="D18:E18"/>
    <mergeCell ref="D19:E19"/>
    <mergeCell ref="D20:E20"/>
    <mergeCell ref="J18:M18"/>
  </mergeCells>
  <phoneticPr fontId="0" type="noConversion"/>
  <printOptions horizontalCentered="1"/>
  <pageMargins left="0.74803149606299213" right="0.74803149606299213" top="0.78740157480314965" bottom="0.19685039370078741" header="0.31496062992125984" footer="0.11811023622047245"/>
  <pageSetup paperSize="9" scale="6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Φύλλο9"/>
  <dimension ref="B1:N31"/>
  <sheetViews>
    <sheetView view="pageBreakPreview" topLeftCell="A7" zoomScale="75" zoomScaleNormal="100" workbookViewId="0">
      <selection activeCell="C24" sqref="C24:D24"/>
    </sheetView>
  </sheetViews>
  <sheetFormatPr defaultColWidth="8.625" defaultRowHeight="16.350000000000001" customHeight="1"/>
  <cols>
    <col min="1" max="1" width="2.375" style="5" customWidth="1"/>
    <col min="2" max="2" width="3.625" style="5" customWidth="1"/>
    <col min="3" max="3" width="8.625" style="5" customWidth="1"/>
    <col min="4" max="4" width="43.625" style="5" customWidth="1"/>
    <col min="5" max="5" width="11.625" style="5" customWidth="1"/>
    <col min="6" max="6" width="15.125" style="5" customWidth="1"/>
    <col min="7" max="7" width="10.875" style="5" customWidth="1"/>
    <col min="8" max="8" width="7" style="5" customWidth="1"/>
    <col min="9" max="9" width="6.875" style="5" customWidth="1"/>
    <col min="10" max="10" width="8.625" style="5" customWidth="1"/>
    <col min="11" max="11" width="19.125" style="5" customWidth="1"/>
    <col min="12" max="12" width="11.125" style="5" customWidth="1"/>
    <col min="13" max="13" width="14.625" style="5" customWidth="1"/>
    <col min="14" max="16384" width="8.625" style="5"/>
  </cols>
  <sheetData>
    <row r="1" spans="2:13" s="190" customFormat="1" ht="30" customHeight="1" thickBot="1">
      <c r="C1" s="1112" t="s">
        <v>367</v>
      </c>
      <c r="D1" s="1112"/>
      <c r="E1" s="1112"/>
      <c r="F1" s="1112"/>
      <c r="G1" s="1112"/>
      <c r="H1" s="1112"/>
      <c r="I1" s="1112"/>
      <c r="J1" s="1112"/>
      <c r="K1" s="1112"/>
      <c r="L1" s="1112"/>
      <c r="M1" s="1112"/>
    </row>
    <row r="2" spans="2:13" s="26" customFormat="1" ht="35.450000000000003" customHeight="1" thickTop="1">
      <c r="B2" s="1219" t="s">
        <v>944</v>
      </c>
      <c r="C2" s="1220"/>
      <c r="D2" s="1221"/>
      <c r="E2" s="1209" t="s">
        <v>581</v>
      </c>
      <c r="F2" s="1210"/>
      <c r="G2" s="1211"/>
      <c r="H2" s="1206" t="s">
        <v>945</v>
      </c>
      <c r="I2" s="1207"/>
      <c r="J2" s="1208"/>
      <c r="K2" s="1225" t="s">
        <v>180</v>
      </c>
      <c r="L2" s="1227" t="s">
        <v>480</v>
      </c>
      <c r="M2" s="1227" t="s">
        <v>481</v>
      </c>
    </row>
    <row r="3" spans="2:13" s="26" customFormat="1" ht="50.45" customHeight="1">
      <c r="B3" s="1222"/>
      <c r="C3" s="1223"/>
      <c r="D3" s="1224"/>
      <c r="E3" s="1212" t="s">
        <v>684</v>
      </c>
      <c r="F3" s="1212" t="s">
        <v>296</v>
      </c>
      <c r="G3" s="1217" t="s">
        <v>685</v>
      </c>
      <c r="H3" s="249" t="s">
        <v>683</v>
      </c>
      <c r="I3" s="250" t="s">
        <v>749</v>
      </c>
      <c r="J3" s="251" t="s">
        <v>750</v>
      </c>
      <c r="K3" s="1226"/>
      <c r="L3" s="1228"/>
      <c r="M3" s="1228"/>
    </row>
    <row r="4" spans="2:13" s="26" customFormat="1" ht="41.45" customHeight="1">
      <c r="B4" s="1222"/>
      <c r="C4" s="1223"/>
      <c r="D4" s="1224"/>
      <c r="E4" s="1213"/>
      <c r="F4" s="1213"/>
      <c r="G4" s="1218"/>
      <c r="H4" s="1214" t="s">
        <v>686</v>
      </c>
      <c r="I4" s="1215"/>
      <c r="J4" s="1216"/>
      <c r="K4" s="1214"/>
      <c r="L4" s="1229"/>
      <c r="M4" s="1228"/>
    </row>
    <row r="5" spans="2:13" ht="16.350000000000001" customHeight="1">
      <c r="B5" s="354">
        <v>1</v>
      </c>
      <c r="C5" s="1200" t="s">
        <v>181</v>
      </c>
      <c r="D5" s="1201"/>
      <c r="E5" s="126">
        <v>14.67</v>
      </c>
      <c r="F5" s="126">
        <v>10.14</v>
      </c>
      <c r="G5" s="277">
        <v>43.96</v>
      </c>
      <c r="H5" s="278">
        <v>5000</v>
      </c>
      <c r="I5" s="125">
        <v>125</v>
      </c>
      <c r="J5" s="279" t="s">
        <v>1000</v>
      </c>
      <c r="K5" s="279">
        <v>0.9</v>
      </c>
      <c r="L5" s="281">
        <v>25</v>
      </c>
      <c r="M5" s="282">
        <v>56</v>
      </c>
    </row>
    <row r="6" spans="2:13" ht="16.350000000000001" customHeight="1">
      <c r="B6" s="354">
        <v>2</v>
      </c>
      <c r="C6" s="1200" t="s">
        <v>182</v>
      </c>
      <c r="D6" s="1201"/>
      <c r="E6" s="126">
        <v>13.97</v>
      </c>
      <c r="F6" s="126">
        <v>9.89</v>
      </c>
      <c r="G6" s="277">
        <v>35.51</v>
      </c>
      <c r="H6" s="278">
        <v>4000</v>
      </c>
      <c r="I6" s="125" t="s">
        <v>1000</v>
      </c>
      <c r="J6" s="279" t="s">
        <v>1000</v>
      </c>
      <c r="K6" s="279" t="s">
        <v>751</v>
      </c>
      <c r="L6" s="281">
        <v>25</v>
      </c>
      <c r="M6" s="282">
        <v>45</v>
      </c>
    </row>
    <row r="7" spans="2:13" ht="16.350000000000001" customHeight="1">
      <c r="B7" s="354">
        <v>3</v>
      </c>
      <c r="C7" s="1200" t="s">
        <v>183</v>
      </c>
      <c r="D7" s="1201"/>
      <c r="E7" s="126">
        <v>5.0199999999999996</v>
      </c>
      <c r="F7" s="126">
        <v>6.78</v>
      </c>
      <c r="G7" s="277">
        <v>8.16</v>
      </c>
      <c r="H7" s="280" t="s">
        <v>1000</v>
      </c>
      <c r="I7" s="125">
        <v>70</v>
      </c>
      <c r="J7" s="279" t="s">
        <v>1000</v>
      </c>
      <c r="K7" s="279">
        <v>0.7</v>
      </c>
      <c r="L7" s="281">
        <v>20</v>
      </c>
      <c r="M7" s="282">
        <v>31</v>
      </c>
    </row>
    <row r="8" spans="2:13" ht="16.350000000000001" customHeight="1">
      <c r="B8" s="354">
        <v>4</v>
      </c>
      <c r="C8" s="1200" t="s">
        <v>184</v>
      </c>
      <c r="D8" s="1201"/>
      <c r="E8" s="126">
        <v>13.56</v>
      </c>
      <c r="F8" s="126">
        <v>4.9000000000000004</v>
      </c>
      <c r="G8" s="277">
        <v>6.57</v>
      </c>
      <c r="H8" s="280" t="s">
        <v>1000</v>
      </c>
      <c r="I8" s="125">
        <v>370</v>
      </c>
      <c r="J8" s="279" t="s">
        <v>1000</v>
      </c>
      <c r="K8" s="279" t="s">
        <v>752</v>
      </c>
      <c r="L8" s="281" t="s">
        <v>1000</v>
      </c>
      <c r="M8" s="282">
        <v>200</v>
      </c>
    </row>
    <row r="9" spans="2:13" ht="16.350000000000001" customHeight="1">
      <c r="B9" s="354">
        <v>5</v>
      </c>
      <c r="C9" s="1200" t="s">
        <v>185</v>
      </c>
      <c r="D9" s="1201"/>
      <c r="E9" s="126">
        <v>13</v>
      </c>
      <c r="F9" s="126">
        <v>4.46</v>
      </c>
      <c r="G9" s="277">
        <v>20.54</v>
      </c>
      <c r="H9" s="280" t="s">
        <v>1000</v>
      </c>
      <c r="I9" s="125">
        <v>330</v>
      </c>
      <c r="J9" s="279" t="s">
        <v>1000</v>
      </c>
      <c r="K9" s="279" t="s">
        <v>1000</v>
      </c>
      <c r="L9" s="281" t="s">
        <v>1000</v>
      </c>
      <c r="M9" s="282">
        <v>180</v>
      </c>
    </row>
    <row r="10" spans="2:13" ht="16.350000000000001" customHeight="1">
      <c r="B10" s="354">
        <v>6</v>
      </c>
      <c r="C10" s="1200" t="s">
        <v>186</v>
      </c>
      <c r="D10" s="1201"/>
      <c r="E10" s="126">
        <v>8.8000000000000007</v>
      </c>
      <c r="F10" s="126">
        <v>2.64</v>
      </c>
      <c r="G10" s="277">
        <v>19.46</v>
      </c>
      <c r="H10" s="280" t="s">
        <v>1000</v>
      </c>
      <c r="I10" s="125">
        <v>270</v>
      </c>
      <c r="J10" s="279" t="s">
        <v>1000</v>
      </c>
      <c r="K10" s="279" t="s">
        <v>1000</v>
      </c>
      <c r="L10" s="281" t="s">
        <v>1000</v>
      </c>
      <c r="M10" s="282">
        <v>145</v>
      </c>
    </row>
    <row r="11" spans="2:13" ht="36" customHeight="1">
      <c r="B11" s="354">
        <v>7</v>
      </c>
      <c r="C11" s="1200" t="s">
        <v>187</v>
      </c>
      <c r="D11" s="1201"/>
      <c r="E11" s="126">
        <v>6.37</v>
      </c>
      <c r="F11" s="126">
        <v>7.6</v>
      </c>
      <c r="G11" s="277">
        <v>4.28</v>
      </c>
      <c r="H11" s="280">
        <v>600</v>
      </c>
      <c r="I11" s="125">
        <v>15</v>
      </c>
      <c r="J11" s="279">
        <v>1.6</v>
      </c>
      <c r="K11" s="279">
        <v>1.8</v>
      </c>
      <c r="L11" s="281">
        <v>25</v>
      </c>
      <c r="M11" s="282">
        <v>6.6</v>
      </c>
    </row>
    <row r="12" spans="2:13" ht="36" customHeight="1">
      <c r="B12" s="354">
        <v>8</v>
      </c>
      <c r="C12" s="1200" t="s">
        <v>197</v>
      </c>
      <c r="D12" s="1201"/>
      <c r="E12" s="126">
        <v>0.5</v>
      </c>
      <c r="F12" s="126">
        <v>0.7</v>
      </c>
      <c r="G12" s="277">
        <v>1.1399999999999999</v>
      </c>
      <c r="H12" s="280">
        <v>220</v>
      </c>
      <c r="I12" s="125">
        <v>10</v>
      </c>
      <c r="J12" s="283">
        <v>1</v>
      </c>
      <c r="K12" s="279">
        <v>1.5</v>
      </c>
      <c r="L12" s="281">
        <v>25</v>
      </c>
      <c r="M12" s="282" t="s">
        <v>753</v>
      </c>
    </row>
    <row r="13" spans="2:13" ht="33.950000000000003" customHeight="1">
      <c r="B13" s="354">
        <v>9</v>
      </c>
      <c r="C13" s="1200" t="s">
        <v>188</v>
      </c>
      <c r="D13" s="1201"/>
      <c r="E13" s="126">
        <v>2.35</v>
      </c>
      <c r="F13" s="126">
        <v>1.73</v>
      </c>
      <c r="G13" s="277">
        <v>3.23</v>
      </c>
      <c r="H13" s="280">
        <v>220</v>
      </c>
      <c r="I13" s="125">
        <v>15</v>
      </c>
      <c r="J13" s="279">
        <v>1.5</v>
      </c>
      <c r="K13" s="279">
        <v>1.7</v>
      </c>
      <c r="L13" s="388">
        <v>25</v>
      </c>
      <c r="M13" s="282">
        <v>6.6</v>
      </c>
    </row>
    <row r="14" spans="2:13" ht="41.1" customHeight="1">
      <c r="B14" s="354">
        <v>10</v>
      </c>
      <c r="C14" s="1200" t="s">
        <v>566</v>
      </c>
      <c r="D14" s="1201"/>
      <c r="E14" s="126">
        <v>1.2</v>
      </c>
      <c r="F14" s="126">
        <v>0.88</v>
      </c>
      <c r="G14" s="277">
        <v>2.91</v>
      </c>
      <c r="H14" s="280">
        <v>150</v>
      </c>
      <c r="I14" s="125">
        <v>11.5</v>
      </c>
      <c r="J14" s="279">
        <v>1.1499999999999999</v>
      </c>
      <c r="K14" s="283">
        <v>1.2</v>
      </c>
      <c r="L14" s="281">
        <v>25</v>
      </c>
      <c r="M14" s="282">
        <v>5</v>
      </c>
    </row>
    <row r="15" spans="2:13" ht="34.35" customHeight="1">
      <c r="B15" s="354">
        <v>11</v>
      </c>
      <c r="C15" s="1202" t="s">
        <v>189</v>
      </c>
      <c r="D15" s="1202"/>
      <c r="E15" s="126">
        <v>2.35</v>
      </c>
      <c r="F15" s="126">
        <v>1.73</v>
      </c>
      <c r="G15" s="277">
        <v>3.23</v>
      </c>
      <c r="H15" s="280" t="s">
        <v>839</v>
      </c>
      <c r="I15" s="125" t="s">
        <v>840</v>
      </c>
      <c r="J15" s="279">
        <v>1.5</v>
      </c>
      <c r="K15" s="279">
        <v>1.7</v>
      </c>
      <c r="L15" s="281">
        <v>25</v>
      </c>
      <c r="M15" s="282">
        <v>6.6</v>
      </c>
    </row>
    <row r="16" spans="2:13" ht="27.95" customHeight="1">
      <c r="B16" s="354">
        <v>12</v>
      </c>
      <c r="C16" s="1200" t="s">
        <v>190</v>
      </c>
      <c r="D16" s="1201"/>
      <c r="E16" s="126"/>
      <c r="F16" s="126"/>
      <c r="G16" s="277"/>
      <c r="H16" s="280" t="s">
        <v>1000</v>
      </c>
      <c r="I16" s="125">
        <v>14</v>
      </c>
      <c r="J16" s="279" t="s">
        <v>1000</v>
      </c>
      <c r="K16" s="279" t="s">
        <v>1000</v>
      </c>
      <c r="L16" s="281" t="s">
        <v>1000</v>
      </c>
      <c r="M16" s="282">
        <v>9.5</v>
      </c>
    </row>
    <row r="17" spans="2:14" ht="34.5" customHeight="1">
      <c r="B17" s="354">
        <v>13</v>
      </c>
      <c r="C17" s="1200" t="s">
        <v>198</v>
      </c>
      <c r="D17" s="1201"/>
      <c r="E17" s="126"/>
      <c r="F17" s="126"/>
      <c r="G17" s="277"/>
      <c r="H17" s="280" t="s">
        <v>1000</v>
      </c>
      <c r="I17" s="125">
        <v>12</v>
      </c>
      <c r="J17" s="279" t="s">
        <v>1000</v>
      </c>
      <c r="K17" s="279" t="s">
        <v>1000</v>
      </c>
      <c r="L17" s="281" t="s">
        <v>1000</v>
      </c>
      <c r="M17" s="282">
        <v>8</v>
      </c>
    </row>
    <row r="18" spans="2:14" ht="36" customHeight="1">
      <c r="B18" s="354">
        <v>14</v>
      </c>
      <c r="C18" s="1200" t="s">
        <v>191</v>
      </c>
      <c r="D18" s="1201"/>
      <c r="E18" s="126">
        <v>0.76</v>
      </c>
      <c r="F18" s="126">
        <v>0.59</v>
      </c>
      <c r="G18" s="277">
        <v>2.14</v>
      </c>
      <c r="H18" s="280" t="s">
        <v>1000</v>
      </c>
      <c r="I18" s="125">
        <v>23</v>
      </c>
      <c r="J18" s="279" t="s">
        <v>1000</v>
      </c>
      <c r="K18" s="279" t="s">
        <v>1000</v>
      </c>
      <c r="L18" s="281" t="s">
        <v>1000</v>
      </c>
      <c r="M18" s="282">
        <v>15</v>
      </c>
    </row>
    <row r="19" spans="2:14" ht="32.450000000000003" customHeight="1">
      <c r="B19" s="354">
        <v>15</v>
      </c>
      <c r="C19" s="1200" t="s">
        <v>192</v>
      </c>
      <c r="D19" s="1201"/>
      <c r="E19" s="126"/>
      <c r="F19" s="126"/>
      <c r="G19" s="277"/>
      <c r="H19" s="280" t="s">
        <v>1000</v>
      </c>
      <c r="I19" s="125">
        <v>12</v>
      </c>
      <c r="J19" s="279" t="s">
        <v>1000</v>
      </c>
      <c r="K19" s="279" t="s">
        <v>1000</v>
      </c>
      <c r="L19" s="284" t="s">
        <v>1000</v>
      </c>
      <c r="M19" s="282">
        <v>8</v>
      </c>
    </row>
    <row r="20" spans="2:14" ht="35.450000000000003" customHeight="1">
      <c r="B20" s="354">
        <v>16</v>
      </c>
      <c r="C20" s="1200" t="s">
        <v>196</v>
      </c>
      <c r="D20" s="1201"/>
      <c r="E20" s="126"/>
      <c r="F20" s="126"/>
      <c r="G20" s="277"/>
      <c r="H20" s="280" t="s">
        <v>1000</v>
      </c>
      <c r="I20" s="125">
        <v>10</v>
      </c>
      <c r="J20" s="279" t="s">
        <v>1000</v>
      </c>
      <c r="K20" s="279" t="s">
        <v>1000</v>
      </c>
      <c r="L20" s="281" t="s">
        <v>1000</v>
      </c>
      <c r="M20" s="282">
        <v>6.7</v>
      </c>
    </row>
    <row r="21" spans="2:14" ht="21.75" customHeight="1">
      <c r="B21" s="354">
        <v>17</v>
      </c>
      <c r="C21" s="1200" t="s">
        <v>193</v>
      </c>
      <c r="D21" s="1201"/>
      <c r="E21" s="126">
        <v>10.77</v>
      </c>
      <c r="F21" s="126">
        <v>5.43</v>
      </c>
      <c r="G21" s="277">
        <v>27.41</v>
      </c>
      <c r="H21" s="280" t="s">
        <v>1000</v>
      </c>
      <c r="I21" s="125">
        <v>100</v>
      </c>
      <c r="J21" s="279" t="s">
        <v>1000</v>
      </c>
      <c r="K21" s="279">
        <v>16</v>
      </c>
      <c r="L21" s="281">
        <v>50</v>
      </c>
      <c r="M21" s="282">
        <v>45</v>
      </c>
    </row>
    <row r="22" spans="2:14" ht="21.75" customHeight="1">
      <c r="B22" s="354">
        <v>18</v>
      </c>
      <c r="C22" s="1200" t="s">
        <v>194</v>
      </c>
      <c r="D22" s="1201"/>
      <c r="E22" s="126">
        <v>1.41</v>
      </c>
      <c r="F22" s="126">
        <v>0.82</v>
      </c>
      <c r="G22" s="277">
        <v>3.52</v>
      </c>
      <c r="H22" s="280" t="s">
        <v>1000</v>
      </c>
      <c r="I22" s="125">
        <v>100</v>
      </c>
      <c r="J22" s="279" t="s">
        <v>1000</v>
      </c>
      <c r="K22" s="279" t="s">
        <v>1000</v>
      </c>
      <c r="L22" s="281" t="s">
        <v>1000</v>
      </c>
      <c r="M22" s="282">
        <v>67</v>
      </c>
    </row>
    <row r="23" spans="2:14" ht="33.6" customHeight="1">
      <c r="B23" s="354">
        <v>19</v>
      </c>
      <c r="C23" s="1200" t="s">
        <v>195</v>
      </c>
      <c r="D23" s="1201"/>
      <c r="E23" s="126">
        <v>1.7</v>
      </c>
      <c r="F23" s="126">
        <v>1.26</v>
      </c>
      <c r="G23" s="277">
        <v>2.17</v>
      </c>
      <c r="H23" s="280" t="s">
        <v>1000</v>
      </c>
      <c r="I23" s="125">
        <v>40</v>
      </c>
      <c r="J23" s="279" t="s">
        <v>1000</v>
      </c>
      <c r="K23" s="279" t="s">
        <v>1000</v>
      </c>
      <c r="L23" s="281" t="s">
        <v>1000</v>
      </c>
      <c r="M23" s="282" t="s">
        <v>1000</v>
      </c>
    </row>
    <row r="24" spans="2:14" ht="20.45" customHeight="1" thickBot="1">
      <c r="B24" s="355"/>
      <c r="C24" s="1204"/>
      <c r="D24" s="1205"/>
      <c r="E24" s="285"/>
      <c r="F24" s="285"/>
      <c r="G24" s="286"/>
      <c r="H24" s="287"/>
      <c r="I24" s="288"/>
      <c r="J24" s="289"/>
      <c r="K24" s="289"/>
      <c r="L24" s="290"/>
      <c r="M24" s="291"/>
    </row>
    <row r="25" spans="2:14" ht="27" customHeight="1" thickTop="1">
      <c r="C25" s="1203" t="s">
        <v>754</v>
      </c>
      <c r="D25" s="1203"/>
      <c r="E25" s="1203"/>
      <c r="F25" s="1203"/>
      <c r="G25" s="1203"/>
      <c r="H25" s="1203"/>
      <c r="I25" s="1203"/>
      <c r="J25" s="1203"/>
      <c r="K25" s="1203"/>
      <c r="L25" s="1203"/>
      <c r="M25" s="1203"/>
    </row>
    <row r="26" spans="2:14" s="153" customFormat="1" ht="22.35" customHeight="1">
      <c r="C26" s="742" t="s">
        <v>1</v>
      </c>
      <c r="D26" s="742"/>
      <c r="E26" s="742"/>
      <c r="F26" s="742"/>
      <c r="G26" s="742"/>
      <c r="H26" s="742"/>
      <c r="I26" s="742"/>
      <c r="J26" s="742"/>
      <c r="K26" s="742"/>
      <c r="L26" s="742"/>
      <c r="M26" s="742"/>
    </row>
    <row r="27" spans="2:14" s="153" customFormat="1" ht="33" customHeight="1">
      <c r="C27" s="742" t="s">
        <v>1155</v>
      </c>
      <c r="D27" s="742"/>
      <c r="E27" s="742"/>
      <c r="F27" s="742"/>
      <c r="G27" s="742"/>
      <c r="H27" s="742"/>
      <c r="I27" s="742"/>
      <c r="J27" s="742"/>
      <c r="K27" s="742"/>
      <c r="L27" s="742"/>
      <c r="M27" s="742"/>
    </row>
    <row r="28" spans="2:14" ht="15.6" customHeight="1">
      <c r="C28" s="621" t="s">
        <v>46</v>
      </c>
      <c r="D28" s="621"/>
      <c r="E28" s="621"/>
      <c r="F28" s="621"/>
      <c r="G28" s="621"/>
      <c r="H28" s="621"/>
      <c r="I28" s="621"/>
      <c r="J28" s="621"/>
      <c r="K28" s="621"/>
      <c r="L28" s="621"/>
      <c r="M28" s="621"/>
    </row>
    <row r="29" spans="2:14" ht="15.6" customHeight="1">
      <c r="C29" s="621" t="s">
        <v>47</v>
      </c>
      <c r="D29" s="621"/>
      <c r="E29" s="621"/>
      <c r="F29" s="621"/>
      <c r="G29" s="621"/>
      <c r="H29" s="621"/>
      <c r="I29" s="621"/>
      <c r="J29" s="621"/>
      <c r="K29" s="621"/>
      <c r="L29" s="621"/>
      <c r="M29" s="621"/>
    </row>
    <row r="30" spans="2:14" ht="15.6" customHeight="1">
      <c r="C30" s="621" t="s">
        <v>48</v>
      </c>
      <c r="D30" s="621"/>
      <c r="E30" s="621"/>
      <c r="F30" s="621"/>
      <c r="G30" s="621"/>
      <c r="H30" s="621"/>
      <c r="I30" s="621"/>
      <c r="J30" s="621"/>
      <c r="K30" s="621"/>
      <c r="L30" s="621"/>
      <c r="M30" s="621"/>
    </row>
    <row r="31" spans="2:14" ht="18" customHeight="1">
      <c r="B31" s="1230">
        <v>34</v>
      </c>
      <c r="C31" s="1230"/>
      <c r="D31" s="1230"/>
      <c r="E31" s="1230"/>
      <c r="F31" s="1230"/>
      <c r="G31" s="1230"/>
      <c r="H31" s="1230"/>
      <c r="I31" s="1230"/>
      <c r="J31" s="1230"/>
      <c r="K31" s="1230"/>
      <c r="L31" s="1230"/>
      <c r="M31" s="1230"/>
      <c r="N31" s="1230"/>
    </row>
  </sheetData>
  <mergeCells count="38">
    <mergeCell ref="C13:D13"/>
    <mergeCell ref="C6:D6"/>
    <mergeCell ref="C9:D9"/>
    <mergeCell ref="C10:D10"/>
    <mergeCell ref="B31:N31"/>
    <mergeCell ref="C30:M30"/>
    <mergeCell ref="M2:M4"/>
    <mergeCell ref="C5:D5"/>
    <mergeCell ref="C28:M28"/>
    <mergeCell ref="C29:M29"/>
    <mergeCell ref="C11:D11"/>
    <mergeCell ref="C12:D12"/>
    <mergeCell ref="G3:G4"/>
    <mergeCell ref="B2:D4"/>
    <mergeCell ref="K2:K4"/>
    <mergeCell ref="L2:L4"/>
    <mergeCell ref="C7:D7"/>
    <mergeCell ref="C8:D8"/>
    <mergeCell ref="C27:M27"/>
    <mergeCell ref="C23:D23"/>
    <mergeCell ref="C25:M25"/>
    <mergeCell ref="C24:D24"/>
    <mergeCell ref="C1:M1"/>
    <mergeCell ref="H2:J2"/>
    <mergeCell ref="E2:G2"/>
    <mergeCell ref="E3:E4"/>
    <mergeCell ref="F3:F4"/>
    <mergeCell ref="H4:J4"/>
    <mergeCell ref="C17:D17"/>
    <mergeCell ref="C14:D14"/>
    <mergeCell ref="C22:D22"/>
    <mergeCell ref="C26:M26"/>
    <mergeCell ref="C21:D21"/>
    <mergeCell ref="C20:D20"/>
    <mergeCell ref="C18:D18"/>
    <mergeCell ref="C19:D19"/>
    <mergeCell ref="C15:D15"/>
    <mergeCell ref="C16:D16"/>
  </mergeCells>
  <phoneticPr fontId="0" type="noConversion"/>
  <printOptions horizontalCentered="1"/>
  <pageMargins left="0.39370078740157483" right="0.39370078740157483" top="0.98425196850393704" bottom="0.15748031496062992" header="3.937007874015748E-2" footer="3.937007874015748E-2"/>
  <pageSetup paperSize="9" scale="6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Φύλλο10"/>
  <dimension ref="A1:AD31"/>
  <sheetViews>
    <sheetView view="pageBreakPreview" zoomScale="80" zoomScaleNormal="75" zoomScaleSheetLayoutView="75" workbookViewId="0">
      <selection activeCell="C30" sqref="C30:AA30"/>
    </sheetView>
  </sheetViews>
  <sheetFormatPr defaultRowHeight="15"/>
  <cols>
    <col min="1" max="1" width="4.375" style="115" customWidth="1"/>
    <col min="2" max="2" width="8.625" style="115" hidden="1" customWidth="1"/>
    <col min="3" max="3" width="4.5" style="115" customWidth="1"/>
    <col min="4" max="4" width="8.5" style="115" customWidth="1"/>
    <col min="5" max="5" width="28.5" style="115" customWidth="1"/>
    <col min="6" max="11" width="7.375" style="115" customWidth="1"/>
    <col min="12" max="23" width="7.375" style="137" customWidth="1"/>
    <col min="24" max="16384" width="9" style="115"/>
  </cols>
  <sheetData>
    <row r="1" spans="3:24" ht="12" customHeight="1">
      <c r="C1" s="1242"/>
      <c r="D1" s="1242"/>
      <c r="E1" s="1242"/>
      <c r="F1" s="1242"/>
      <c r="G1" s="1242"/>
      <c r="H1" s="1242"/>
      <c r="I1" s="1242"/>
      <c r="J1" s="1242"/>
      <c r="K1" s="1242"/>
      <c r="L1" s="1242"/>
      <c r="M1" s="1242"/>
      <c r="N1" s="1242"/>
    </row>
    <row r="2" spans="3:24" ht="24.75" customHeight="1">
      <c r="C2" s="1244" t="s">
        <v>551</v>
      </c>
      <c r="D2" s="1244"/>
      <c r="E2" s="1244"/>
      <c r="F2" s="1244"/>
      <c r="G2" s="1244"/>
      <c r="H2" s="1244"/>
      <c r="I2" s="1244"/>
      <c r="J2" s="1244"/>
      <c r="K2" s="1244"/>
      <c r="L2" s="1244"/>
      <c r="M2" s="1244"/>
      <c r="N2" s="1244"/>
      <c r="O2" s="1244"/>
      <c r="P2" s="1244"/>
      <c r="Q2" s="1244"/>
      <c r="R2" s="1244"/>
      <c r="S2" s="1244"/>
      <c r="T2" s="1244"/>
      <c r="U2" s="1244"/>
      <c r="V2" s="1244"/>
      <c r="W2" s="1244"/>
      <c r="X2" s="1244"/>
    </row>
    <row r="3" spans="3:24" ht="11.45" customHeight="1" thickBot="1">
      <c r="C3" s="1243"/>
      <c r="D3" s="1243"/>
      <c r="E3" s="1243"/>
      <c r="F3" s="1243"/>
      <c r="G3" s="1243"/>
      <c r="H3" s="1243"/>
      <c r="I3" s="1243"/>
      <c r="J3" s="1243"/>
      <c r="K3" s="1243"/>
    </row>
    <row r="4" spans="3:24" s="139" customFormat="1" ht="40.35" customHeight="1">
      <c r="C4" s="1245" t="s">
        <v>49</v>
      </c>
      <c r="D4" s="1246"/>
      <c r="E4" s="1247"/>
      <c r="F4" s="1239" t="s">
        <v>680</v>
      </c>
      <c r="G4" s="1028"/>
      <c r="H4" s="1240"/>
      <c r="I4" s="666" t="s">
        <v>245</v>
      </c>
      <c r="J4" s="1028"/>
      <c r="K4" s="664"/>
      <c r="L4" s="1239" t="s">
        <v>8</v>
      </c>
      <c r="M4" s="1028"/>
      <c r="N4" s="1240"/>
      <c r="O4" s="1239" t="s">
        <v>700</v>
      </c>
      <c r="P4" s="1028"/>
      <c r="Q4" s="1240"/>
      <c r="R4" s="666" t="s">
        <v>246</v>
      </c>
      <c r="S4" s="1028"/>
      <c r="T4" s="664"/>
      <c r="U4" s="1239" t="s">
        <v>247</v>
      </c>
      <c r="V4" s="1028"/>
      <c r="W4" s="1240"/>
    </row>
    <row r="5" spans="3:24" s="139" customFormat="1" ht="68.099999999999994" customHeight="1">
      <c r="C5" s="1232" t="s">
        <v>823</v>
      </c>
      <c r="D5" s="997"/>
      <c r="E5" s="1233"/>
      <c r="F5" s="188" t="s">
        <v>808</v>
      </c>
      <c r="G5" s="189" t="s">
        <v>809</v>
      </c>
      <c r="H5" s="333" t="s">
        <v>810</v>
      </c>
      <c r="I5" s="338" t="s">
        <v>814</v>
      </c>
      <c r="J5" s="189" t="s">
        <v>815</v>
      </c>
      <c r="K5" s="335" t="s">
        <v>816</v>
      </c>
      <c r="L5" s="188" t="s">
        <v>811</v>
      </c>
      <c r="M5" s="189" t="s">
        <v>812</v>
      </c>
      <c r="N5" s="333" t="s">
        <v>813</v>
      </c>
      <c r="O5" s="188" t="s">
        <v>811</v>
      </c>
      <c r="P5" s="189" t="s">
        <v>812</v>
      </c>
      <c r="Q5" s="333" t="s">
        <v>813</v>
      </c>
      <c r="R5" s="338" t="s">
        <v>811</v>
      </c>
      <c r="S5" s="189" t="s">
        <v>812</v>
      </c>
      <c r="T5" s="335" t="s">
        <v>813</v>
      </c>
      <c r="U5" s="188" t="s">
        <v>814</v>
      </c>
      <c r="V5" s="189" t="s">
        <v>815</v>
      </c>
      <c r="W5" s="333" t="s">
        <v>816</v>
      </c>
    </row>
    <row r="6" spans="3:24" s="139" customFormat="1" ht="43.5" customHeight="1">
      <c r="C6" s="514">
        <v>1</v>
      </c>
      <c r="D6" s="1237" t="s">
        <v>50</v>
      </c>
      <c r="E6" s="1238"/>
      <c r="F6" s="188"/>
      <c r="G6" s="189"/>
      <c r="H6" s="333"/>
      <c r="I6" s="338">
        <v>21</v>
      </c>
      <c r="J6" s="189">
        <v>19</v>
      </c>
      <c r="K6" s="336">
        <v>17</v>
      </c>
      <c r="L6" s="188">
        <v>37</v>
      </c>
      <c r="M6" s="189">
        <v>29</v>
      </c>
      <c r="N6" s="333">
        <v>27</v>
      </c>
      <c r="O6" s="188"/>
      <c r="P6" s="189"/>
      <c r="Q6" s="333"/>
      <c r="R6" s="338">
        <v>55</v>
      </c>
      <c r="S6" s="189">
        <v>40</v>
      </c>
      <c r="T6" s="335">
        <v>35</v>
      </c>
      <c r="U6" s="188"/>
      <c r="V6" s="189"/>
      <c r="W6" s="333"/>
    </row>
    <row r="7" spans="3:24" s="139" customFormat="1" ht="43.5" customHeight="1">
      <c r="C7" s="514">
        <v>2</v>
      </c>
      <c r="D7" s="1237" t="s">
        <v>52</v>
      </c>
      <c r="E7" s="1241"/>
      <c r="F7" s="188"/>
      <c r="G7" s="189"/>
      <c r="H7" s="333"/>
      <c r="I7" s="338"/>
      <c r="J7" s="189"/>
      <c r="K7" s="336"/>
      <c r="L7" s="188"/>
      <c r="M7" s="189"/>
      <c r="N7" s="333"/>
      <c r="O7" s="188"/>
      <c r="P7" s="189"/>
      <c r="Q7" s="333"/>
      <c r="R7" s="338"/>
      <c r="S7" s="189"/>
      <c r="T7" s="335"/>
      <c r="U7" s="188"/>
      <c r="V7" s="189"/>
      <c r="W7" s="333"/>
    </row>
    <row r="8" spans="3:24" s="139" customFormat="1" ht="45.75" customHeight="1">
      <c r="C8" s="513" t="s">
        <v>51</v>
      </c>
      <c r="D8" s="1235" t="s">
        <v>804</v>
      </c>
      <c r="E8" s="1236"/>
      <c r="F8" s="188">
        <v>180</v>
      </c>
      <c r="G8" s="189">
        <v>154</v>
      </c>
      <c r="H8" s="333">
        <v>116</v>
      </c>
      <c r="I8" s="338">
        <v>20</v>
      </c>
      <c r="J8" s="189">
        <v>18</v>
      </c>
      <c r="K8" s="335">
        <v>16</v>
      </c>
      <c r="L8" s="188">
        <v>35</v>
      </c>
      <c r="M8" s="189">
        <v>27</v>
      </c>
      <c r="N8" s="333">
        <v>25</v>
      </c>
      <c r="O8" s="188">
        <v>17</v>
      </c>
      <c r="P8" s="189">
        <v>14</v>
      </c>
      <c r="Q8" s="333">
        <v>13</v>
      </c>
      <c r="R8" s="338">
        <v>85</v>
      </c>
      <c r="S8" s="189">
        <v>65</v>
      </c>
      <c r="T8" s="335">
        <v>60</v>
      </c>
      <c r="U8" s="188">
        <v>16</v>
      </c>
      <c r="V8" s="189">
        <v>12</v>
      </c>
      <c r="W8" s="333">
        <v>8</v>
      </c>
    </row>
    <row r="9" spans="3:24" s="139" customFormat="1" ht="53.1" customHeight="1">
      <c r="C9" s="513" t="s">
        <v>53</v>
      </c>
      <c r="D9" s="1235" t="s">
        <v>7</v>
      </c>
      <c r="E9" s="1236"/>
      <c r="F9" s="188">
        <v>162</v>
      </c>
      <c r="G9" s="189">
        <v>140</v>
      </c>
      <c r="H9" s="333">
        <v>106</v>
      </c>
      <c r="I9" s="338"/>
      <c r="J9" s="189"/>
      <c r="K9" s="335"/>
      <c r="L9" s="339"/>
      <c r="M9" s="336"/>
      <c r="N9" s="337"/>
      <c r="O9" s="339"/>
      <c r="P9" s="336"/>
      <c r="Q9" s="337"/>
      <c r="R9" s="336"/>
      <c r="S9" s="336"/>
      <c r="T9" s="336"/>
      <c r="U9" s="339"/>
      <c r="V9" s="336"/>
      <c r="W9" s="337"/>
    </row>
    <row r="10" spans="3:24" s="139" customFormat="1" ht="53.1" customHeight="1">
      <c r="C10" s="513" t="s">
        <v>54</v>
      </c>
      <c r="D10" s="1235" t="s">
        <v>175</v>
      </c>
      <c r="E10" s="1236"/>
      <c r="F10" s="188">
        <v>126</v>
      </c>
      <c r="G10" s="189">
        <v>108</v>
      </c>
      <c r="H10" s="333">
        <v>82</v>
      </c>
      <c r="I10" s="338"/>
      <c r="J10" s="189"/>
      <c r="K10" s="335"/>
      <c r="L10" s="339"/>
      <c r="M10" s="336"/>
      <c r="N10" s="337"/>
      <c r="O10" s="339"/>
      <c r="P10" s="336"/>
      <c r="Q10" s="337"/>
      <c r="R10" s="336"/>
      <c r="S10" s="336"/>
      <c r="T10" s="336"/>
      <c r="U10" s="339"/>
      <c r="V10" s="336"/>
      <c r="W10" s="337"/>
    </row>
    <row r="11" spans="3:24" s="139" customFormat="1" ht="53.1" customHeight="1">
      <c r="C11" s="513" t="s">
        <v>55</v>
      </c>
      <c r="D11" s="1235" t="s">
        <v>604</v>
      </c>
      <c r="E11" s="1236"/>
      <c r="F11" s="188">
        <v>152</v>
      </c>
      <c r="G11" s="189">
        <v>135</v>
      </c>
      <c r="H11" s="333">
        <v>102</v>
      </c>
      <c r="I11" s="338"/>
      <c r="J11" s="189"/>
      <c r="K11" s="335"/>
      <c r="L11" s="188">
        <v>26</v>
      </c>
      <c r="M11" s="189">
        <v>22</v>
      </c>
      <c r="N11" s="333">
        <v>20</v>
      </c>
      <c r="O11" s="188">
        <v>15</v>
      </c>
      <c r="P11" s="189">
        <v>11</v>
      </c>
      <c r="Q11" s="333">
        <v>10</v>
      </c>
      <c r="R11" s="338">
        <v>76</v>
      </c>
      <c r="S11" s="189">
        <v>58</v>
      </c>
      <c r="T11" s="335">
        <v>54</v>
      </c>
      <c r="U11" s="188">
        <v>15</v>
      </c>
      <c r="V11" s="189">
        <v>11</v>
      </c>
      <c r="W11" s="333">
        <v>7</v>
      </c>
    </row>
    <row r="12" spans="3:24" s="139" customFormat="1" ht="53.1" customHeight="1">
      <c r="C12" s="513" t="s">
        <v>56</v>
      </c>
      <c r="D12" s="1235" t="s">
        <v>605</v>
      </c>
      <c r="E12" s="1236"/>
      <c r="F12" s="188">
        <v>107</v>
      </c>
      <c r="G12" s="189">
        <v>96</v>
      </c>
      <c r="H12" s="333">
        <v>73</v>
      </c>
      <c r="I12" s="338"/>
      <c r="J12" s="189"/>
      <c r="K12" s="335"/>
      <c r="L12" s="339"/>
      <c r="M12" s="336"/>
      <c r="N12" s="337"/>
      <c r="O12" s="339"/>
      <c r="P12" s="336"/>
      <c r="Q12" s="337"/>
      <c r="R12" s="336"/>
      <c r="S12" s="336"/>
      <c r="T12" s="336"/>
      <c r="U12" s="339"/>
      <c r="V12" s="336"/>
      <c r="W12" s="337"/>
    </row>
    <row r="13" spans="3:24" s="139" customFormat="1" ht="53.1" customHeight="1" thickBot="1">
      <c r="C13" s="513" t="s">
        <v>57</v>
      </c>
      <c r="D13" s="1252" t="s">
        <v>606</v>
      </c>
      <c r="E13" s="1253"/>
      <c r="F13" s="340">
        <v>90</v>
      </c>
      <c r="G13" s="341">
        <v>77</v>
      </c>
      <c r="H13" s="342">
        <v>58</v>
      </c>
      <c r="I13" s="343"/>
      <c r="J13" s="341"/>
      <c r="K13" s="344"/>
      <c r="L13" s="340">
        <v>18</v>
      </c>
      <c r="M13" s="341">
        <v>15</v>
      </c>
      <c r="N13" s="342">
        <v>14</v>
      </c>
      <c r="O13" s="340">
        <v>14</v>
      </c>
      <c r="P13" s="341">
        <v>10</v>
      </c>
      <c r="Q13" s="342">
        <v>8</v>
      </c>
      <c r="R13" s="343">
        <v>70</v>
      </c>
      <c r="S13" s="341">
        <v>52</v>
      </c>
      <c r="T13" s="344">
        <v>50</v>
      </c>
      <c r="U13" s="340">
        <v>14</v>
      </c>
      <c r="V13" s="341">
        <v>10</v>
      </c>
      <c r="W13" s="342">
        <v>6</v>
      </c>
    </row>
    <row r="14" spans="3:24" s="139" customFormat="1" ht="10.5" customHeight="1" thickBot="1">
      <c r="C14" s="1248"/>
      <c r="D14" s="1249"/>
      <c r="E14" s="1249"/>
      <c r="F14" s="1249"/>
      <c r="G14" s="1249"/>
      <c r="H14" s="1249"/>
      <c r="I14" s="1249"/>
      <c r="J14" s="1249"/>
      <c r="K14" s="1249"/>
      <c r="L14" s="1249"/>
      <c r="M14" s="1249"/>
      <c r="N14" s="1249"/>
      <c r="O14" s="1249"/>
      <c r="P14" s="1249"/>
      <c r="Q14" s="1249"/>
      <c r="R14" s="1249"/>
      <c r="S14" s="1249"/>
      <c r="T14" s="1249"/>
      <c r="U14" s="1249"/>
      <c r="V14" s="1249"/>
      <c r="W14" s="1250"/>
    </row>
    <row r="15" spans="3:24" s="139" customFormat="1" ht="45" customHeight="1" thickBot="1">
      <c r="C15" s="1251" t="s">
        <v>824</v>
      </c>
      <c r="D15" s="1251"/>
      <c r="E15" s="1251"/>
      <c r="F15" s="1239" t="s">
        <v>680</v>
      </c>
      <c r="G15" s="1028"/>
      <c r="H15" s="1240"/>
      <c r="I15" s="666" t="s">
        <v>245</v>
      </c>
      <c r="J15" s="1028"/>
      <c r="K15" s="664"/>
      <c r="L15" s="1239" t="s">
        <v>8</v>
      </c>
      <c r="M15" s="1028"/>
      <c r="N15" s="1240"/>
      <c r="O15" s="1239" t="s">
        <v>700</v>
      </c>
      <c r="P15" s="1028"/>
      <c r="Q15" s="1240"/>
      <c r="R15" s="666" t="s">
        <v>246</v>
      </c>
      <c r="S15" s="1028"/>
      <c r="T15" s="664"/>
      <c r="U15" s="1239" t="s">
        <v>247</v>
      </c>
      <c r="V15" s="1028"/>
      <c r="W15" s="1240"/>
    </row>
    <row r="16" spans="3:24" s="139" customFormat="1" ht="24" customHeight="1">
      <c r="C16" s="515">
        <v>1</v>
      </c>
      <c r="D16" s="1255" t="s">
        <v>58</v>
      </c>
      <c r="E16" s="1255"/>
      <c r="F16" s="1258">
        <v>2.5</v>
      </c>
      <c r="G16" s="1258"/>
      <c r="H16" s="1258"/>
      <c r="I16" s="1258">
        <v>0.7</v>
      </c>
      <c r="J16" s="1258"/>
      <c r="K16" s="1258"/>
      <c r="L16" s="1258"/>
      <c r="M16" s="1258"/>
      <c r="N16" s="1258"/>
      <c r="O16" s="1258"/>
      <c r="P16" s="1258"/>
      <c r="Q16" s="1258"/>
      <c r="R16" s="1258"/>
      <c r="S16" s="1258"/>
      <c r="T16" s="1258"/>
      <c r="U16" s="1258"/>
      <c r="V16" s="1258"/>
      <c r="W16" s="1258"/>
    </row>
    <row r="17" spans="1:30" s="139" customFormat="1" ht="24" customHeight="1">
      <c r="C17" s="516">
        <v>2</v>
      </c>
      <c r="D17" s="1256" t="s">
        <v>59</v>
      </c>
      <c r="E17" s="1256"/>
      <c r="F17" s="1259">
        <v>1.5</v>
      </c>
      <c r="G17" s="1259"/>
      <c r="H17" s="1259"/>
      <c r="I17" s="1259">
        <v>0.2</v>
      </c>
      <c r="J17" s="1259"/>
      <c r="K17" s="1259"/>
      <c r="L17" s="1259">
        <v>1.5</v>
      </c>
      <c r="M17" s="1259"/>
      <c r="N17" s="1259"/>
      <c r="O17" s="1259">
        <v>1.6</v>
      </c>
      <c r="P17" s="1259"/>
      <c r="Q17" s="1259"/>
      <c r="R17" s="1259">
        <v>2</v>
      </c>
      <c r="S17" s="1259"/>
      <c r="T17" s="1259"/>
      <c r="U17" s="1259">
        <v>1</v>
      </c>
      <c r="V17" s="1259"/>
      <c r="W17" s="1259"/>
    </row>
    <row r="18" spans="1:30" s="139" customFormat="1" ht="24" customHeight="1">
      <c r="C18" s="516">
        <v>3</v>
      </c>
      <c r="D18" s="1256" t="s">
        <v>60</v>
      </c>
      <c r="E18" s="1256"/>
      <c r="F18" s="1259">
        <v>1.5</v>
      </c>
      <c r="G18" s="1259"/>
      <c r="H18" s="1259"/>
      <c r="I18" s="1259">
        <v>0.1</v>
      </c>
      <c r="J18" s="1259"/>
      <c r="K18" s="1259"/>
      <c r="L18" s="1259">
        <v>1.5</v>
      </c>
      <c r="M18" s="1259"/>
      <c r="N18" s="1259"/>
      <c r="O18" s="1259">
        <v>1.6</v>
      </c>
      <c r="P18" s="1259"/>
      <c r="Q18" s="1259"/>
      <c r="R18" s="1259">
        <v>2.5</v>
      </c>
      <c r="S18" s="1259"/>
      <c r="T18" s="1259"/>
      <c r="U18" s="1259">
        <v>1</v>
      </c>
      <c r="V18" s="1259"/>
      <c r="W18" s="1259"/>
    </row>
    <row r="19" spans="1:30" s="139" customFormat="1" ht="24" customHeight="1">
      <c r="C19" s="516">
        <v>4</v>
      </c>
      <c r="D19" s="1256" t="s">
        <v>61</v>
      </c>
      <c r="E19" s="1256"/>
      <c r="F19" s="1259">
        <v>0.5</v>
      </c>
      <c r="G19" s="1259"/>
      <c r="H19" s="1259"/>
      <c r="I19" s="1259">
        <v>0.3</v>
      </c>
      <c r="J19" s="1259"/>
      <c r="K19" s="1259"/>
      <c r="L19" s="1259">
        <v>0.5</v>
      </c>
      <c r="M19" s="1259"/>
      <c r="N19" s="1259"/>
      <c r="O19" s="1259">
        <v>0.5</v>
      </c>
      <c r="P19" s="1259"/>
      <c r="Q19" s="1259"/>
      <c r="R19" s="1259">
        <v>1</v>
      </c>
      <c r="S19" s="1259"/>
      <c r="T19" s="1259"/>
      <c r="U19" s="1259">
        <v>1</v>
      </c>
      <c r="V19" s="1259"/>
      <c r="W19" s="1259"/>
    </row>
    <row r="20" spans="1:30" s="139" customFormat="1" ht="24" customHeight="1" thickBot="1">
      <c r="C20" s="570">
        <v>5</v>
      </c>
      <c r="D20" s="1257" t="s">
        <v>1027</v>
      </c>
      <c r="E20" s="1257"/>
      <c r="F20" s="1231">
        <v>0.2</v>
      </c>
      <c r="G20" s="1231"/>
      <c r="H20" s="1231"/>
      <c r="I20" s="1231">
        <v>0.2</v>
      </c>
      <c r="J20" s="1231"/>
      <c r="K20" s="1231"/>
      <c r="L20" s="1231">
        <v>0.2</v>
      </c>
      <c r="M20" s="1231"/>
      <c r="N20" s="1231"/>
      <c r="O20" s="1231">
        <v>0.2</v>
      </c>
      <c r="P20" s="1231"/>
      <c r="Q20" s="1231"/>
      <c r="R20" s="1231">
        <v>0.2</v>
      </c>
      <c r="S20" s="1231"/>
      <c r="T20" s="1231"/>
      <c r="U20" s="1231">
        <v>0.2</v>
      </c>
      <c r="V20" s="1231"/>
      <c r="W20" s="1231"/>
    </row>
    <row r="21" spans="1:30" s="139" customFormat="1" ht="6" customHeight="1">
      <c r="C21" s="489"/>
      <c r="D21" s="836"/>
      <c r="E21" s="836"/>
      <c r="F21" s="489"/>
      <c r="G21" s="489"/>
      <c r="H21" s="489"/>
      <c r="I21" s="489"/>
      <c r="J21" s="489"/>
      <c r="K21" s="489"/>
      <c r="L21" s="489"/>
      <c r="M21" s="489"/>
      <c r="N21" s="489"/>
      <c r="O21" s="489"/>
      <c r="P21" s="489"/>
      <c r="Q21" s="489"/>
      <c r="R21" s="489"/>
      <c r="S21" s="489"/>
      <c r="T21" s="489"/>
      <c r="U21" s="489"/>
      <c r="V21" s="489"/>
      <c r="W21" s="489"/>
    </row>
    <row r="22" spans="1:30" ht="23.1" customHeight="1">
      <c r="C22" s="1260" t="s">
        <v>267</v>
      </c>
      <c r="D22" s="1260"/>
      <c r="E22" s="1260"/>
      <c r="F22" s="1260"/>
      <c r="G22" s="1260"/>
      <c r="H22" s="1260"/>
      <c r="I22" s="1260"/>
      <c r="J22" s="1260"/>
      <c r="K22" s="1260"/>
      <c r="L22" s="1260"/>
      <c r="M22" s="1260"/>
      <c r="N22" s="1260"/>
      <c r="O22" s="1260"/>
      <c r="P22" s="1260"/>
      <c r="Q22" s="1260"/>
      <c r="R22" s="1260"/>
      <c r="S22" s="1260"/>
      <c r="T22" s="1260"/>
      <c r="U22" s="1260"/>
      <c r="V22" s="1260"/>
      <c r="W22" s="1260"/>
    </row>
    <row r="23" spans="1:30" ht="23.1" customHeight="1">
      <c r="C23" s="1260" t="s">
        <v>62</v>
      </c>
      <c r="D23" s="1260"/>
      <c r="E23" s="1260"/>
      <c r="F23" s="1260"/>
      <c r="G23" s="1260"/>
      <c r="H23" s="1260"/>
      <c r="I23" s="1260"/>
      <c r="J23" s="1260"/>
      <c r="K23" s="1260"/>
      <c r="L23" s="1260"/>
      <c r="M23" s="1260"/>
      <c r="N23" s="1260"/>
      <c r="O23" s="1260"/>
      <c r="P23" s="1260"/>
      <c r="Q23" s="1260"/>
      <c r="R23" s="1260"/>
      <c r="S23" s="1260"/>
      <c r="T23" s="1260"/>
      <c r="U23" s="1260"/>
      <c r="V23" s="1260"/>
      <c r="W23" s="1260"/>
    </row>
    <row r="24" spans="1:30" ht="27" customHeight="1">
      <c r="C24" s="1254" t="s">
        <v>468</v>
      </c>
      <c r="D24" s="1254"/>
      <c r="E24" s="1254"/>
      <c r="F24" s="1254"/>
      <c r="G24" s="1254"/>
      <c r="H24" s="1254"/>
      <c r="I24" s="1254"/>
      <c r="J24" s="1254"/>
      <c r="K24" s="1254"/>
      <c r="L24" s="1254"/>
      <c r="M24" s="1254"/>
      <c r="N24" s="1254"/>
      <c r="O24" s="1254"/>
      <c r="P24" s="1254"/>
      <c r="Q24" s="1254"/>
      <c r="R24" s="1254"/>
      <c r="S24" s="1254"/>
      <c r="T24" s="1254"/>
      <c r="U24" s="1254"/>
      <c r="V24" s="1254"/>
      <c r="W24" s="1254"/>
      <c r="X24" s="1254"/>
      <c r="Y24" s="1254"/>
      <c r="Z24" s="1254"/>
      <c r="AA24" s="1254"/>
    </row>
    <row r="25" spans="1:30" s="122" customFormat="1" ht="30.75" customHeight="1">
      <c r="C25" s="742" t="s">
        <v>464</v>
      </c>
      <c r="D25" s="742"/>
      <c r="E25" s="742"/>
      <c r="F25" s="742"/>
      <c r="G25" s="742"/>
      <c r="H25" s="742"/>
      <c r="I25" s="742"/>
      <c r="J25" s="742"/>
      <c r="K25" s="742"/>
      <c r="L25" s="742"/>
      <c r="M25" s="742"/>
      <c r="N25" s="742"/>
      <c r="O25" s="742"/>
      <c r="P25" s="742"/>
      <c r="Q25" s="742"/>
      <c r="R25" s="742"/>
      <c r="S25" s="742"/>
      <c r="T25" s="742"/>
      <c r="U25" s="742"/>
      <c r="V25" s="742"/>
      <c r="W25" s="742"/>
      <c r="X25" s="742"/>
      <c r="Y25" s="742"/>
      <c r="Z25" s="742"/>
      <c r="AA25" s="742"/>
    </row>
    <row r="26" spans="1:30" s="122" customFormat="1" ht="39.950000000000003" customHeight="1">
      <c r="C26" s="742" t="s">
        <v>130</v>
      </c>
      <c r="D26" s="742"/>
      <c r="E26" s="742"/>
      <c r="F26" s="742"/>
      <c r="G26" s="742"/>
      <c r="H26" s="742"/>
      <c r="I26" s="742"/>
      <c r="J26" s="742"/>
      <c r="K26" s="742"/>
      <c r="L26" s="742"/>
      <c r="M26" s="742"/>
      <c r="N26" s="742"/>
      <c r="O26" s="742"/>
      <c r="P26" s="742"/>
      <c r="Q26" s="742"/>
      <c r="R26" s="742"/>
      <c r="S26" s="742"/>
      <c r="T26" s="742"/>
      <c r="U26" s="742"/>
      <c r="V26" s="742"/>
      <c r="W26" s="742"/>
      <c r="X26" s="742"/>
      <c r="Y26" s="742"/>
      <c r="Z26" s="742"/>
      <c r="AA26" s="742"/>
    </row>
    <row r="27" spans="1:30" ht="28.5" customHeight="1">
      <c r="C27" s="741" t="s">
        <v>63</v>
      </c>
      <c r="D27" s="741"/>
      <c r="E27" s="741"/>
      <c r="F27" s="741"/>
      <c r="G27" s="741"/>
      <c r="H27" s="741"/>
      <c r="I27" s="741"/>
      <c r="J27" s="741"/>
      <c r="K27" s="741"/>
      <c r="L27" s="741"/>
      <c r="M27" s="741"/>
      <c r="N27" s="741"/>
      <c r="O27" s="741"/>
      <c r="P27" s="741"/>
      <c r="Q27" s="741"/>
      <c r="R27" s="741"/>
      <c r="S27" s="741"/>
      <c r="T27" s="741"/>
      <c r="U27" s="741"/>
      <c r="V27" s="741"/>
      <c r="W27" s="741"/>
      <c r="X27" s="741"/>
      <c r="Y27" s="741"/>
      <c r="Z27" s="741"/>
      <c r="AA27" s="741"/>
    </row>
    <row r="28" spans="1:30" ht="28.5" customHeight="1">
      <c r="C28" s="741" t="s">
        <v>64</v>
      </c>
      <c r="D28" s="741"/>
      <c r="E28" s="741"/>
      <c r="F28" s="741"/>
      <c r="G28" s="741"/>
      <c r="H28" s="741"/>
      <c r="I28" s="741"/>
      <c r="J28" s="741"/>
      <c r="K28" s="741"/>
      <c r="L28" s="741"/>
      <c r="M28" s="741"/>
      <c r="N28" s="741"/>
      <c r="O28" s="741"/>
      <c r="P28" s="741"/>
      <c r="Q28" s="741"/>
      <c r="R28" s="741"/>
      <c r="S28" s="741"/>
      <c r="T28" s="741"/>
      <c r="U28" s="741"/>
      <c r="V28" s="741"/>
      <c r="W28" s="741"/>
      <c r="X28" s="741"/>
      <c r="Y28" s="741"/>
      <c r="Z28" s="741"/>
      <c r="AA28" s="741"/>
    </row>
    <row r="29" spans="1:30" ht="27" customHeight="1">
      <c r="C29" s="741" t="s">
        <v>407</v>
      </c>
      <c r="D29" s="741"/>
      <c r="E29" s="741"/>
      <c r="F29" s="741"/>
      <c r="G29" s="741"/>
      <c r="H29" s="741"/>
      <c r="I29" s="741"/>
      <c r="J29" s="741"/>
      <c r="K29" s="741"/>
      <c r="L29" s="741"/>
      <c r="M29" s="741"/>
      <c r="N29" s="741"/>
      <c r="O29" s="741"/>
      <c r="P29" s="741"/>
      <c r="Q29" s="741"/>
      <c r="R29" s="741"/>
      <c r="S29" s="741"/>
      <c r="T29" s="741"/>
      <c r="U29" s="741"/>
      <c r="V29" s="741"/>
      <c r="W29" s="741"/>
      <c r="X29" s="741"/>
      <c r="Y29" s="741"/>
      <c r="Z29" s="741"/>
      <c r="AA29" s="741"/>
    </row>
    <row r="30" spans="1:30" ht="35.25" customHeight="1">
      <c r="C30" s="742" t="s">
        <v>737</v>
      </c>
      <c r="D30" s="742"/>
      <c r="E30" s="742"/>
      <c r="F30" s="742"/>
      <c r="G30" s="742"/>
      <c r="H30" s="742"/>
      <c r="I30" s="742"/>
      <c r="J30" s="742"/>
      <c r="K30" s="742"/>
      <c r="L30" s="742"/>
      <c r="M30" s="742"/>
      <c r="N30" s="742"/>
      <c r="O30" s="742"/>
      <c r="P30" s="742"/>
      <c r="Q30" s="742"/>
      <c r="R30" s="742"/>
      <c r="S30" s="742"/>
      <c r="T30" s="742"/>
      <c r="U30" s="742"/>
      <c r="V30" s="742"/>
      <c r="W30" s="742"/>
      <c r="X30" s="742"/>
      <c r="Y30" s="742"/>
      <c r="Z30" s="742"/>
      <c r="AA30" s="742"/>
    </row>
    <row r="31" spans="1:30" ht="15.75" customHeight="1">
      <c r="A31" s="1234">
        <v>35</v>
      </c>
      <c r="B31" s="1234"/>
      <c r="C31" s="1234"/>
      <c r="D31" s="1234"/>
      <c r="E31" s="1234"/>
      <c r="F31" s="1234"/>
      <c r="G31" s="1234"/>
      <c r="H31" s="1234"/>
      <c r="I31" s="1234"/>
      <c r="J31" s="1234"/>
      <c r="K31" s="1234"/>
      <c r="L31" s="1234"/>
      <c r="M31" s="1234"/>
      <c r="N31" s="1234"/>
      <c r="O31" s="1234"/>
      <c r="P31" s="1234"/>
      <c r="Q31" s="1234"/>
      <c r="R31" s="1234"/>
      <c r="S31" s="1234"/>
      <c r="T31" s="1234"/>
      <c r="U31" s="1234"/>
      <c r="V31" s="1234"/>
      <c r="W31" s="1234"/>
      <c r="X31" s="1234"/>
      <c r="Y31" s="1234"/>
      <c r="Z31" s="1234"/>
      <c r="AA31" s="1234"/>
      <c r="AB31" s="1234"/>
      <c r="AC31" s="1234"/>
      <c r="AD31" s="1234"/>
    </row>
  </sheetData>
  <mergeCells count="73">
    <mergeCell ref="F19:H19"/>
    <mergeCell ref="I19:K19"/>
    <mergeCell ref="L19:N19"/>
    <mergeCell ref="U16:W16"/>
    <mergeCell ref="U17:W17"/>
    <mergeCell ref="U18:W18"/>
    <mergeCell ref="O16:Q16"/>
    <mergeCell ref="O17:Q17"/>
    <mergeCell ref="O18:Q18"/>
    <mergeCell ref="I16:K16"/>
    <mergeCell ref="U20:W20"/>
    <mergeCell ref="U19:W19"/>
    <mergeCell ref="R16:T16"/>
    <mergeCell ref="R17:T17"/>
    <mergeCell ref="R18:T18"/>
    <mergeCell ref="R20:T20"/>
    <mergeCell ref="R19:T19"/>
    <mergeCell ref="O20:Q20"/>
    <mergeCell ref="O19:Q19"/>
    <mergeCell ref="L16:N16"/>
    <mergeCell ref="L17:N17"/>
    <mergeCell ref="L18:N18"/>
    <mergeCell ref="L20:N20"/>
    <mergeCell ref="I17:K17"/>
    <mergeCell ref="I18:K18"/>
    <mergeCell ref="I20:K20"/>
    <mergeCell ref="C30:AA30"/>
    <mergeCell ref="C27:AA27"/>
    <mergeCell ref="C29:AA29"/>
    <mergeCell ref="C22:W22"/>
    <mergeCell ref="C23:W23"/>
    <mergeCell ref="C28:AA28"/>
    <mergeCell ref="C25:AA25"/>
    <mergeCell ref="C26:AA26"/>
    <mergeCell ref="C24:AA24"/>
    <mergeCell ref="D16:E16"/>
    <mergeCell ref="D17:E17"/>
    <mergeCell ref="D18:E18"/>
    <mergeCell ref="D20:E20"/>
    <mergeCell ref="D19:E19"/>
    <mergeCell ref="F16:H16"/>
    <mergeCell ref="F17:H17"/>
    <mergeCell ref="F18:H18"/>
    <mergeCell ref="U4:W4"/>
    <mergeCell ref="O4:Q4"/>
    <mergeCell ref="C14:W14"/>
    <mergeCell ref="O15:Q15"/>
    <mergeCell ref="R15:T15"/>
    <mergeCell ref="D12:E12"/>
    <mergeCell ref="C15:E15"/>
    <mergeCell ref="D13:E13"/>
    <mergeCell ref="L15:N15"/>
    <mergeCell ref="I15:K15"/>
    <mergeCell ref="D7:E7"/>
    <mergeCell ref="D21:E21"/>
    <mergeCell ref="C1:N1"/>
    <mergeCell ref="I4:K4"/>
    <mergeCell ref="F4:H4"/>
    <mergeCell ref="C3:K3"/>
    <mergeCell ref="C2:X2"/>
    <mergeCell ref="C4:E4"/>
    <mergeCell ref="L4:N4"/>
    <mergeCell ref="R4:T4"/>
    <mergeCell ref="F20:H20"/>
    <mergeCell ref="C5:E5"/>
    <mergeCell ref="A31:AD31"/>
    <mergeCell ref="D11:E11"/>
    <mergeCell ref="D6:E6"/>
    <mergeCell ref="F15:H15"/>
    <mergeCell ref="D10:E10"/>
    <mergeCell ref="D8:E8"/>
    <mergeCell ref="D9:E9"/>
    <mergeCell ref="U15:W15"/>
  </mergeCells>
  <phoneticPr fontId="0" type="noConversion"/>
  <pageMargins left="0.15748031496062992" right="0.9055118110236221" top="0.88" bottom="0.19685039370078741" header="0.27559055118110237" footer="0.23622047244094491"/>
  <pageSetup paperSize="9" scale="5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Φύλλο11"/>
  <dimension ref="A1:I85"/>
  <sheetViews>
    <sheetView view="pageBreakPreview" topLeftCell="A10" zoomScaleNormal="100" workbookViewId="0">
      <selection activeCell="A85" sqref="A85:D85"/>
    </sheetView>
  </sheetViews>
  <sheetFormatPr defaultColWidth="8.625" defaultRowHeight="15"/>
  <cols>
    <col min="1" max="1" width="12.5" style="5" customWidth="1"/>
    <col min="2" max="2" width="46" style="5" customWidth="1"/>
    <col min="3" max="3" width="28" style="5" customWidth="1"/>
    <col min="4" max="4" width="7.875" style="5" customWidth="1"/>
    <col min="5" max="16384" width="8.625" style="5"/>
  </cols>
  <sheetData>
    <row r="1" spans="1:9" s="88" customFormat="1" ht="39" customHeight="1">
      <c r="A1" s="1268" t="s">
        <v>488</v>
      </c>
      <c r="B1" s="1268"/>
      <c r="C1" s="1268"/>
      <c r="D1" s="194"/>
      <c r="E1" s="194"/>
      <c r="F1" s="194"/>
      <c r="G1" s="194"/>
      <c r="H1" s="194"/>
      <c r="I1" s="194"/>
    </row>
    <row r="2" spans="1:9" ht="15.75" thickBot="1">
      <c r="A2" s="1242"/>
      <c r="B2" s="1242"/>
      <c r="C2" s="1242"/>
      <c r="D2" s="1242"/>
      <c r="E2" s="115"/>
      <c r="F2" s="115"/>
      <c r="G2" s="115"/>
      <c r="H2" s="115"/>
    </row>
    <row r="3" spans="1:9" ht="53.45" customHeight="1">
      <c r="A3" s="1269" t="s">
        <v>935</v>
      </c>
      <c r="B3" s="1270"/>
      <c r="C3" s="257" t="s">
        <v>934</v>
      </c>
      <c r="D3" s="115"/>
      <c r="E3" s="115"/>
      <c r="F3" s="115"/>
      <c r="G3" s="115"/>
      <c r="H3" s="115"/>
    </row>
    <row r="4" spans="1:9" ht="18" customHeight="1">
      <c r="A4" s="1266" t="s">
        <v>875</v>
      </c>
      <c r="B4" s="1265"/>
      <c r="C4" s="258"/>
      <c r="D4" s="115"/>
      <c r="E4" s="115"/>
      <c r="F4" s="115"/>
      <c r="G4" s="115"/>
      <c r="H4" s="115"/>
    </row>
    <row r="5" spans="1:9" ht="18" customHeight="1">
      <c r="A5" s="1261" t="s">
        <v>876</v>
      </c>
      <c r="B5" s="1262"/>
      <c r="C5" s="259">
        <v>4.78</v>
      </c>
      <c r="D5" s="115"/>
      <c r="E5" s="115"/>
      <c r="F5" s="410"/>
      <c r="G5" s="115"/>
      <c r="H5" s="115"/>
    </row>
    <row r="6" spans="1:9" ht="18" customHeight="1">
      <c r="A6" s="1261" t="s">
        <v>877</v>
      </c>
      <c r="B6" s="1262"/>
      <c r="C6" s="259">
        <v>3.9</v>
      </c>
      <c r="D6" s="115"/>
      <c r="E6" s="115"/>
      <c r="F6" s="410"/>
      <c r="G6" s="115"/>
      <c r="H6" s="115"/>
    </row>
    <row r="7" spans="1:9" ht="18" customHeight="1">
      <c r="A7" s="1266" t="s">
        <v>878</v>
      </c>
      <c r="B7" s="1265"/>
      <c r="C7" s="1267"/>
      <c r="D7" s="115"/>
      <c r="E7" s="115"/>
      <c r="F7" s="410"/>
      <c r="G7" s="115"/>
      <c r="H7" s="115"/>
    </row>
    <row r="8" spans="1:9" ht="18" customHeight="1">
      <c r="A8" s="1261" t="s">
        <v>261</v>
      </c>
      <c r="B8" s="1265"/>
      <c r="C8" s="259">
        <v>4.01</v>
      </c>
      <c r="D8" s="115"/>
      <c r="E8" s="115"/>
      <c r="F8" s="410"/>
      <c r="G8" s="115"/>
      <c r="H8" s="115"/>
    </row>
    <row r="9" spans="1:9" ht="18" customHeight="1">
      <c r="A9" s="1261" t="s">
        <v>879</v>
      </c>
      <c r="B9" s="1262"/>
      <c r="C9" s="259">
        <v>5</v>
      </c>
      <c r="D9" s="115"/>
      <c r="E9" s="115"/>
      <c r="F9" s="410"/>
      <c r="G9" s="115"/>
      <c r="H9" s="115"/>
    </row>
    <row r="10" spans="1:9" ht="18" customHeight="1">
      <c r="A10" s="1261" t="s">
        <v>880</v>
      </c>
      <c r="B10" s="1262"/>
      <c r="C10" s="259">
        <v>4.62</v>
      </c>
      <c r="D10" s="115"/>
      <c r="E10" s="115"/>
      <c r="F10" s="410"/>
      <c r="G10" s="115"/>
      <c r="H10" s="115"/>
    </row>
    <row r="11" spans="1:9" ht="18" customHeight="1">
      <c r="A11" s="1261" t="s">
        <v>877</v>
      </c>
      <c r="B11" s="1262"/>
      <c r="C11" s="259">
        <v>3</v>
      </c>
      <c r="D11" s="115"/>
      <c r="E11" s="115"/>
      <c r="F11" s="410"/>
      <c r="G11" s="115"/>
      <c r="H11" s="115"/>
    </row>
    <row r="12" spans="1:9" ht="18" customHeight="1">
      <c r="A12" s="1266" t="s">
        <v>881</v>
      </c>
      <c r="B12" s="1265"/>
      <c r="C12" s="1267"/>
      <c r="D12" s="115"/>
      <c r="E12" s="115"/>
      <c r="F12" s="410"/>
      <c r="G12" s="115"/>
      <c r="H12" s="115"/>
    </row>
    <row r="13" spans="1:9" ht="18" customHeight="1">
      <c r="A13" s="1261" t="s">
        <v>882</v>
      </c>
      <c r="B13" s="1262"/>
      <c r="C13" s="259">
        <v>5.24</v>
      </c>
      <c r="D13" s="115"/>
      <c r="E13" s="115"/>
      <c r="F13" s="410"/>
      <c r="G13" s="115"/>
      <c r="H13" s="115"/>
    </row>
    <row r="14" spans="1:9" ht="18" customHeight="1">
      <c r="A14" s="1261" t="s">
        <v>883</v>
      </c>
      <c r="B14" s="1262"/>
      <c r="C14" s="259">
        <v>4.9400000000000004</v>
      </c>
      <c r="D14" s="115"/>
      <c r="E14" s="115"/>
      <c r="F14" s="410"/>
      <c r="G14" s="115"/>
      <c r="H14" s="115"/>
    </row>
    <row r="15" spans="1:9" ht="18" customHeight="1">
      <c r="A15" s="1261" t="s">
        <v>877</v>
      </c>
      <c r="B15" s="1262"/>
      <c r="C15" s="259">
        <v>2.15</v>
      </c>
      <c r="D15" s="115"/>
      <c r="E15" s="115"/>
      <c r="F15" s="410"/>
      <c r="G15" s="115"/>
      <c r="H15" s="115"/>
    </row>
    <row r="16" spans="1:9" ht="18" customHeight="1">
      <c r="A16" s="1266" t="s">
        <v>884</v>
      </c>
      <c r="B16" s="1265"/>
      <c r="C16" s="1267"/>
      <c r="D16" s="115"/>
      <c r="E16" s="115"/>
      <c r="F16" s="410"/>
      <c r="G16" s="115"/>
      <c r="H16" s="115"/>
    </row>
    <row r="17" spans="1:8" ht="18" customHeight="1">
      <c r="A17" s="1261" t="s">
        <v>205</v>
      </c>
      <c r="B17" s="1262"/>
      <c r="C17" s="259">
        <v>3.08</v>
      </c>
      <c r="D17" s="115"/>
      <c r="E17" s="115"/>
      <c r="F17" s="410"/>
      <c r="G17" s="115"/>
      <c r="H17" s="115"/>
    </row>
    <row r="18" spans="1:8" ht="18" customHeight="1">
      <c r="A18" s="1261" t="s">
        <v>206</v>
      </c>
      <c r="B18" s="1262"/>
      <c r="C18" s="259">
        <v>2.77</v>
      </c>
      <c r="D18" s="115"/>
      <c r="E18" s="115"/>
      <c r="F18" s="410"/>
      <c r="G18" s="115"/>
      <c r="H18" s="115"/>
    </row>
    <row r="19" spans="1:8" ht="18" customHeight="1">
      <c r="A19" s="1266" t="s">
        <v>1176</v>
      </c>
      <c r="B19" s="1265"/>
      <c r="C19" s="1267"/>
      <c r="D19" s="115"/>
      <c r="E19" s="115"/>
      <c r="F19" s="410"/>
      <c r="G19" s="115"/>
      <c r="H19" s="115"/>
    </row>
    <row r="20" spans="1:8" ht="18" customHeight="1">
      <c r="A20" s="1261" t="s">
        <v>1177</v>
      </c>
      <c r="B20" s="1262"/>
      <c r="C20" s="259">
        <v>3.7</v>
      </c>
      <c r="D20" s="115"/>
      <c r="E20" s="115"/>
      <c r="F20" s="410"/>
      <c r="G20" s="115"/>
      <c r="H20" s="115"/>
    </row>
    <row r="21" spans="1:8" ht="18" customHeight="1">
      <c r="A21" s="1261" t="s">
        <v>1178</v>
      </c>
      <c r="B21" s="1262"/>
      <c r="C21" s="259">
        <v>4.62</v>
      </c>
      <c r="D21" s="115"/>
      <c r="E21" s="115"/>
      <c r="F21" s="410"/>
      <c r="G21" s="115"/>
      <c r="H21" s="115"/>
    </row>
    <row r="22" spans="1:8" ht="18" customHeight="1">
      <c r="A22" s="1266" t="s">
        <v>937</v>
      </c>
      <c r="B22" s="1265"/>
      <c r="C22" s="1267"/>
      <c r="D22" s="115"/>
      <c r="E22" s="115"/>
      <c r="F22" s="410"/>
      <c r="G22" s="115"/>
      <c r="H22" s="115"/>
    </row>
    <row r="23" spans="1:8" ht="18" customHeight="1">
      <c r="A23" s="1261" t="s">
        <v>207</v>
      </c>
      <c r="B23" s="1262"/>
      <c r="C23" s="259">
        <v>0.4</v>
      </c>
      <c r="D23" s="115"/>
      <c r="E23" s="115"/>
      <c r="F23" s="410"/>
      <c r="G23" s="115"/>
      <c r="H23" s="115"/>
    </row>
    <row r="24" spans="1:8" ht="18" customHeight="1">
      <c r="A24" s="1261" t="s">
        <v>208</v>
      </c>
      <c r="B24" s="1262"/>
      <c r="C24" s="259">
        <v>1</v>
      </c>
      <c r="D24" s="115"/>
      <c r="E24" s="115"/>
      <c r="F24" s="410"/>
      <c r="G24" s="115"/>
      <c r="H24" s="115"/>
    </row>
    <row r="25" spans="1:8" ht="18" customHeight="1">
      <c r="A25" s="1261" t="s">
        <v>261</v>
      </c>
      <c r="B25" s="1265"/>
      <c r="C25" s="259">
        <v>0.92</v>
      </c>
      <c r="D25" s="115"/>
      <c r="E25" s="115"/>
      <c r="F25" s="410"/>
      <c r="G25" s="115"/>
      <c r="H25" s="115"/>
    </row>
    <row r="26" spans="1:8" ht="18" customHeight="1">
      <c r="A26" s="1261" t="s">
        <v>209</v>
      </c>
      <c r="B26" s="1262"/>
      <c r="C26" s="259">
        <v>0.79</v>
      </c>
      <c r="D26" s="115"/>
      <c r="E26" s="115"/>
      <c r="F26" s="410"/>
      <c r="G26" s="115"/>
      <c r="H26" s="115"/>
    </row>
    <row r="27" spans="1:8" ht="18" customHeight="1">
      <c r="A27" s="1266" t="s">
        <v>313</v>
      </c>
      <c r="B27" s="1265"/>
      <c r="C27" s="1267"/>
      <c r="D27" s="115"/>
      <c r="E27" s="115"/>
      <c r="F27" s="410"/>
      <c r="G27" s="115"/>
      <c r="H27" s="115"/>
    </row>
    <row r="28" spans="1:8" ht="18" customHeight="1">
      <c r="A28" s="1261" t="s">
        <v>210</v>
      </c>
      <c r="B28" s="1262"/>
      <c r="C28" s="259">
        <v>0.36</v>
      </c>
      <c r="D28" s="115"/>
      <c r="E28" s="115"/>
      <c r="F28" s="410"/>
      <c r="G28" s="115"/>
      <c r="H28" s="115"/>
    </row>
    <row r="29" spans="1:8" ht="18" customHeight="1">
      <c r="A29" s="1261" t="s">
        <v>248</v>
      </c>
      <c r="B29" s="1262"/>
      <c r="C29" s="259">
        <v>0.22</v>
      </c>
      <c r="D29" s="115"/>
      <c r="E29" s="115"/>
      <c r="F29" s="410"/>
      <c r="G29" s="115"/>
      <c r="H29" s="115"/>
    </row>
    <row r="30" spans="1:8" ht="23.1" customHeight="1" thickBot="1">
      <c r="A30" s="1263" t="s">
        <v>938</v>
      </c>
      <c r="B30" s="1264"/>
      <c r="C30" s="260">
        <v>0.09</v>
      </c>
      <c r="D30" s="115"/>
      <c r="E30" s="115"/>
      <c r="F30" s="410"/>
      <c r="G30" s="115"/>
      <c r="H30" s="115"/>
    </row>
    <row r="31" spans="1:8" ht="18" customHeight="1">
      <c r="A31" s="836"/>
      <c r="B31" s="836"/>
      <c r="C31" s="836"/>
      <c r="D31" s="836"/>
      <c r="E31" s="115"/>
      <c r="F31" s="115"/>
      <c r="G31" s="115"/>
      <c r="H31" s="115"/>
    </row>
    <row r="32" spans="1:8" ht="18" customHeight="1">
      <c r="A32" s="1275"/>
      <c r="B32" s="1275"/>
      <c r="C32" s="1275"/>
      <c r="D32" s="1275"/>
      <c r="E32" s="115"/>
      <c r="F32" s="115"/>
      <c r="G32" s="115"/>
      <c r="H32" s="115"/>
    </row>
    <row r="33" spans="1:8" ht="18" customHeight="1">
      <c r="A33" s="1275"/>
      <c r="B33" s="1275"/>
      <c r="C33" s="1275"/>
      <c r="D33" s="1275"/>
      <c r="E33" s="115"/>
      <c r="F33" s="115"/>
      <c r="G33" s="115"/>
      <c r="H33" s="115"/>
    </row>
    <row r="34" spans="1:8" ht="18" customHeight="1">
      <c r="A34" s="1275"/>
      <c r="B34" s="1275"/>
      <c r="C34" s="1275"/>
      <c r="D34" s="1275"/>
      <c r="E34" s="115"/>
      <c r="F34" s="115"/>
      <c r="G34" s="115"/>
      <c r="H34" s="115"/>
    </row>
    <row r="35" spans="1:8" ht="18" customHeight="1">
      <c r="A35" s="1275"/>
      <c r="B35" s="1275"/>
      <c r="C35" s="1275"/>
      <c r="D35" s="1275"/>
      <c r="E35" s="115"/>
      <c r="F35" s="115"/>
      <c r="G35" s="115"/>
      <c r="H35" s="115"/>
    </row>
    <row r="36" spans="1:8" ht="18" customHeight="1">
      <c r="A36" s="1275"/>
      <c r="B36" s="1275"/>
      <c r="C36" s="1275"/>
      <c r="D36" s="1275"/>
      <c r="E36" s="115"/>
      <c r="F36" s="115"/>
      <c r="G36" s="115"/>
      <c r="H36" s="115"/>
    </row>
    <row r="37" spans="1:8" ht="18" customHeight="1">
      <c r="A37" s="1275"/>
      <c r="B37" s="1275"/>
      <c r="C37" s="1275"/>
      <c r="D37" s="1275"/>
      <c r="E37" s="115"/>
      <c r="F37" s="115"/>
      <c r="G37" s="115"/>
      <c r="H37" s="115"/>
    </row>
    <row r="38" spans="1:8" ht="18" customHeight="1">
      <c r="A38" s="1275"/>
      <c r="B38" s="1275"/>
      <c r="C38" s="1275"/>
      <c r="D38" s="1275"/>
      <c r="E38" s="115"/>
      <c r="F38" s="115"/>
      <c r="G38" s="115"/>
      <c r="H38" s="115"/>
    </row>
    <row r="39" spans="1:8" ht="18" customHeight="1">
      <c r="A39" s="1275"/>
      <c r="B39" s="1275"/>
      <c r="C39" s="1275"/>
      <c r="D39" s="1275"/>
      <c r="E39" s="115"/>
      <c r="F39" s="115"/>
      <c r="G39" s="115"/>
      <c r="H39" s="115"/>
    </row>
    <row r="40" spans="1:8" ht="24" customHeight="1">
      <c r="A40" s="836"/>
      <c r="B40" s="836"/>
      <c r="C40" s="836"/>
      <c r="D40" s="836"/>
      <c r="E40" s="115"/>
      <c r="F40" s="115"/>
      <c r="G40" s="115"/>
      <c r="H40" s="115"/>
    </row>
    <row r="41" spans="1:8" ht="17.45" customHeight="1">
      <c r="A41" s="1275"/>
      <c r="B41" s="1275"/>
      <c r="C41" s="1275"/>
      <c r="D41" s="1275"/>
      <c r="E41" s="115"/>
      <c r="F41" s="115"/>
      <c r="G41" s="115"/>
      <c r="H41" s="115"/>
    </row>
    <row r="42" spans="1:8" ht="17.45" customHeight="1">
      <c r="A42" s="1275"/>
      <c r="B42" s="1275"/>
      <c r="C42" s="1275"/>
      <c r="D42" s="1275"/>
      <c r="E42" s="115"/>
      <c r="F42" s="115"/>
      <c r="G42" s="115"/>
      <c r="H42" s="115"/>
    </row>
    <row r="43" spans="1:8" ht="18" customHeight="1">
      <c r="A43" s="1275"/>
      <c r="B43" s="1275"/>
      <c r="C43" s="1275"/>
      <c r="D43" s="1275"/>
      <c r="E43" s="115"/>
      <c r="F43" s="115"/>
      <c r="G43" s="115"/>
      <c r="H43" s="115"/>
    </row>
    <row r="44" spans="1:8" ht="15" customHeight="1">
      <c r="A44" s="1280"/>
      <c r="B44" s="1280"/>
      <c r="C44" s="1280"/>
      <c r="D44" s="1280"/>
      <c r="E44" s="115"/>
      <c r="F44" s="115"/>
      <c r="G44" s="115"/>
      <c r="H44" s="115"/>
    </row>
    <row r="45" spans="1:8" ht="45" customHeight="1">
      <c r="A45" s="1018">
        <v>36</v>
      </c>
      <c r="B45" s="1018"/>
      <c r="C45" s="1018"/>
      <c r="D45" s="1018"/>
      <c r="E45" s="115"/>
      <c r="F45" s="115"/>
      <c r="G45" s="115"/>
      <c r="H45" s="115"/>
    </row>
    <row r="46" spans="1:8">
      <c r="A46" s="140"/>
      <c r="B46" s="140"/>
      <c r="C46" s="140"/>
      <c r="D46" s="196"/>
      <c r="E46" s="115"/>
      <c r="F46" s="115"/>
      <c r="G46" s="115"/>
      <c r="H46" s="115"/>
    </row>
    <row r="47" spans="1:8">
      <c r="A47" s="115"/>
      <c r="B47" s="115"/>
      <c r="C47" s="115"/>
      <c r="D47" s="115"/>
      <c r="E47" s="115"/>
      <c r="F47" s="115"/>
      <c r="G47" s="115"/>
      <c r="H47" s="115"/>
    </row>
    <row r="48" spans="1:8">
      <c r="A48" s="115"/>
      <c r="B48" s="115"/>
      <c r="C48" s="115"/>
      <c r="D48" s="115"/>
      <c r="E48" s="115"/>
      <c r="F48" s="115"/>
      <c r="G48" s="115"/>
      <c r="H48" s="115"/>
    </row>
    <row r="49" spans="1:8">
      <c r="A49" s="115"/>
      <c r="B49" s="115"/>
      <c r="C49" s="115"/>
      <c r="D49" s="196"/>
      <c r="E49" s="115"/>
      <c r="F49" s="115"/>
      <c r="G49" s="115"/>
      <c r="H49" s="115"/>
    </row>
    <row r="50" spans="1:8" ht="16.5">
      <c r="A50" s="1268" t="s">
        <v>1074</v>
      </c>
      <c r="B50" s="1268"/>
      <c r="C50" s="1268"/>
      <c r="D50" s="115"/>
      <c r="E50" s="115"/>
      <c r="F50" s="115"/>
      <c r="G50" s="115"/>
      <c r="H50" s="115"/>
    </row>
    <row r="51" spans="1:8" ht="20.25" customHeight="1" thickBot="1">
      <c r="A51" s="972"/>
      <c r="B51" s="972"/>
      <c r="C51" s="972"/>
      <c r="D51" s="197"/>
    </row>
    <row r="52" spans="1:8" ht="49.35" customHeight="1">
      <c r="A52" s="1269" t="s">
        <v>326</v>
      </c>
      <c r="B52" s="1270"/>
      <c r="C52" s="263" t="s">
        <v>1231</v>
      </c>
      <c r="D52" s="115"/>
    </row>
    <row r="53" spans="1:8" ht="32.1" customHeight="1">
      <c r="A53" s="1278" t="s">
        <v>256</v>
      </c>
      <c r="B53" s="1279"/>
      <c r="C53" s="261">
        <v>1666</v>
      </c>
      <c r="D53" s="115"/>
    </row>
    <row r="54" spans="1:8" ht="24" customHeight="1">
      <c r="A54" s="1261" t="s">
        <v>257</v>
      </c>
      <c r="B54" s="1262"/>
      <c r="C54" s="261">
        <v>1019</v>
      </c>
      <c r="D54" s="115"/>
    </row>
    <row r="55" spans="1:8" ht="24" customHeight="1">
      <c r="A55" s="1261" t="s">
        <v>258</v>
      </c>
      <c r="B55" s="1262"/>
      <c r="C55" s="261">
        <v>926</v>
      </c>
      <c r="D55" s="115"/>
    </row>
    <row r="56" spans="1:8" ht="24" customHeight="1">
      <c r="A56" s="1261" t="s">
        <v>795</v>
      </c>
      <c r="B56" s="1262"/>
      <c r="C56" s="261">
        <v>833</v>
      </c>
      <c r="D56" s="115"/>
    </row>
    <row r="57" spans="1:8" ht="24" customHeight="1">
      <c r="A57" s="1261" t="s">
        <v>796</v>
      </c>
      <c r="B57" s="1262"/>
      <c r="C57" s="261">
        <v>1296</v>
      </c>
      <c r="D57" s="115"/>
    </row>
    <row r="58" spans="1:8" ht="30.6" customHeight="1">
      <c r="A58" s="1261" t="s">
        <v>199</v>
      </c>
      <c r="B58" s="1262"/>
      <c r="C58" s="261">
        <v>157</v>
      </c>
      <c r="D58" s="115"/>
    </row>
    <row r="59" spans="1:8" ht="30.6" customHeight="1">
      <c r="A59" s="1261" t="s">
        <v>29</v>
      </c>
      <c r="B59" s="1262"/>
      <c r="C59" s="261">
        <v>264</v>
      </c>
      <c r="D59" s="115"/>
    </row>
    <row r="60" spans="1:8" ht="24" customHeight="1">
      <c r="A60" s="1261" t="s">
        <v>30</v>
      </c>
      <c r="B60" s="1262"/>
      <c r="C60" s="261">
        <v>231</v>
      </c>
      <c r="D60" s="115"/>
    </row>
    <row r="61" spans="1:8" ht="24" customHeight="1">
      <c r="A61" s="1261" t="s">
        <v>31</v>
      </c>
      <c r="B61" s="1262"/>
      <c r="C61" s="261">
        <v>185</v>
      </c>
      <c r="D61" s="115"/>
    </row>
    <row r="62" spans="1:8" ht="24" customHeight="1">
      <c r="A62" s="1261" t="s">
        <v>32</v>
      </c>
      <c r="B62" s="1262"/>
      <c r="C62" s="261">
        <v>264</v>
      </c>
      <c r="D62" s="115"/>
    </row>
    <row r="63" spans="1:8" ht="24" customHeight="1">
      <c r="A63" s="1261" t="s">
        <v>34</v>
      </c>
      <c r="B63" s="1262"/>
      <c r="C63" s="261">
        <v>92</v>
      </c>
      <c r="D63" s="115"/>
    </row>
    <row r="64" spans="1:8" ht="24" customHeight="1">
      <c r="A64" s="1261" t="s">
        <v>37</v>
      </c>
      <c r="B64" s="1262"/>
      <c r="C64" s="261">
        <v>120</v>
      </c>
      <c r="D64" s="115"/>
    </row>
    <row r="65" spans="1:9" ht="24" customHeight="1">
      <c r="A65" s="1261" t="s">
        <v>35</v>
      </c>
      <c r="B65" s="1262"/>
      <c r="C65" s="261">
        <v>295</v>
      </c>
      <c r="D65" s="115"/>
    </row>
    <row r="66" spans="1:9" ht="34.35" customHeight="1">
      <c r="A66" s="1261" t="s">
        <v>33</v>
      </c>
      <c r="B66" s="1262"/>
      <c r="C66" s="261">
        <v>120</v>
      </c>
      <c r="D66" s="115"/>
    </row>
    <row r="67" spans="1:9" ht="24" customHeight="1">
      <c r="A67" s="1261" t="s">
        <v>36</v>
      </c>
      <c r="B67" s="1262"/>
      <c r="C67" s="261">
        <v>92</v>
      </c>
      <c r="D67" s="115"/>
    </row>
    <row r="68" spans="1:9" ht="24" customHeight="1">
      <c r="A68" s="1261" t="s">
        <v>38</v>
      </c>
      <c r="B68" s="1262"/>
      <c r="C68" s="261">
        <v>440</v>
      </c>
      <c r="D68" s="115"/>
    </row>
    <row r="69" spans="1:9" ht="24" customHeight="1">
      <c r="A69" s="1261" t="s">
        <v>39</v>
      </c>
      <c r="B69" s="1262"/>
      <c r="C69" s="264">
        <v>88</v>
      </c>
      <c r="D69" s="115"/>
    </row>
    <row r="70" spans="1:9" ht="24" customHeight="1">
      <c r="A70" s="1276" t="s">
        <v>797</v>
      </c>
      <c r="B70" s="1277"/>
      <c r="C70" s="261">
        <v>420</v>
      </c>
      <c r="D70" s="115"/>
    </row>
    <row r="71" spans="1:9" ht="24" customHeight="1" thickBot="1">
      <c r="A71" s="1273" t="s">
        <v>798</v>
      </c>
      <c r="B71" s="1274"/>
      <c r="C71" s="262">
        <v>23</v>
      </c>
      <c r="D71" s="115"/>
      <c r="E71" s="115"/>
      <c r="F71" s="115"/>
      <c r="G71" s="115"/>
    </row>
    <row r="72" spans="1:9" s="113" customFormat="1" ht="9.6" customHeight="1">
      <c r="A72" s="1275"/>
      <c r="B72" s="1275"/>
      <c r="C72" s="1275"/>
      <c r="D72" s="1275"/>
      <c r="E72" s="140"/>
      <c r="F72" s="140"/>
      <c r="G72" s="140"/>
    </row>
    <row r="73" spans="1:9" s="113" customFormat="1" ht="25.35" customHeight="1">
      <c r="A73" s="1272" t="s">
        <v>743</v>
      </c>
      <c r="B73" s="1272"/>
      <c r="C73" s="1272"/>
      <c r="D73" s="199"/>
      <c r="E73" s="199"/>
      <c r="F73" s="199"/>
      <c r="G73" s="199"/>
      <c r="H73" s="199"/>
      <c r="I73" s="199"/>
    </row>
    <row r="74" spans="1:9" ht="23.1" customHeight="1">
      <c r="A74" s="742" t="s">
        <v>744</v>
      </c>
      <c r="B74" s="742"/>
      <c r="C74" s="742"/>
      <c r="D74" s="1"/>
      <c r="E74" s="1"/>
      <c r="F74" s="1"/>
      <c r="G74" s="1"/>
      <c r="H74" s="1"/>
    </row>
    <row r="75" spans="1:9" ht="41.1" customHeight="1">
      <c r="A75" s="1271" t="s">
        <v>506</v>
      </c>
      <c r="B75" s="1271"/>
      <c r="C75" s="1271"/>
      <c r="D75" s="1271"/>
    </row>
    <row r="76" spans="1:9">
      <c r="A76" s="621"/>
      <c r="B76" s="621"/>
      <c r="C76" s="621"/>
      <c r="D76" s="621"/>
    </row>
    <row r="77" spans="1:9">
      <c r="A77" s="621"/>
      <c r="B77" s="621"/>
      <c r="C77" s="621"/>
      <c r="D77" s="621"/>
    </row>
    <row r="78" spans="1:9">
      <c r="A78" s="621"/>
      <c r="B78" s="621"/>
      <c r="C78" s="621"/>
      <c r="D78" s="621"/>
    </row>
    <row r="79" spans="1:9" ht="16.5" customHeight="1">
      <c r="A79" s="621"/>
      <c r="B79" s="621"/>
      <c r="C79" s="621"/>
      <c r="D79" s="621"/>
    </row>
    <row r="80" spans="1:9" ht="25.35" customHeight="1">
      <c r="A80" s="621"/>
      <c r="B80" s="621"/>
      <c r="C80" s="621"/>
      <c r="D80" s="621"/>
    </row>
    <row r="81" spans="1:4" ht="17.45" customHeight="1">
      <c r="A81" s="621"/>
      <c r="B81" s="621"/>
      <c r="C81" s="621"/>
      <c r="D81" s="621"/>
    </row>
    <row r="82" spans="1:4" ht="15" customHeight="1">
      <c r="A82" s="621"/>
      <c r="B82" s="621"/>
      <c r="C82" s="621"/>
      <c r="D82" s="621"/>
    </row>
    <row r="83" spans="1:4">
      <c r="A83" s="621"/>
      <c r="B83" s="621"/>
      <c r="C83" s="621"/>
      <c r="D83" s="621"/>
    </row>
    <row r="84" spans="1:4" ht="11.1" customHeight="1">
      <c r="A84" s="621"/>
      <c r="B84" s="621"/>
      <c r="C84" s="621"/>
      <c r="D84" s="621"/>
    </row>
    <row r="85" spans="1:4" ht="17.100000000000001" customHeight="1">
      <c r="A85" s="621">
        <v>37</v>
      </c>
      <c r="B85" s="621"/>
      <c r="C85" s="621"/>
      <c r="D85" s="621"/>
    </row>
  </sheetData>
  <mergeCells count="81">
    <mergeCell ref="A45:D45"/>
    <mergeCell ref="A39:D39"/>
    <mergeCell ref="A40:D40"/>
    <mergeCell ref="A41:D41"/>
    <mergeCell ref="A42:D42"/>
    <mergeCell ref="A35:D35"/>
    <mergeCell ref="A36:D36"/>
    <mergeCell ref="A37:D37"/>
    <mergeCell ref="A38:D38"/>
    <mergeCell ref="A43:D43"/>
    <mergeCell ref="A44:D44"/>
    <mergeCell ref="A80:D80"/>
    <mergeCell ref="A81:D81"/>
    <mergeCell ref="A82:D82"/>
    <mergeCell ref="A83:D83"/>
    <mergeCell ref="A84:D84"/>
    <mergeCell ref="A85:D85"/>
    <mergeCell ref="A60:B60"/>
    <mergeCell ref="A65:B65"/>
    <mergeCell ref="A76:D76"/>
    <mergeCell ref="A77:D77"/>
    <mergeCell ref="A78:D78"/>
    <mergeCell ref="A79:D79"/>
    <mergeCell ref="A68:B68"/>
    <mergeCell ref="A72:D72"/>
    <mergeCell ref="A57:B57"/>
    <mergeCell ref="A70:B70"/>
    <mergeCell ref="A50:C50"/>
    <mergeCell ref="A54:B54"/>
    <mergeCell ref="A53:B53"/>
    <mergeCell ref="A52:B52"/>
    <mergeCell ref="A63:B63"/>
    <mergeCell ref="A58:B58"/>
    <mergeCell ref="A61:B61"/>
    <mergeCell ref="A62:B62"/>
    <mergeCell ref="A66:B66"/>
    <mergeCell ref="A64:B64"/>
    <mergeCell ref="A75:D75"/>
    <mergeCell ref="A67:B67"/>
    <mergeCell ref="A74:C74"/>
    <mergeCell ref="A69:B69"/>
    <mergeCell ref="A73:C73"/>
    <mergeCell ref="A71:B71"/>
    <mergeCell ref="A23:B23"/>
    <mergeCell ref="A17:B17"/>
    <mergeCell ref="A13:B13"/>
    <mergeCell ref="A14:B14"/>
    <mergeCell ref="A15:B15"/>
    <mergeCell ref="A59:B59"/>
    <mergeCell ref="A31:D31"/>
    <mergeCell ref="A32:D32"/>
    <mergeCell ref="A33:D33"/>
    <mergeCell ref="A34:D34"/>
    <mergeCell ref="A1:C1"/>
    <mergeCell ref="A55:B55"/>
    <mergeCell ref="A56:B56"/>
    <mergeCell ref="A18:B18"/>
    <mergeCell ref="A20:B20"/>
    <mergeCell ref="A21:B21"/>
    <mergeCell ref="A16:C16"/>
    <mergeCell ref="A51:C51"/>
    <mergeCell ref="A3:B3"/>
    <mergeCell ref="A22:C22"/>
    <mergeCell ref="A9:B9"/>
    <mergeCell ref="A10:B10"/>
    <mergeCell ref="A2:D2"/>
    <mergeCell ref="A8:B8"/>
    <mergeCell ref="A7:C7"/>
    <mergeCell ref="A4:B4"/>
    <mergeCell ref="A5:B5"/>
    <mergeCell ref="A6:B6"/>
    <mergeCell ref="A11:B11"/>
    <mergeCell ref="A30:B30"/>
    <mergeCell ref="A29:B29"/>
    <mergeCell ref="A28:B28"/>
    <mergeCell ref="A25:B25"/>
    <mergeCell ref="A27:C27"/>
    <mergeCell ref="A26:B26"/>
    <mergeCell ref="A12:C12"/>
    <mergeCell ref="A24:B24"/>
    <mergeCell ref="A19:C19"/>
  </mergeCells>
  <phoneticPr fontId="0" type="noConversion"/>
  <printOptions horizontalCentered="1"/>
  <pageMargins left="0.98425196850393704" right="0.39370078740157483" top="0.98425196850393704" bottom="0.19685039370078741" header="0.51181102362204722" footer="0.31496062992125984"/>
  <pageSetup paperSize="9" scale="86" orientation="portrait" r:id="rId1"/>
  <headerFooter alignWithMargins="0"/>
  <rowBreaks count="1" manualBreakCount="1">
    <brk id="45" max="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Φύλλο12"/>
  <dimension ref="A1:I30"/>
  <sheetViews>
    <sheetView view="pageBreakPreview" topLeftCell="A13" zoomScaleNormal="75" workbookViewId="0">
      <selection activeCell="A27" sqref="A27:F27"/>
    </sheetView>
  </sheetViews>
  <sheetFormatPr defaultColWidth="8.625" defaultRowHeight="15"/>
  <cols>
    <col min="1" max="1" width="32.625" style="5" customWidth="1"/>
    <col min="2" max="2" width="6.625" style="5" customWidth="1"/>
    <col min="3" max="3" width="5.5" style="5" customWidth="1"/>
    <col min="4" max="4" width="32.625" style="5" customWidth="1"/>
    <col min="5" max="6" width="5.625" style="5" customWidth="1"/>
    <col min="7" max="7" width="8.625" style="5" hidden="1" customWidth="1"/>
    <col min="8" max="8" width="5.625" style="5" customWidth="1"/>
    <col min="9" max="16384" width="8.625" style="5"/>
  </cols>
  <sheetData>
    <row r="1" spans="1:9" ht="18">
      <c r="A1" s="1305" t="s">
        <v>249</v>
      </c>
      <c r="B1" s="1305"/>
      <c r="C1" s="1305"/>
      <c r="D1" s="1305"/>
      <c r="E1" s="1305"/>
      <c r="F1" s="1305"/>
    </row>
    <row r="2" spans="1:9" ht="6" customHeight="1" thickBot="1">
      <c r="A2" s="1112"/>
      <c r="B2" s="1112"/>
      <c r="C2" s="1112"/>
      <c r="D2" s="1112"/>
      <c r="E2" s="1112"/>
      <c r="F2" s="1112"/>
      <c r="G2" s="156"/>
      <c r="H2" s="156"/>
      <c r="I2" s="156"/>
    </row>
    <row r="3" spans="1:9" ht="35.1" customHeight="1" thickTop="1">
      <c r="A3" s="1308" t="s">
        <v>1154</v>
      </c>
      <c r="B3" s="1156"/>
      <c r="C3" s="1157"/>
      <c r="D3" s="1309" t="s">
        <v>893</v>
      </c>
      <c r="E3" s="1154"/>
      <c r="F3" s="1310"/>
      <c r="G3" s="200"/>
      <c r="H3" s="159"/>
    </row>
    <row r="4" spans="1:9" ht="30" customHeight="1">
      <c r="A4" s="1302" t="s">
        <v>894</v>
      </c>
      <c r="B4" s="1303"/>
      <c r="C4" s="1304"/>
      <c r="D4" s="1302" t="s">
        <v>894</v>
      </c>
      <c r="E4" s="1303"/>
      <c r="F4" s="1304"/>
      <c r="G4" s="201"/>
      <c r="H4" s="159"/>
      <c r="I4" s="202"/>
    </row>
    <row r="5" spans="1:9" ht="35.1" customHeight="1">
      <c r="A5" s="191" t="s">
        <v>284</v>
      </c>
      <c r="B5" s="1281">
        <f>320*0.09*1000</f>
        <v>28800</v>
      </c>
      <c r="C5" s="1282"/>
      <c r="D5" s="1306" t="s">
        <v>1179</v>
      </c>
      <c r="E5" s="1287">
        <f>950*1.7*2.2</f>
        <v>3553</v>
      </c>
      <c r="F5" s="1288"/>
      <c r="G5" s="201"/>
      <c r="H5" s="159"/>
    </row>
    <row r="6" spans="1:9" ht="35.1" customHeight="1">
      <c r="A6" s="191" t="s">
        <v>891</v>
      </c>
      <c r="B6" s="1281">
        <f>1000*0.29*12/18</f>
        <v>193.33</v>
      </c>
      <c r="C6" s="1282"/>
      <c r="D6" s="1307"/>
      <c r="E6" s="1289"/>
      <c r="F6" s="1290"/>
      <c r="G6" s="201"/>
      <c r="H6" s="159"/>
    </row>
    <row r="7" spans="1:9" ht="32.1" customHeight="1">
      <c r="A7" s="1302" t="s">
        <v>895</v>
      </c>
      <c r="B7" s="1303"/>
      <c r="C7" s="1304"/>
      <c r="D7" s="1302" t="s">
        <v>895</v>
      </c>
      <c r="E7" s="1303"/>
      <c r="F7" s="1304"/>
      <c r="G7" s="201"/>
      <c r="H7" s="159"/>
    </row>
    <row r="8" spans="1:9" ht="45" customHeight="1">
      <c r="A8" s="191" t="s">
        <v>889</v>
      </c>
      <c r="B8" s="1281">
        <f>1000*0.73*12/18</f>
        <v>486.67</v>
      </c>
      <c r="C8" s="1282"/>
      <c r="D8" s="191" t="s">
        <v>40</v>
      </c>
      <c r="E8" s="1281">
        <f>1000*0.38</f>
        <v>380</v>
      </c>
      <c r="F8" s="1282"/>
      <c r="G8" s="201"/>
      <c r="H8" s="159"/>
    </row>
    <row r="9" spans="1:9" ht="51" customHeight="1">
      <c r="A9" s="191" t="s">
        <v>890</v>
      </c>
      <c r="B9" s="1281">
        <f>4500*0.28*12/18</f>
        <v>840</v>
      </c>
      <c r="C9" s="1282"/>
      <c r="D9" s="1291" t="s">
        <v>667</v>
      </c>
      <c r="E9" s="1287">
        <f>2.3*1000*0.23</f>
        <v>529</v>
      </c>
      <c r="F9" s="1288"/>
      <c r="G9" s="201"/>
      <c r="H9" s="159"/>
    </row>
    <row r="10" spans="1:9" ht="45" customHeight="1">
      <c r="A10" s="191" t="s">
        <v>285</v>
      </c>
      <c r="B10" s="1281">
        <f>40*1000*0.2</f>
        <v>8000</v>
      </c>
      <c r="C10" s="1282"/>
      <c r="D10" s="1291"/>
      <c r="E10" s="1289"/>
      <c r="F10" s="1290"/>
      <c r="G10" s="201"/>
      <c r="H10" s="159"/>
    </row>
    <row r="11" spans="1:9" ht="45" customHeight="1">
      <c r="A11" s="191" t="s">
        <v>897</v>
      </c>
      <c r="B11" s="1281">
        <v>236.1</v>
      </c>
      <c r="C11" s="1282"/>
      <c r="D11" s="191" t="s">
        <v>896</v>
      </c>
      <c r="E11" s="1281">
        <v>121.2</v>
      </c>
      <c r="F11" s="1282"/>
      <c r="G11" s="201"/>
      <c r="H11" s="159"/>
    </row>
    <row r="12" spans="1:9" ht="45" customHeight="1">
      <c r="A12" s="191" t="s">
        <v>940</v>
      </c>
      <c r="B12" s="1281">
        <v>176.08</v>
      </c>
      <c r="C12" s="1282"/>
      <c r="D12" s="191" t="s">
        <v>286</v>
      </c>
      <c r="E12" s="1281">
        <v>156.65</v>
      </c>
      <c r="F12" s="1282"/>
      <c r="G12" s="201"/>
      <c r="H12" s="159"/>
    </row>
    <row r="13" spans="1:9" ht="45" customHeight="1" thickBot="1">
      <c r="A13" s="191" t="s">
        <v>941</v>
      </c>
      <c r="B13" s="1281">
        <v>375.64</v>
      </c>
      <c r="C13" s="1282"/>
      <c r="D13" s="191" t="s">
        <v>939</v>
      </c>
      <c r="E13" s="1281">
        <v>50.86</v>
      </c>
      <c r="F13" s="1282"/>
      <c r="G13" s="201"/>
      <c r="H13" s="159"/>
    </row>
    <row r="14" spans="1:9" ht="32.1" customHeight="1" thickTop="1">
      <c r="A14" s="1283" t="s">
        <v>487</v>
      </c>
      <c r="B14" s="1284"/>
      <c r="C14" s="1285"/>
      <c r="D14" s="1283" t="s">
        <v>487</v>
      </c>
      <c r="E14" s="1284"/>
      <c r="F14" s="1285"/>
      <c r="G14" s="203"/>
      <c r="H14" s="204"/>
      <c r="I14" s="113"/>
    </row>
    <row r="15" spans="1:9" ht="32.1" customHeight="1">
      <c r="A15" s="1298" t="s">
        <v>356</v>
      </c>
      <c r="B15" s="1299"/>
      <c r="C15" s="1300"/>
      <c r="D15" s="1298" t="s">
        <v>354</v>
      </c>
      <c r="E15" s="1299"/>
      <c r="F15" s="1300"/>
      <c r="G15" s="205"/>
      <c r="H15" s="204"/>
      <c r="I15" s="113"/>
    </row>
    <row r="16" spans="1:9" ht="32.1" customHeight="1">
      <c r="A16" s="1298" t="s">
        <v>355</v>
      </c>
      <c r="B16" s="1299"/>
      <c r="C16" s="1300"/>
      <c r="D16" s="1298" t="s">
        <v>355</v>
      </c>
      <c r="E16" s="1299"/>
      <c r="F16" s="1300"/>
      <c r="G16" s="206"/>
      <c r="H16" s="204"/>
      <c r="I16" s="113"/>
    </row>
    <row r="17" spans="1:9" ht="32.1" customHeight="1">
      <c r="A17" s="193" t="s">
        <v>61</v>
      </c>
      <c r="B17" s="1286">
        <v>0.2</v>
      </c>
      <c r="C17" s="1166"/>
      <c r="D17" s="193" t="s">
        <v>61</v>
      </c>
      <c r="E17" s="1286">
        <v>0.2</v>
      </c>
      <c r="F17" s="1166"/>
      <c r="G17" s="364"/>
      <c r="H17" s="204"/>
      <c r="I17" s="113"/>
    </row>
    <row r="18" spans="1:9" ht="32.1" customHeight="1">
      <c r="A18" s="193" t="s">
        <v>60</v>
      </c>
      <c r="B18" s="1286">
        <v>0.1</v>
      </c>
      <c r="C18" s="1166"/>
      <c r="D18" s="193" t="s">
        <v>60</v>
      </c>
      <c r="E18" s="1286">
        <v>0.1</v>
      </c>
      <c r="F18" s="1166"/>
      <c r="G18" s="364"/>
      <c r="H18" s="204"/>
      <c r="I18" s="113"/>
    </row>
    <row r="19" spans="1:9" ht="32.1" customHeight="1">
      <c r="A19" s="193" t="s">
        <v>59</v>
      </c>
      <c r="B19" s="1286">
        <v>0.2</v>
      </c>
      <c r="C19" s="1166"/>
      <c r="D19" s="193" t="s">
        <v>59</v>
      </c>
      <c r="E19" s="1286">
        <v>0.2</v>
      </c>
      <c r="F19" s="1166"/>
      <c r="G19" s="364"/>
      <c r="H19" s="204"/>
      <c r="I19" s="113"/>
    </row>
    <row r="20" spans="1:9" ht="32.1" customHeight="1">
      <c r="A20" s="193" t="s">
        <v>438</v>
      </c>
      <c r="B20" s="1286">
        <v>0.1</v>
      </c>
      <c r="C20" s="1166"/>
      <c r="D20" s="193" t="s">
        <v>438</v>
      </c>
      <c r="E20" s="1286">
        <v>0.1</v>
      </c>
      <c r="F20" s="1166"/>
      <c r="G20" s="364"/>
      <c r="H20" s="204"/>
      <c r="I20" s="113"/>
    </row>
    <row r="21" spans="1:9" ht="32.1" customHeight="1">
      <c r="A21" s="1302" t="s">
        <v>942</v>
      </c>
      <c r="B21" s="1303"/>
      <c r="C21" s="1304"/>
      <c r="D21" s="1302" t="s">
        <v>668</v>
      </c>
      <c r="E21" s="1303"/>
      <c r="F21" s="1304"/>
      <c r="G21" s="195"/>
      <c r="H21" s="204"/>
      <c r="I21" s="113"/>
    </row>
    <row r="22" spans="1:9" ht="32.1" customHeight="1">
      <c r="A22" s="1298" t="s">
        <v>142</v>
      </c>
      <c r="B22" s="1299"/>
      <c r="C22" s="1300"/>
      <c r="D22" s="1298" t="s">
        <v>143</v>
      </c>
      <c r="E22" s="1299"/>
      <c r="F22" s="1300"/>
      <c r="G22" s="193"/>
      <c r="H22" s="204"/>
      <c r="I22" s="113"/>
    </row>
    <row r="23" spans="1:9" ht="32.1" customHeight="1">
      <c r="A23" s="1298" t="s">
        <v>144</v>
      </c>
      <c r="B23" s="1299"/>
      <c r="C23" s="1300"/>
      <c r="D23" s="1298" t="s">
        <v>145</v>
      </c>
      <c r="E23" s="1299"/>
      <c r="F23" s="1300"/>
      <c r="G23" s="193"/>
      <c r="H23" s="204"/>
      <c r="I23" s="113"/>
    </row>
    <row r="24" spans="1:9" ht="32.1" customHeight="1">
      <c r="A24" s="1302" t="s">
        <v>943</v>
      </c>
      <c r="B24" s="1303"/>
      <c r="C24" s="1304"/>
      <c r="D24" s="1302" t="s">
        <v>943</v>
      </c>
      <c r="E24" s="1303"/>
      <c r="F24" s="1304"/>
      <c r="G24" s="195"/>
      <c r="H24" s="204"/>
      <c r="I24" s="113"/>
    </row>
    <row r="25" spans="1:9" ht="16.5" customHeight="1">
      <c r="A25" s="1292" t="s">
        <v>283</v>
      </c>
      <c r="B25" s="1104"/>
      <c r="C25" s="1293"/>
      <c r="D25" s="1292" t="s">
        <v>479</v>
      </c>
      <c r="E25" s="1104"/>
      <c r="F25" s="1293"/>
      <c r="G25" s="207"/>
      <c r="H25" s="204"/>
      <c r="I25" s="113"/>
    </row>
    <row r="26" spans="1:9" ht="9" customHeight="1" thickBot="1">
      <c r="A26" s="1294"/>
      <c r="B26" s="1295"/>
      <c r="C26" s="1296"/>
      <c r="D26" s="1294"/>
      <c r="E26" s="1295"/>
      <c r="F26" s="1296"/>
      <c r="G26" s="208"/>
      <c r="H26" s="204"/>
      <c r="I26" s="113"/>
    </row>
    <row r="27" spans="1:9" ht="7.5" customHeight="1" thickTop="1">
      <c r="A27" s="1301"/>
      <c r="B27" s="1301"/>
      <c r="C27" s="1301"/>
      <c r="D27" s="1301"/>
      <c r="E27" s="1301"/>
      <c r="F27" s="1301"/>
      <c r="G27" s="184"/>
      <c r="H27" s="184"/>
      <c r="I27" s="184"/>
    </row>
    <row r="28" spans="1:9">
      <c r="A28" s="1297" t="s">
        <v>146</v>
      </c>
      <c r="B28" s="1297"/>
      <c r="C28" s="1297"/>
      <c r="D28" s="1297"/>
      <c r="E28" s="1297"/>
      <c r="F28" s="1297"/>
      <c r="G28" s="209"/>
      <c r="H28" s="209"/>
      <c r="I28" s="209"/>
    </row>
    <row r="29" spans="1:9">
      <c r="A29" s="1311" t="s">
        <v>268</v>
      </c>
      <c r="B29" s="1311"/>
      <c r="C29" s="1311"/>
      <c r="D29" s="1311"/>
      <c r="E29" s="1311"/>
      <c r="F29" s="1311"/>
      <c r="G29" s="210"/>
      <c r="H29" s="210"/>
      <c r="I29" s="210"/>
    </row>
    <row r="30" spans="1:9" ht="14.25" customHeight="1">
      <c r="A30" s="621">
        <v>38</v>
      </c>
      <c r="B30" s="621"/>
      <c r="C30" s="621"/>
      <c r="D30" s="621"/>
      <c r="E30" s="621"/>
      <c r="F30" s="621"/>
    </row>
  </sheetData>
  <mergeCells count="52">
    <mergeCell ref="E18:F18"/>
    <mergeCell ref="E19:F19"/>
    <mergeCell ref="D3:F3"/>
    <mergeCell ref="A7:C7"/>
    <mergeCell ref="A29:F29"/>
    <mergeCell ref="A2:F2"/>
    <mergeCell ref="A30:F30"/>
    <mergeCell ref="D14:F14"/>
    <mergeCell ref="D21:F21"/>
    <mergeCell ref="D24:F24"/>
    <mergeCell ref="D22:F22"/>
    <mergeCell ref="E17:F17"/>
    <mergeCell ref="A21:C21"/>
    <mergeCell ref="B19:C19"/>
    <mergeCell ref="E20:F20"/>
    <mergeCell ref="A4:C4"/>
    <mergeCell ref="A1:F1"/>
    <mergeCell ref="A23:C23"/>
    <mergeCell ref="D15:F15"/>
    <mergeCell ref="D16:F16"/>
    <mergeCell ref="D5:D6"/>
    <mergeCell ref="A3:C3"/>
    <mergeCell ref="D7:F7"/>
    <mergeCell ref="D4:F4"/>
    <mergeCell ref="E5:F6"/>
    <mergeCell ref="B5:C5"/>
    <mergeCell ref="B6:C6"/>
    <mergeCell ref="A22:C22"/>
    <mergeCell ref="A15:C15"/>
    <mergeCell ref="A16:C16"/>
    <mergeCell ref="B20:C20"/>
    <mergeCell ref="B17:C17"/>
    <mergeCell ref="B9:C9"/>
    <mergeCell ref="B10:C10"/>
    <mergeCell ref="D9:D10"/>
    <mergeCell ref="B13:C13"/>
    <mergeCell ref="A25:C26"/>
    <mergeCell ref="A28:F28"/>
    <mergeCell ref="D25:F26"/>
    <mergeCell ref="D23:F23"/>
    <mergeCell ref="A27:F27"/>
    <mergeCell ref="A24:C24"/>
    <mergeCell ref="E11:F11"/>
    <mergeCell ref="E12:F12"/>
    <mergeCell ref="A14:C14"/>
    <mergeCell ref="B18:C18"/>
    <mergeCell ref="B8:C8"/>
    <mergeCell ref="E13:F13"/>
    <mergeCell ref="B12:C12"/>
    <mergeCell ref="B11:C11"/>
    <mergeCell ref="E8:F8"/>
    <mergeCell ref="E9:F10"/>
  </mergeCells>
  <phoneticPr fontId="0" type="noConversion"/>
  <printOptions horizontalCentered="1"/>
  <pageMargins left="0.98425196850393704" right="0.39370078740157483" top="0.98425196850393704" bottom="0.19685039370078741" header="0.31496062992125984" footer="0.31496062992125984"/>
  <pageSetup paperSize="9" scale="8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Φύλλο22"/>
  <dimension ref="A1:E30"/>
  <sheetViews>
    <sheetView view="pageBreakPreview" topLeftCell="A4" zoomScaleNormal="75" workbookViewId="0">
      <selection activeCell="A27" sqref="A27:IV27"/>
    </sheetView>
  </sheetViews>
  <sheetFormatPr defaultColWidth="8.625" defaultRowHeight="15"/>
  <cols>
    <col min="1" max="1" width="52.25" style="5" customWidth="1"/>
    <col min="2" max="2" width="21.875" style="5" customWidth="1"/>
    <col min="3" max="3" width="8.625" style="5" hidden="1" customWidth="1"/>
    <col min="4" max="4" width="5.625" style="5" customWidth="1"/>
    <col min="5" max="16384" width="8.625" style="5"/>
  </cols>
  <sheetData>
    <row r="1" spans="1:5" ht="18">
      <c r="A1" s="1313" t="s">
        <v>1201</v>
      </c>
      <c r="B1" s="1313"/>
    </row>
    <row r="2" spans="1:5" ht="11.25" customHeight="1" thickBot="1">
      <c r="A2" s="1314"/>
      <c r="B2" s="1314"/>
      <c r="C2" s="156"/>
      <c r="D2" s="156"/>
      <c r="E2" s="156"/>
    </row>
    <row r="3" spans="1:5" ht="35.1" customHeight="1" thickTop="1">
      <c r="A3" s="311" t="s">
        <v>649</v>
      </c>
      <c r="B3" s="365" t="s">
        <v>299</v>
      </c>
      <c r="C3" s="200"/>
      <c r="D3" s="159"/>
    </row>
    <row r="4" spans="1:5" ht="30" customHeight="1">
      <c r="A4" s="1302" t="s">
        <v>894</v>
      </c>
      <c r="B4" s="1304"/>
      <c r="C4" s="201"/>
      <c r="D4" s="159"/>
      <c r="E4" s="202"/>
    </row>
    <row r="5" spans="1:5" ht="35.1" customHeight="1">
      <c r="A5" s="191" t="s">
        <v>650</v>
      </c>
      <c r="B5" s="387">
        <v>900</v>
      </c>
      <c r="C5" s="201"/>
      <c r="D5" s="159"/>
    </row>
    <row r="6" spans="1:5" ht="35.1" customHeight="1">
      <c r="A6" s="191" t="s">
        <v>651</v>
      </c>
      <c r="B6" s="366">
        <v>640</v>
      </c>
      <c r="C6" s="201"/>
      <c r="D6" s="159"/>
    </row>
    <row r="7" spans="1:5" ht="35.1" customHeight="1">
      <c r="A7" s="191" t="s">
        <v>652</v>
      </c>
      <c r="B7" s="366">
        <v>4.9000000000000004</v>
      </c>
      <c r="C7" s="201"/>
      <c r="D7" s="159"/>
    </row>
    <row r="8" spans="1:5" ht="35.1" customHeight="1">
      <c r="A8" s="191" t="s">
        <v>653</v>
      </c>
      <c r="B8" s="366">
        <v>60</v>
      </c>
      <c r="C8" s="201"/>
      <c r="D8" s="159"/>
    </row>
    <row r="9" spans="1:5" ht="32.1" customHeight="1">
      <c r="A9" s="1302" t="s">
        <v>648</v>
      </c>
      <c r="B9" s="1304"/>
      <c r="C9" s="201"/>
      <c r="D9" s="159"/>
    </row>
    <row r="10" spans="1:5" ht="45" customHeight="1">
      <c r="A10" s="191" t="s">
        <v>654</v>
      </c>
      <c r="B10" s="387">
        <v>100</v>
      </c>
      <c r="C10" s="201"/>
      <c r="D10" s="159"/>
    </row>
    <row r="11" spans="1:5" ht="45" customHeight="1">
      <c r="A11" s="191" t="s">
        <v>655</v>
      </c>
      <c r="B11" s="387">
        <v>205</v>
      </c>
      <c r="C11" s="201"/>
      <c r="D11" s="159"/>
    </row>
    <row r="12" spans="1:5" ht="45" customHeight="1">
      <c r="A12" s="191" t="s">
        <v>656</v>
      </c>
      <c r="B12" s="387">
        <v>27.7</v>
      </c>
      <c r="C12" s="201"/>
      <c r="D12" s="159"/>
    </row>
    <row r="13" spans="1:5" ht="42.75" customHeight="1">
      <c r="A13" s="191" t="s">
        <v>657</v>
      </c>
      <c r="B13" s="387">
        <v>219</v>
      </c>
      <c r="C13" s="201"/>
      <c r="D13" s="159"/>
    </row>
    <row r="14" spans="1:5" ht="45" customHeight="1">
      <c r="A14" s="191" t="s">
        <v>658</v>
      </c>
      <c r="B14" s="387">
        <v>20</v>
      </c>
      <c r="C14" s="201"/>
      <c r="D14" s="159"/>
    </row>
    <row r="15" spans="1:5" ht="45" customHeight="1">
      <c r="A15" s="191" t="s">
        <v>659</v>
      </c>
      <c r="B15" s="387">
        <v>25</v>
      </c>
      <c r="C15" s="201"/>
      <c r="D15" s="159"/>
    </row>
    <row r="16" spans="1:5" ht="45" customHeight="1" thickBot="1">
      <c r="A16" s="191" t="s">
        <v>660</v>
      </c>
      <c r="B16" s="387">
        <v>3</v>
      </c>
      <c r="C16" s="201"/>
      <c r="D16" s="159"/>
    </row>
    <row r="17" spans="1:5" ht="32.1" customHeight="1" thickTop="1">
      <c r="A17" s="1283" t="s">
        <v>487</v>
      </c>
      <c r="B17" s="1285"/>
      <c r="C17" s="203"/>
      <c r="D17" s="204"/>
      <c r="E17" s="113"/>
    </row>
    <row r="18" spans="1:5" ht="32.1" customHeight="1">
      <c r="A18" s="1298" t="s">
        <v>661</v>
      </c>
      <c r="B18" s="1300"/>
      <c r="C18" s="205"/>
      <c r="D18" s="204"/>
      <c r="E18" s="113"/>
    </row>
    <row r="19" spans="1:5" ht="32.1" customHeight="1">
      <c r="A19" s="1298" t="s">
        <v>662</v>
      </c>
      <c r="B19" s="1300"/>
      <c r="C19" s="205"/>
      <c r="D19" s="204"/>
      <c r="E19" s="113"/>
    </row>
    <row r="20" spans="1:5" ht="32.1" customHeight="1">
      <c r="A20" s="193" t="s">
        <v>61</v>
      </c>
      <c r="B20" s="540">
        <v>0.1</v>
      </c>
      <c r="C20" s="364"/>
      <c r="D20" s="204"/>
      <c r="E20" s="113"/>
    </row>
    <row r="21" spans="1:5" ht="32.1" customHeight="1">
      <c r="A21" s="193" t="s">
        <v>439</v>
      </c>
      <c r="B21" s="540">
        <v>0.09</v>
      </c>
      <c r="C21" s="364"/>
      <c r="D21" s="204"/>
      <c r="E21" s="113"/>
    </row>
    <row r="22" spans="1:5" ht="32.1" customHeight="1">
      <c r="A22" s="193" t="s">
        <v>440</v>
      </c>
      <c r="B22" s="540">
        <v>7.0000000000000007E-2</v>
      </c>
      <c r="C22" s="364"/>
      <c r="D22" s="204"/>
      <c r="E22" s="113"/>
    </row>
    <row r="23" spans="1:5" ht="32.1" customHeight="1">
      <c r="A23" s="1302" t="s">
        <v>663</v>
      </c>
      <c r="B23" s="1304"/>
      <c r="C23" s="363"/>
      <c r="D23" s="204"/>
      <c r="E23" s="113"/>
    </row>
    <row r="24" spans="1:5" ht="32.1" customHeight="1">
      <c r="A24" s="1298" t="s">
        <v>528</v>
      </c>
      <c r="B24" s="1300"/>
      <c r="C24" s="364"/>
      <c r="D24" s="204"/>
      <c r="E24" s="113"/>
    </row>
    <row r="25" spans="1:5" ht="32.1" customHeight="1">
      <c r="A25" s="1298" t="s">
        <v>529</v>
      </c>
      <c r="B25" s="1300"/>
      <c r="C25" s="364"/>
      <c r="D25" s="204"/>
      <c r="E25" s="113"/>
    </row>
    <row r="26" spans="1:5" ht="32.1" customHeight="1" thickBot="1">
      <c r="A26" s="1298" t="s">
        <v>530</v>
      </c>
      <c r="B26" s="1300"/>
      <c r="C26" s="364"/>
      <c r="D26" s="204"/>
      <c r="E26" s="113"/>
    </row>
    <row r="27" spans="1:5" ht="15" customHeight="1" thickTop="1">
      <c r="A27" s="1301"/>
      <c r="B27" s="1301"/>
      <c r="C27" s="184"/>
      <c r="D27" s="184"/>
      <c r="E27" s="184"/>
    </row>
    <row r="28" spans="1:5">
      <c r="A28" s="1297" t="s">
        <v>146</v>
      </c>
      <c r="B28" s="1297"/>
      <c r="C28" s="209"/>
      <c r="D28" s="209"/>
      <c r="E28" s="209"/>
    </row>
    <row r="29" spans="1:5">
      <c r="A29" s="1311" t="s">
        <v>531</v>
      </c>
      <c r="B29" s="1311"/>
      <c r="C29" s="210"/>
      <c r="D29" s="210"/>
      <c r="E29" s="210"/>
    </row>
    <row r="30" spans="1:5" ht="17.25" customHeight="1">
      <c r="A30" s="1312">
        <v>39</v>
      </c>
      <c r="B30" s="1312"/>
      <c r="C30" s="210"/>
      <c r="D30" s="210"/>
      <c r="E30" s="210"/>
    </row>
  </sheetData>
  <mergeCells count="15">
    <mergeCell ref="A1:B1"/>
    <mergeCell ref="A26:B26"/>
    <mergeCell ref="A24:B24"/>
    <mergeCell ref="A18:B18"/>
    <mergeCell ref="A19:B19"/>
    <mergeCell ref="A2:B2"/>
    <mergeCell ref="A9:B9"/>
    <mergeCell ref="A4:B4"/>
    <mergeCell ref="A17:B17"/>
    <mergeCell ref="A30:B30"/>
    <mergeCell ref="A29:B29"/>
    <mergeCell ref="A25:B25"/>
    <mergeCell ref="A23:B23"/>
    <mergeCell ref="A28:B28"/>
    <mergeCell ref="A27:B27"/>
  </mergeCells>
  <phoneticPr fontId="0" type="noConversion"/>
  <printOptions horizontalCentered="1"/>
  <pageMargins left="0.98425196850393704" right="0.39370078740157483" top="0.98425196850393704" bottom="0.19685039370078741" header="0.31496062992125984" footer="0.31496062992125984"/>
  <pageSetup paperSize="9" scale="8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36"/>
  <sheetViews>
    <sheetView view="pageBreakPreview" topLeftCell="A10" zoomScaleNormal="100" workbookViewId="0">
      <selection activeCell="C25" sqref="C25"/>
    </sheetView>
  </sheetViews>
  <sheetFormatPr defaultRowHeight="15.75"/>
  <cols>
    <col min="1" max="1" width="37.125" style="368" customWidth="1"/>
    <col min="2" max="2" width="14.5" style="368" customWidth="1"/>
    <col min="3" max="3" width="13.25" style="368" customWidth="1"/>
    <col min="4" max="4" width="14.625" style="368" customWidth="1"/>
    <col min="5" max="5" width="13.625" style="368" customWidth="1"/>
    <col min="6" max="16384" width="9" style="368"/>
  </cols>
  <sheetData>
    <row r="1" spans="1:5" ht="18">
      <c r="A1" s="1305" t="s">
        <v>492</v>
      </c>
      <c r="B1" s="1305"/>
      <c r="C1" s="1305"/>
      <c r="D1" s="1305"/>
      <c r="E1" s="1305"/>
    </row>
    <row r="2" spans="1:5" ht="18.75" thickBot="1">
      <c r="A2" s="1334"/>
      <c r="B2" s="1334"/>
      <c r="C2" s="1334"/>
      <c r="D2" s="1334"/>
      <c r="E2" s="1334"/>
    </row>
    <row r="3" spans="1:5" ht="31.5" customHeight="1" thickBot="1">
      <c r="A3" s="369" t="s">
        <v>520</v>
      </c>
      <c r="B3" s="699" t="s">
        <v>519</v>
      </c>
      <c r="C3" s="700"/>
      <c r="D3" s="1341"/>
      <c r="E3" s="1342"/>
    </row>
    <row r="4" spans="1:5" ht="27.75" customHeight="1">
      <c r="A4" s="370" t="s">
        <v>493</v>
      </c>
      <c r="B4" s="1335">
        <v>65</v>
      </c>
      <c r="C4" s="1336"/>
      <c r="D4" s="1315"/>
      <c r="E4" s="1316"/>
    </row>
    <row r="5" spans="1:5" ht="24.75" customHeight="1">
      <c r="A5" s="371" t="s">
        <v>494</v>
      </c>
      <c r="B5" s="1337">
        <v>3.3</v>
      </c>
      <c r="C5" s="1338"/>
      <c r="D5" s="1317"/>
      <c r="E5" s="1318"/>
    </row>
    <row r="6" spans="1:5" ht="33.75" customHeight="1" thickBot="1">
      <c r="A6" s="372" t="s">
        <v>521</v>
      </c>
      <c r="B6" s="1339">
        <v>260</v>
      </c>
      <c r="C6" s="1340"/>
      <c r="D6" s="1317"/>
      <c r="E6" s="1318"/>
    </row>
    <row r="7" spans="1:5" ht="16.5" thickBot="1">
      <c r="A7" s="1331" t="s">
        <v>522</v>
      </c>
      <c r="B7" s="1332"/>
      <c r="C7" s="1332"/>
      <c r="D7" s="1333"/>
      <c r="E7" s="1333"/>
    </row>
    <row r="8" spans="1:5" ht="27.75" customHeight="1">
      <c r="A8" s="370" t="s">
        <v>493</v>
      </c>
      <c r="B8" s="1323" t="s">
        <v>1196</v>
      </c>
      <c r="C8" s="1324"/>
      <c r="D8" s="1321"/>
      <c r="E8" s="1322"/>
    </row>
    <row r="9" spans="1:5" ht="24.75" customHeight="1" thickBot="1">
      <c r="A9" s="371" t="s">
        <v>523</v>
      </c>
      <c r="B9" s="1325" t="s">
        <v>1197</v>
      </c>
      <c r="C9" s="1326"/>
      <c r="D9" s="1321"/>
      <c r="E9" s="1322"/>
    </row>
    <row r="10" spans="1:5" ht="40.5" customHeight="1" thickBot="1">
      <c r="A10" s="373" t="s">
        <v>524</v>
      </c>
      <c r="B10" s="426" t="s">
        <v>1194</v>
      </c>
      <c r="C10" s="374" t="s">
        <v>555</v>
      </c>
      <c r="D10" s="492"/>
      <c r="E10" s="493"/>
    </row>
    <row r="11" spans="1:5">
      <c r="A11" s="370" t="s">
        <v>1188</v>
      </c>
      <c r="B11" s="375">
        <v>0.2</v>
      </c>
      <c r="C11" s="385">
        <v>0.7</v>
      </c>
      <c r="D11" s="494"/>
      <c r="E11" s="495"/>
    </row>
    <row r="12" spans="1:5">
      <c r="A12" s="371" t="s">
        <v>1189</v>
      </c>
      <c r="B12" s="376">
        <v>0.01</v>
      </c>
      <c r="C12" s="386">
        <v>0.06</v>
      </c>
      <c r="D12" s="494"/>
      <c r="E12" s="495"/>
    </row>
    <row r="13" spans="1:5" ht="16.5" thickBot="1">
      <c r="A13" s="1344"/>
      <c r="B13" s="1345"/>
      <c r="C13" s="1345"/>
      <c r="D13" s="1346"/>
      <c r="E13" s="1346"/>
    </row>
    <row r="14" spans="1:5" ht="26.25" customHeight="1" thickBot="1">
      <c r="A14" s="369" t="s">
        <v>525</v>
      </c>
      <c r="B14" s="1347" t="s">
        <v>519</v>
      </c>
      <c r="C14" s="1348"/>
      <c r="D14" s="1329"/>
      <c r="E14" s="1330"/>
    </row>
    <row r="15" spans="1:5" ht="37.5" customHeight="1">
      <c r="A15" s="370" t="s">
        <v>646</v>
      </c>
      <c r="B15" s="1335">
        <v>35</v>
      </c>
      <c r="C15" s="1336"/>
      <c r="D15" s="1315"/>
      <c r="E15" s="1316"/>
    </row>
    <row r="16" spans="1:5" ht="26.25" customHeight="1" thickBot="1">
      <c r="A16" s="371" t="s">
        <v>647</v>
      </c>
      <c r="B16" s="1327">
        <v>0.75</v>
      </c>
      <c r="C16" s="1328"/>
      <c r="D16" s="1319"/>
      <c r="E16" s="1320"/>
    </row>
    <row r="17" spans="1:5" ht="19.5" customHeight="1">
      <c r="A17" s="371"/>
      <c r="B17" s="1349" t="s">
        <v>1195</v>
      </c>
      <c r="C17" s="1350"/>
      <c r="D17" s="1315"/>
      <c r="E17" s="1316"/>
    </row>
    <row r="18" spans="1:5">
      <c r="A18" s="372" t="s">
        <v>1190</v>
      </c>
      <c r="B18" s="1351">
        <v>0.6</v>
      </c>
      <c r="C18" s="1352"/>
      <c r="D18" s="1315"/>
      <c r="E18" s="1316"/>
    </row>
    <row r="19" spans="1:5" ht="16.5" thickBot="1">
      <c r="A19" s="372" t="s">
        <v>1191</v>
      </c>
      <c r="B19" s="1327">
        <v>0.5</v>
      </c>
      <c r="C19" s="1328"/>
      <c r="D19" s="1315"/>
      <c r="E19" s="1316"/>
    </row>
    <row r="20" spans="1:5" ht="15.75" customHeight="1" thickBot="1">
      <c r="A20" s="699"/>
      <c r="B20" s="753"/>
      <c r="C20" s="753"/>
      <c r="D20" s="708"/>
      <c r="E20" s="1342"/>
    </row>
    <row r="21" spans="1:5" ht="44.25" customHeight="1">
      <c r="A21" s="378" t="s">
        <v>347</v>
      </c>
      <c r="B21" s="379" t="s">
        <v>1198</v>
      </c>
      <c r="C21" s="379" t="s">
        <v>1199</v>
      </c>
      <c r="D21" s="379" t="s">
        <v>1200</v>
      </c>
      <c r="E21" s="384"/>
    </row>
    <row r="22" spans="1:5" ht="33.75" customHeight="1">
      <c r="A22" s="371" t="s">
        <v>804</v>
      </c>
      <c r="B22" s="380">
        <v>16</v>
      </c>
      <c r="C22" s="380">
        <v>12</v>
      </c>
      <c r="D22" s="380">
        <v>10</v>
      </c>
      <c r="E22" s="377"/>
    </row>
    <row r="23" spans="1:5" ht="35.25" customHeight="1">
      <c r="A23" s="372" t="s">
        <v>1192</v>
      </c>
      <c r="B23" s="380">
        <v>15</v>
      </c>
      <c r="C23" s="380">
        <v>11</v>
      </c>
      <c r="D23" s="380">
        <v>9</v>
      </c>
      <c r="E23" s="377"/>
    </row>
    <row r="24" spans="1:5" ht="39.75" customHeight="1" thickBot="1">
      <c r="A24" s="372" t="s">
        <v>1193</v>
      </c>
      <c r="B24" s="567">
        <v>14</v>
      </c>
      <c r="C24" s="543">
        <v>10</v>
      </c>
      <c r="D24" s="544">
        <v>8</v>
      </c>
      <c r="E24" s="377"/>
    </row>
    <row r="25" spans="1:5" ht="21" customHeight="1" thickBot="1">
      <c r="A25" s="568" t="s">
        <v>408</v>
      </c>
      <c r="B25" s="569" t="s">
        <v>409</v>
      </c>
      <c r="C25" s="377"/>
      <c r="D25" s="538"/>
      <c r="E25" s="538"/>
    </row>
    <row r="26" spans="1:5" ht="39.75" customHeight="1" thickBot="1">
      <c r="A26" s="381" t="s">
        <v>346</v>
      </c>
      <c r="B26" s="545">
        <v>3.1</v>
      </c>
      <c r="C26" s="541"/>
      <c r="D26" s="542"/>
      <c r="E26" s="452"/>
    </row>
    <row r="27" spans="1:5" ht="28.5" customHeight="1">
      <c r="A27" s="546" t="s">
        <v>59</v>
      </c>
      <c r="B27" s="547">
        <v>1</v>
      </c>
      <c r="C27" s="541"/>
      <c r="D27" s="542"/>
      <c r="E27" s="452"/>
    </row>
    <row r="28" spans="1:5" ht="28.5" customHeight="1">
      <c r="A28" s="548" t="s">
        <v>60</v>
      </c>
      <c r="B28" s="549">
        <v>1</v>
      </c>
      <c r="C28" s="541"/>
      <c r="D28" s="542"/>
      <c r="E28" s="452"/>
    </row>
    <row r="29" spans="1:5" ht="28.5" customHeight="1">
      <c r="A29" s="548" t="s">
        <v>441</v>
      </c>
      <c r="B29" s="549">
        <v>0.1</v>
      </c>
      <c r="C29" s="541"/>
      <c r="D29" s="542"/>
      <c r="E29" s="452"/>
    </row>
    <row r="30" spans="1:5" ht="28.5" customHeight="1" thickBot="1">
      <c r="A30" s="550" t="s">
        <v>61</v>
      </c>
      <c r="B30" s="551">
        <v>1</v>
      </c>
      <c r="C30" s="377"/>
      <c r="D30" s="538"/>
      <c r="E30" s="452"/>
    </row>
    <row r="31" spans="1:5" ht="49.5" customHeight="1">
      <c r="A31" s="1346" t="s">
        <v>442</v>
      </c>
      <c r="B31" s="1346"/>
      <c r="C31" s="1346"/>
      <c r="D31" s="1346"/>
      <c r="E31" s="1346"/>
    </row>
    <row r="32" spans="1:5" ht="20.25" customHeight="1">
      <c r="A32" s="1343">
        <v>40</v>
      </c>
      <c r="B32" s="1343"/>
      <c r="C32" s="1343"/>
      <c r="D32" s="1343"/>
      <c r="E32" s="1343"/>
    </row>
    <row r="33" spans="1:5" ht="16.5">
      <c r="A33" s="382"/>
      <c r="B33" s="383"/>
      <c r="C33" s="383"/>
      <c r="D33" s="383"/>
      <c r="E33" s="383"/>
    </row>
    <row r="34" spans="1:5" ht="16.5">
      <c r="A34" s="382"/>
      <c r="B34" s="383"/>
      <c r="C34" s="383"/>
      <c r="D34" s="383"/>
      <c r="E34" s="383"/>
    </row>
    <row r="35" spans="1:5" ht="16.5">
      <c r="A35" s="382"/>
      <c r="B35" s="383"/>
      <c r="C35" s="383"/>
      <c r="D35" s="383"/>
      <c r="E35" s="383"/>
    </row>
    <row r="36" spans="1:5" ht="16.5">
      <c r="A36" s="382"/>
      <c r="B36" s="383"/>
      <c r="C36" s="383"/>
      <c r="D36" s="383"/>
      <c r="E36" s="383"/>
    </row>
  </sheetData>
  <mergeCells count="31">
    <mergeCell ref="A32:E32"/>
    <mergeCell ref="A20:E20"/>
    <mergeCell ref="A13:E13"/>
    <mergeCell ref="B14:C14"/>
    <mergeCell ref="B15:C15"/>
    <mergeCell ref="B17:C17"/>
    <mergeCell ref="B18:C18"/>
    <mergeCell ref="B19:C19"/>
    <mergeCell ref="D19:E19"/>
    <mergeCell ref="A31:E31"/>
    <mergeCell ref="A1:E1"/>
    <mergeCell ref="A7:E7"/>
    <mergeCell ref="A2:E2"/>
    <mergeCell ref="B4:C4"/>
    <mergeCell ref="B3:C3"/>
    <mergeCell ref="B5:C5"/>
    <mergeCell ref="B6:C6"/>
    <mergeCell ref="D5:E5"/>
    <mergeCell ref="D3:E3"/>
    <mergeCell ref="B8:C8"/>
    <mergeCell ref="B9:C9"/>
    <mergeCell ref="B16:C16"/>
    <mergeCell ref="D4:E4"/>
    <mergeCell ref="D14:E14"/>
    <mergeCell ref="D15:E15"/>
    <mergeCell ref="D17:E17"/>
    <mergeCell ref="D18:E18"/>
    <mergeCell ref="D6:E6"/>
    <mergeCell ref="D16:E16"/>
    <mergeCell ref="D8:E8"/>
    <mergeCell ref="D9:E9"/>
  </mergeCells>
  <phoneticPr fontId="42" type="noConversion"/>
  <pageMargins left="0.75" right="0.56999999999999995" top="1" bottom="1" header="0.5" footer="0.5"/>
  <pageSetup paperSize="9"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4"/>
  <sheetViews>
    <sheetView view="pageBreakPreview" topLeftCell="A13" zoomScale="75" zoomScaleNormal="100" workbookViewId="0">
      <selection activeCell="B29" sqref="B29:C29"/>
    </sheetView>
  </sheetViews>
  <sheetFormatPr defaultRowHeight="15"/>
  <cols>
    <col min="1" max="1" width="25.25" style="427" customWidth="1"/>
    <col min="2" max="2" width="12.25" style="427" customWidth="1"/>
    <col min="3" max="3" width="11.375" style="427" customWidth="1"/>
    <col min="4" max="4" width="13.75" style="427" customWidth="1"/>
    <col min="5" max="5" width="10.25" style="427" customWidth="1"/>
    <col min="6" max="6" width="11.5" style="427" customWidth="1"/>
    <col min="7" max="7" width="12.25" style="427" customWidth="1"/>
    <col min="8" max="8" width="3.125" style="427" customWidth="1"/>
    <col min="9" max="16384" width="9" style="427"/>
  </cols>
  <sheetData>
    <row r="1" spans="1:8" ht="18" customHeight="1">
      <c r="A1" s="1375" t="s">
        <v>609</v>
      </c>
      <c r="B1" s="1375"/>
      <c r="C1" s="1375"/>
      <c r="D1" s="1375"/>
      <c r="E1" s="1375"/>
      <c r="F1" s="1375"/>
      <c r="G1" s="1375"/>
      <c r="H1" s="1375"/>
    </row>
    <row r="2" spans="1:8" ht="15.75" thickBot="1">
      <c r="A2" s="1376"/>
      <c r="B2" s="1376"/>
      <c r="C2" s="1376"/>
      <c r="D2" s="1376"/>
      <c r="E2" s="1376"/>
      <c r="F2" s="1376"/>
      <c r="G2" s="1376"/>
      <c r="H2" s="1376"/>
    </row>
    <row r="3" spans="1:8" ht="31.5" customHeight="1" thickBot="1">
      <c r="A3" s="1353" t="s">
        <v>610</v>
      </c>
      <c r="B3" s="1354"/>
      <c r="C3" s="1355"/>
      <c r="D3" s="491"/>
      <c r="E3" s="491"/>
      <c r="F3" s="430"/>
      <c r="G3" s="430"/>
    </row>
    <row r="4" spans="1:8" ht="31.5" customHeight="1" thickBot="1">
      <c r="A4" s="429" t="s">
        <v>102</v>
      </c>
      <c r="B4" s="1353" t="s">
        <v>614</v>
      </c>
      <c r="C4" s="1355"/>
      <c r="D4" s="1369"/>
      <c r="E4" s="1370"/>
      <c r="F4" s="430"/>
      <c r="G4" s="430"/>
    </row>
    <row r="5" spans="1:8" ht="31.5" customHeight="1">
      <c r="A5" s="431" t="s">
        <v>611</v>
      </c>
      <c r="B5" s="1383">
        <v>1400</v>
      </c>
      <c r="C5" s="1384"/>
      <c r="D5" s="1379"/>
      <c r="E5" s="1380"/>
      <c r="F5" s="430"/>
      <c r="G5" s="430"/>
    </row>
    <row r="6" spans="1:8" ht="23.25" customHeight="1">
      <c r="A6" s="432" t="s">
        <v>612</v>
      </c>
      <c r="B6" s="1385">
        <v>750</v>
      </c>
      <c r="C6" s="1386"/>
      <c r="D6" s="1379"/>
      <c r="E6" s="1380"/>
      <c r="F6" s="430"/>
      <c r="G6" s="430"/>
    </row>
    <row r="7" spans="1:8" ht="24" customHeight="1" thickBot="1">
      <c r="A7" s="433" t="s">
        <v>613</v>
      </c>
      <c r="B7" s="1387">
        <v>1200</v>
      </c>
      <c r="C7" s="1388"/>
      <c r="D7" s="1379"/>
      <c r="E7" s="1380"/>
      <c r="F7" s="430"/>
      <c r="G7" s="430"/>
    </row>
    <row r="8" spans="1:8" ht="31.5" customHeight="1">
      <c r="A8" s="1381" t="s">
        <v>615</v>
      </c>
      <c r="B8" s="1381"/>
      <c r="C8" s="1381"/>
      <c r="D8" s="1382"/>
      <c r="E8" s="1382"/>
      <c r="F8" s="430"/>
      <c r="G8" s="430"/>
    </row>
    <row r="9" spans="1:8" ht="20.25" customHeight="1" thickBot="1">
      <c r="A9" s="1405"/>
      <c r="B9" s="1405"/>
      <c r="C9" s="1405"/>
      <c r="D9" s="1405"/>
      <c r="E9" s="1405"/>
      <c r="F9" s="430"/>
      <c r="G9" s="430"/>
    </row>
    <row r="10" spans="1:8" ht="36" customHeight="1" thickBot="1">
      <c r="A10" s="1393" t="s">
        <v>616</v>
      </c>
      <c r="B10" s="1394"/>
      <c r="C10" s="1394"/>
      <c r="D10" s="1394"/>
      <c r="E10" s="1395"/>
      <c r="F10" s="430"/>
      <c r="G10" s="430"/>
    </row>
    <row r="11" spans="1:8" ht="33" customHeight="1" thickBot="1">
      <c r="A11" s="434" t="s">
        <v>618</v>
      </c>
      <c r="B11" s="1389" t="s">
        <v>617</v>
      </c>
      <c r="C11" s="1389"/>
      <c r="D11" s="1389" t="s">
        <v>619</v>
      </c>
      <c r="E11" s="1389"/>
      <c r="F11" s="430"/>
      <c r="G11" s="430"/>
    </row>
    <row r="12" spans="1:8" ht="28.5" customHeight="1">
      <c r="A12" s="435" t="s">
        <v>1006</v>
      </c>
      <c r="B12" s="1373" t="s">
        <v>622</v>
      </c>
      <c r="C12" s="1374"/>
      <c r="D12" s="1373" t="s">
        <v>625</v>
      </c>
      <c r="E12" s="1374"/>
      <c r="F12" s="430"/>
      <c r="G12" s="430"/>
    </row>
    <row r="13" spans="1:8" ht="24.75" customHeight="1">
      <c r="A13" s="432" t="s">
        <v>620</v>
      </c>
      <c r="B13" s="1377" t="s">
        <v>623</v>
      </c>
      <c r="C13" s="1378"/>
      <c r="D13" s="1377" t="s">
        <v>626</v>
      </c>
      <c r="E13" s="1378"/>
      <c r="F13" s="430"/>
      <c r="G13" s="430"/>
    </row>
    <row r="14" spans="1:8" ht="27" customHeight="1" thickBot="1">
      <c r="A14" s="441" t="s">
        <v>621</v>
      </c>
      <c r="B14" s="1371" t="s">
        <v>624</v>
      </c>
      <c r="C14" s="1372"/>
      <c r="D14" s="1371" t="s">
        <v>624</v>
      </c>
      <c r="E14" s="1372"/>
      <c r="F14" s="430"/>
      <c r="G14" s="430"/>
    </row>
    <row r="15" spans="1:8" ht="23.25" customHeight="1" thickBot="1">
      <c r="A15" s="1392"/>
      <c r="B15" s="1392"/>
      <c r="C15" s="1392"/>
      <c r="D15" s="1392"/>
      <c r="E15" s="1392"/>
      <c r="F15" s="1392"/>
      <c r="G15" s="1392"/>
      <c r="H15" s="1392"/>
    </row>
    <row r="16" spans="1:8" ht="29.25" customHeight="1" thickBot="1">
      <c r="A16" s="1393" t="s">
        <v>627</v>
      </c>
      <c r="B16" s="1394"/>
      <c r="C16" s="1394"/>
      <c r="D16" s="1394"/>
      <c r="E16" s="1394"/>
      <c r="F16" s="1394"/>
      <c r="G16" s="1395"/>
    </row>
    <row r="17" spans="1:8" s="430" customFormat="1" ht="45.75" customHeight="1" thickBot="1">
      <c r="A17" s="428" t="s">
        <v>102</v>
      </c>
      <c r="B17" s="429" t="s">
        <v>629</v>
      </c>
      <c r="C17" s="429" t="s">
        <v>630</v>
      </c>
      <c r="D17" s="429" t="s">
        <v>631</v>
      </c>
      <c r="E17" s="429" t="s">
        <v>632</v>
      </c>
      <c r="F17" s="411" t="s">
        <v>555</v>
      </c>
      <c r="G17" s="411" t="s">
        <v>633</v>
      </c>
    </row>
    <row r="18" spans="1:8" ht="30.75" customHeight="1">
      <c r="A18" s="436" t="s">
        <v>628</v>
      </c>
      <c r="B18" s="437">
        <v>0.9</v>
      </c>
      <c r="C18" s="437">
        <v>10</v>
      </c>
      <c r="D18" s="437"/>
      <c r="E18" s="437">
        <v>8</v>
      </c>
      <c r="F18" s="437">
        <v>7</v>
      </c>
      <c r="G18" s="438">
        <v>4500</v>
      </c>
    </row>
    <row r="19" spans="1:8" ht="26.25" customHeight="1">
      <c r="A19" s="432" t="s">
        <v>612</v>
      </c>
      <c r="B19" s="439">
        <v>0.9</v>
      </c>
      <c r="C19" s="439">
        <v>10</v>
      </c>
      <c r="D19" s="440">
        <v>2000</v>
      </c>
      <c r="E19" s="439">
        <v>8</v>
      </c>
      <c r="F19" s="439">
        <v>7</v>
      </c>
      <c r="G19" s="440">
        <v>2500</v>
      </c>
    </row>
    <row r="20" spans="1:8" ht="24" customHeight="1" thickBot="1">
      <c r="A20" s="441" t="s">
        <v>613</v>
      </c>
      <c r="B20" s="442"/>
      <c r="C20" s="442"/>
      <c r="D20" s="443">
        <v>2000</v>
      </c>
      <c r="E20" s="443">
        <v>8</v>
      </c>
      <c r="F20" s="443">
        <v>7</v>
      </c>
      <c r="G20" s="444"/>
    </row>
    <row r="21" spans="1:8" ht="15.75" thickBot="1">
      <c r="A21" s="1392"/>
      <c r="B21" s="1392"/>
      <c r="C21" s="1392"/>
      <c r="D21" s="1392"/>
      <c r="E21" s="1392"/>
      <c r="F21" s="1392"/>
      <c r="G21" s="1392"/>
      <c r="H21" s="1392"/>
    </row>
    <row r="22" spans="1:8" ht="24.75" customHeight="1" thickBot="1">
      <c r="A22" s="1393" t="s">
        <v>634</v>
      </c>
      <c r="B22" s="1394"/>
      <c r="C22" s="1394"/>
      <c r="D22" s="1394"/>
      <c r="E22" s="1394"/>
      <c r="F22" s="1394"/>
      <c r="G22" s="1395"/>
    </row>
    <row r="23" spans="1:8" ht="46.5" customHeight="1" thickBot="1">
      <c r="A23" s="428" t="s">
        <v>102</v>
      </c>
      <c r="B23" s="429" t="s">
        <v>635</v>
      </c>
      <c r="C23" s="429" t="s">
        <v>636</v>
      </c>
      <c r="D23" s="429" t="s">
        <v>637</v>
      </c>
      <c r="E23" s="1353" t="s">
        <v>638</v>
      </c>
      <c r="F23" s="1354"/>
      <c r="G23" s="1355"/>
    </row>
    <row r="24" spans="1:8" ht="21" customHeight="1">
      <c r="A24" s="436" t="s">
        <v>628</v>
      </c>
      <c r="B24" s="438">
        <v>2900</v>
      </c>
      <c r="C24" s="438">
        <v>3000</v>
      </c>
      <c r="D24" s="438">
        <v>6000</v>
      </c>
      <c r="E24" s="1366" t="s">
        <v>639</v>
      </c>
      <c r="F24" s="1367"/>
      <c r="G24" s="1368"/>
    </row>
    <row r="25" spans="1:8" ht="21.75" customHeight="1">
      <c r="A25" s="432" t="s">
        <v>612</v>
      </c>
      <c r="B25" s="440">
        <v>800</v>
      </c>
      <c r="C25" s="440">
        <v>1000</v>
      </c>
      <c r="D25" s="440">
        <v>4500</v>
      </c>
      <c r="E25" s="1396" t="s">
        <v>640</v>
      </c>
      <c r="F25" s="1397"/>
      <c r="G25" s="1398"/>
    </row>
    <row r="26" spans="1:8" ht="21" customHeight="1" thickBot="1">
      <c r="A26" s="441" t="s">
        <v>613</v>
      </c>
      <c r="B26" s="445">
        <v>7300</v>
      </c>
      <c r="C26" s="442"/>
      <c r="D26" s="443"/>
      <c r="E26" s="1399"/>
      <c r="F26" s="1400"/>
      <c r="G26" s="1401"/>
    </row>
    <row r="27" spans="1:8" ht="15.75" thickBot="1">
      <c r="A27" s="1390"/>
      <c r="B27" s="1390"/>
      <c r="C27" s="1390"/>
      <c r="D27" s="1390"/>
      <c r="E27" s="1390"/>
      <c r="F27" s="1390"/>
      <c r="G27" s="1390"/>
      <c r="H27" s="1390"/>
    </row>
    <row r="28" spans="1:8" ht="21.75" customHeight="1" thickBot="1">
      <c r="A28" s="1402" t="s">
        <v>641</v>
      </c>
      <c r="B28" s="1403"/>
      <c r="C28" s="1403"/>
      <c r="D28" s="1403"/>
      <c r="E28" s="1404"/>
      <c r="F28" s="430"/>
      <c r="G28" s="430"/>
    </row>
    <row r="29" spans="1:8" ht="31.5" customHeight="1" thickBot="1">
      <c r="A29" s="429" t="s">
        <v>102</v>
      </c>
      <c r="B29" s="1362" t="s">
        <v>642</v>
      </c>
      <c r="C29" s="1362"/>
      <c r="D29" s="1362" t="s">
        <v>642</v>
      </c>
      <c r="E29" s="1362"/>
      <c r="F29" s="430"/>
      <c r="G29" s="430"/>
    </row>
    <row r="30" spans="1:8" ht="21.75" customHeight="1">
      <c r="A30" s="449" t="s">
        <v>526</v>
      </c>
      <c r="B30" s="1363" t="s">
        <v>643</v>
      </c>
      <c r="C30" s="1363"/>
      <c r="D30" s="1364">
        <v>38719</v>
      </c>
      <c r="E30" s="1365"/>
      <c r="F30" s="447"/>
      <c r="G30" s="430"/>
    </row>
    <row r="31" spans="1:8" ht="22.5" customHeight="1">
      <c r="A31" s="446" t="s">
        <v>715</v>
      </c>
      <c r="B31" s="1356" t="s">
        <v>644</v>
      </c>
      <c r="C31" s="1356"/>
      <c r="D31" s="1357">
        <v>38719</v>
      </c>
      <c r="E31" s="1358"/>
      <c r="F31" s="430"/>
      <c r="G31" s="430"/>
    </row>
    <row r="32" spans="1:8" ht="22.5" customHeight="1" thickBot="1">
      <c r="A32" s="448" t="s">
        <v>527</v>
      </c>
      <c r="B32" s="1359" t="s">
        <v>645</v>
      </c>
      <c r="C32" s="1359"/>
      <c r="D32" s="1360"/>
      <c r="E32" s="1361"/>
      <c r="F32" s="430"/>
      <c r="G32" s="430"/>
    </row>
    <row r="33" spans="1:8" ht="23.25" customHeight="1">
      <c r="A33" s="1390"/>
      <c r="B33" s="1390"/>
      <c r="C33" s="1390"/>
      <c r="D33" s="1390"/>
      <c r="E33" s="1390"/>
      <c r="F33" s="1390"/>
      <c r="G33" s="1390"/>
      <c r="H33" s="1390"/>
    </row>
    <row r="34" spans="1:8" ht="39.75" customHeight="1">
      <c r="A34" s="1391">
        <v>41</v>
      </c>
      <c r="B34" s="1391"/>
      <c r="C34" s="1391"/>
      <c r="D34" s="1391"/>
      <c r="E34" s="1391"/>
      <c r="F34" s="1391"/>
      <c r="G34" s="1391"/>
      <c r="H34" s="1391"/>
    </row>
  </sheetData>
  <mergeCells count="42">
    <mergeCell ref="A10:E10"/>
    <mergeCell ref="B12:C12"/>
    <mergeCell ref="E23:G23"/>
    <mergeCell ref="E25:G25"/>
    <mergeCell ref="A16:G16"/>
    <mergeCell ref="E26:G26"/>
    <mergeCell ref="A28:E28"/>
    <mergeCell ref="D6:E6"/>
    <mergeCell ref="D7:E7"/>
    <mergeCell ref="D11:E11"/>
    <mergeCell ref="D13:E13"/>
    <mergeCell ref="A9:E9"/>
    <mergeCell ref="B6:C6"/>
    <mergeCell ref="B7:C7"/>
    <mergeCell ref="B4:C4"/>
    <mergeCell ref="B11:C11"/>
    <mergeCell ref="A33:H33"/>
    <mergeCell ref="A34:H34"/>
    <mergeCell ref="A15:H15"/>
    <mergeCell ref="A21:H21"/>
    <mergeCell ref="A27:H27"/>
    <mergeCell ref="A22:G22"/>
    <mergeCell ref="D4:E4"/>
    <mergeCell ref="B14:C14"/>
    <mergeCell ref="D12:E12"/>
    <mergeCell ref="D14:E14"/>
    <mergeCell ref="A1:H1"/>
    <mergeCell ref="A2:H2"/>
    <mergeCell ref="B13:C13"/>
    <mergeCell ref="D5:E5"/>
    <mergeCell ref="A8:E8"/>
    <mergeCell ref="B5:C5"/>
    <mergeCell ref="A3:C3"/>
    <mergeCell ref="B31:C31"/>
    <mergeCell ref="D31:E31"/>
    <mergeCell ref="B32:C32"/>
    <mergeCell ref="D32:E32"/>
    <mergeCell ref="B29:C29"/>
    <mergeCell ref="D29:E29"/>
    <mergeCell ref="B30:C30"/>
    <mergeCell ref="D30:E30"/>
    <mergeCell ref="E24:G24"/>
  </mergeCells>
  <phoneticPr fontId="42" type="noConversion"/>
  <pageMargins left="0.75" right="0.56999999999999995" top="1" bottom="1" header="0.5" footer="0.5"/>
  <pageSetup paperSize="9" scale="8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Φύλλο13"/>
  <dimension ref="A1:G22"/>
  <sheetViews>
    <sheetView view="pageBreakPreview" zoomScale="75" zoomScaleNormal="100" workbookViewId="0">
      <selection activeCell="A22" sqref="A22:E22"/>
    </sheetView>
  </sheetViews>
  <sheetFormatPr defaultColWidth="8.625" defaultRowHeight="15"/>
  <cols>
    <col min="1" max="1" width="23.625" style="5" customWidth="1"/>
    <col min="2" max="2" width="18" style="5" customWidth="1"/>
    <col min="3" max="3" width="15.625" style="5" customWidth="1"/>
    <col min="4" max="4" width="42.125" style="5" customWidth="1"/>
    <col min="5" max="5" width="26.125" style="5" customWidth="1"/>
    <col min="6" max="6" width="14" style="5" customWidth="1"/>
    <col min="7" max="7" width="11.125" style="5" customWidth="1"/>
    <col min="8" max="16384" width="8.625" style="5"/>
  </cols>
  <sheetData>
    <row r="1" spans="1:7" ht="28.35" customHeight="1">
      <c r="A1" s="1015" t="s">
        <v>1077</v>
      </c>
      <c r="B1" s="1015"/>
      <c r="C1" s="1015"/>
      <c r="D1" s="1015"/>
    </row>
    <row r="2" spans="1:7">
      <c r="A2" s="137"/>
      <c r="B2" s="137"/>
      <c r="C2" s="137"/>
    </row>
    <row r="3" spans="1:7" ht="34.35" customHeight="1">
      <c r="A3" s="674" t="s">
        <v>1078</v>
      </c>
      <c r="B3" s="674"/>
      <c r="C3" s="674"/>
      <c r="D3" s="674"/>
    </row>
    <row r="4" spans="1:7" ht="15.75" thickBot="1">
      <c r="A4" s="115"/>
      <c r="B4" s="115"/>
      <c r="C4" s="140"/>
    </row>
    <row r="5" spans="1:7" ht="36" customHeight="1" thickTop="1">
      <c r="A5" s="141" t="s">
        <v>745</v>
      </c>
      <c r="B5" s="116" t="s">
        <v>306</v>
      </c>
      <c r="C5" s="142"/>
    </row>
    <row r="6" spans="1:7" ht="22.35" customHeight="1">
      <c r="A6" s="119" t="s">
        <v>872</v>
      </c>
      <c r="B6" s="143">
        <v>0.6</v>
      </c>
      <c r="C6" s="144"/>
    </row>
    <row r="7" spans="1:7" ht="21.6" customHeight="1">
      <c r="A7" s="129" t="s">
        <v>873</v>
      </c>
      <c r="B7" s="143">
        <v>0.35</v>
      </c>
      <c r="C7" s="144"/>
    </row>
    <row r="8" spans="1:7" ht="30" customHeight="1" thickBot="1">
      <c r="A8" s="145" t="s">
        <v>748</v>
      </c>
      <c r="B8" s="146">
        <v>0.98</v>
      </c>
      <c r="C8" s="144"/>
    </row>
    <row r="9" spans="1:7" ht="16.5" thickTop="1" thickBot="1">
      <c r="C9" s="147"/>
    </row>
    <row r="10" spans="1:7" ht="33.6" customHeight="1" thickTop="1">
      <c r="A10" s="148" t="s">
        <v>747</v>
      </c>
      <c r="B10" s="116" t="s">
        <v>307</v>
      </c>
      <c r="C10" s="142"/>
    </row>
    <row r="11" spans="1:7" ht="36" customHeight="1" thickBot="1">
      <c r="A11" s="149" t="s">
        <v>746</v>
      </c>
      <c r="B11" s="150">
        <v>0.04</v>
      </c>
      <c r="C11" s="151"/>
    </row>
    <row r="12" spans="1:7" ht="11.45" customHeight="1" thickTop="1" thickBot="1"/>
    <row r="13" spans="1:7" ht="27" customHeight="1" thickTop="1">
      <c r="A13" s="1411" t="s">
        <v>233</v>
      </c>
      <c r="B13" s="1412"/>
      <c r="C13" s="1412"/>
      <c r="D13" s="1413"/>
      <c r="E13" s="132"/>
      <c r="F13" s="132"/>
      <c r="G13" s="132"/>
    </row>
    <row r="14" spans="1:7" ht="20.100000000000001" customHeight="1">
      <c r="A14" s="1408" t="s">
        <v>669</v>
      </c>
      <c r="B14" s="1409"/>
      <c r="C14" s="1406" t="s">
        <v>234</v>
      </c>
      <c r="D14" s="1407"/>
      <c r="E14" s="152"/>
      <c r="F14" s="153"/>
      <c r="G14" s="153"/>
    </row>
    <row r="15" spans="1:7" ht="20.100000000000001" customHeight="1">
      <c r="A15" s="1408" t="s">
        <v>235</v>
      </c>
      <c r="B15" s="1409"/>
      <c r="C15" s="1406" t="s">
        <v>236</v>
      </c>
      <c r="D15" s="1407"/>
      <c r="E15" s="152"/>
      <c r="F15" s="153"/>
      <c r="G15" s="153"/>
    </row>
    <row r="16" spans="1:7" ht="20.100000000000001" customHeight="1">
      <c r="A16" s="1408" t="s">
        <v>238</v>
      </c>
      <c r="B16" s="1409"/>
      <c r="C16" s="1406" t="s">
        <v>237</v>
      </c>
      <c r="D16" s="1407"/>
      <c r="E16" s="152"/>
      <c r="F16" s="153"/>
      <c r="G16" s="153"/>
    </row>
    <row r="17" spans="1:7" ht="20.100000000000001" customHeight="1">
      <c r="A17" s="1408" t="s">
        <v>670</v>
      </c>
      <c r="B17" s="1409"/>
      <c r="C17" s="1406" t="s">
        <v>239</v>
      </c>
      <c r="D17" s="1407"/>
      <c r="E17" s="152"/>
      <c r="F17" s="153"/>
      <c r="G17" s="153"/>
    </row>
    <row r="18" spans="1:7" ht="20.100000000000001" customHeight="1">
      <c r="A18" s="1408" t="s">
        <v>671</v>
      </c>
      <c r="B18" s="1409"/>
      <c r="C18" s="1406" t="s">
        <v>1075</v>
      </c>
      <c r="D18" s="1407"/>
      <c r="E18" s="152"/>
      <c r="F18" s="153"/>
      <c r="G18" s="153"/>
    </row>
    <row r="19" spans="1:7" ht="20.100000000000001" customHeight="1" thickBot="1">
      <c r="A19" s="1417" t="s">
        <v>672</v>
      </c>
      <c r="B19" s="1418"/>
      <c r="C19" s="1415" t="s">
        <v>1076</v>
      </c>
      <c r="D19" s="1416"/>
      <c r="E19" s="152"/>
    </row>
    <row r="20" spans="1:7" ht="24.6" customHeight="1" thickTop="1">
      <c r="A20" s="1410" t="s">
        <v>65</v>
      </c>
      <c r="B20" s="1410"/>
      <c r="C20" s="1410"/>
      <c r="D20" s="1410"/>
      <c r="E20" s="1410"/>
    </row>
    <row r="21" spans="1:7" ht="12" customHeight="1">
      <c r="A21" s="621"/>
      <c r="B21" s="621"/>
      <c r="C21" s="621"/>
      <c r="D21" s="621"/>
      <c r="E21" s="621"/>
    </row>
    <row r="22" spans="1:7" ht="44.25" customHeight="1">
      <c r="A22" s="1414">
        <v>42</v>
      </c>
      <c r="B22" s="1414"/>
      <c r="C22" s="1414"/>
      <c r="D22" s="1414"/>
      <c r="E22" s="1414"/>
    </row>
  </sheetData>
  <mergeCells count="18">
    <mergeCell ref="A22:E22"/>
    <mergeCell ref="C19:D19"/>
    <mergeCell ref="A19:B19"/>
    <mergeCell ref="A21:E21"/>
    <mergeCell ref="A20:E20"/>
    <mergeCell ref="A18:B18"/>
    <mergeCell ref="A13:D13"/>
    <mergeCell ref="A14:B14"/>
    <mergeCell ref="A3:D3"/>
    <mergeCell ref="C18:D18"/>
    <mergeCell ref="C17:D17"/>
    <mergeCell ref="C16:D16"/>
    <mergeCell ref="C15:D15"/>
    <mergeCell ref="C14:D14"/>
    <mergeCell ref="A15:B15"/>
    <mergeCell ref="A16:B16"/>
    <mergeCell ref="A17:B17"/>
    <mergeCell ref="A1:D1"/>
  </mergeCells>
  <phoneticPr fontId="0" type="noConversion"/>
  <printOptions horizontalCentered="1"/>
  <pageMargins left="0.98425196850393704" right="0.39370078740157483" top="0.98425196850393704" bottom="0.19685039370078741" header="0.51181102362204722" footer="0.31496062992125984"/>
  <pageSetup paperSize="9" scale="9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Φύλλο14"/>
  <dimension ref="A1:G31"/>
  <sheetViews>
    <sheetView view="pageBreakPreview" topLeftCell="A13" zoomScale="80" zoomScaleNormal="75" zoomScaleSheetLayoutView="80" workbookViewId="0">
      <selection activeCell="I17" sqref="I17"/>
    </sheetView>
  </sheetViews>
  <sheetFormatPr defaultColWidth="11.125" defaultRowHeight="15"/>
  <cols>
    <col min="1" max="1" width="11.125" style="5" customWidth="1"/>
    <col min="2" max="2" width="31.125" style="5" customWidth="1"/>
    <col min="3" max="3" width="10.875" style="80" customWidth="1"/>
    <col min="4" max="4" width="11.125" style="5" customWidth="1"/>
    <col min="5" max="5" width="27.125" style="5" customWidth="1"/>
    <col min="6" max="6" width="10.625" style="80" customWidth="1"/>
    <col min="7" max="7" width="9.875" style="5" customWidth="1"/>
    <col min="8" max="16384" width="11.125" style="5"/>
  </cols>
  <sheetData>
    <row r="1" spans="1:7" s="20" customFormat="1" ht="24" customHeight="1" thickBot="1">
      <c r="A1" s="1426" t="s">
        <v>366</v>
      </c>
      <c r="B1" s="1426"/>
      <c r="C1" s="1426"/>
      <c r="D1" s="1426"/>
      <c r="E1" s="1426"/>
      <c r="F1" s="1426"/>
      <c r="G1" s="157"/>
    </row>
    <row r="2" spans="1:7" s="153" customFormat="1" ht="47.45" customHeight="1">
      <c r="A2" s="1428" t="s">
        <v>1223</v>
      </c>
      <c r="B2" s="1427"/>
      <c r="C2" s="356">
        <f>1.1*60</f>
        <v>66</v>
      </c>
      <c r="D2" s="1427" t="s">
        <v>969</v>
      </c>
      <c r="E2" s="1427"/>
      <c r="F2" s="358">
        <v>350</v>
      </c>
    </row>
    <row r="3" spans="1:7" s="153" customFormat="1" ht="36.6" customHeight="1">
      <c r="A3" s="1420" t="s">
        <v>971</v>
      </c>
      <c r="B3" s="1419"/>
      <c r="C3" s="357">
        <f>1.1*39</f>
        <v>42.9</v>
      </c>
      <c r="D3" s="1419" t="s">
        <v>970</v>
      </c>
      <c r="E3" s="1419"/>
      <c r="F3" s="359">
        <v>220</v>
      </c>
    </row>
    <row r="4" spans="1:7" s="153" customFormat="1" ht="36.6" customHeight="1">
      <c r="A4" s="1420" t="s">
        <v>857</v>
      </c>
      <c r="B4" s="1419"/>
      <c r="C4" s="357">
        <f>1.1*65</f>
        <v>71.5</v>
      </c>
      <c r="D4" s="1419" t="s">
        <v>968</v>
      </c>
      <c r="E4" s="1419"/>
      <c r="F4" s="359">
        <f>1.1*156</f>
        <v>171.6</v>
      </c>
    </row>
    <row r="5" spans="1:7" s="153" customFormat="1" ht="39.6" customHeight="1">
      <c r="A5" s="1420" t="s">
        <v>854</v>
      </c>
      <c r="B5" s="1419"/>
      <c r="C5" s="357">
        <f>1.1*49</f>
        <v>53.9</v>
      </c>
      <c r="D5" s="1419" t="s">
        <v>967</v>
      </c>
      <c r="E5" s="1419"/>
      <c r="F5" s="359">
        <f>1.1*130</f>
        <v>143</v>
      </c>
    </row>
    <row r="6" spans="1:7" s="153" customFormat="1" ht="36" customHeight="1">
      <c r="A6" s="1420" t="s">
        <v>855</v>
      </c>
      <c r="B6" s="1419"/>
      <c r="C6" s="357">
        <f>1.1*72</f>
        <v>79.2</v>
      </c>
      <c r="D6" s="1419" t="s">
        <v>132</v>
      </c>
      <c r="E6" s="1419"/>
      <c r="F6" s="359">
        <v>311</v>
      </c>
    </row>
    <row r="7" spans="1:7" s="153" customFormat="1" ht="35.1" customHeight="1">
      <c r="A7" s="1420" t="s">
        <v>856</v>
      </c>
      <c r="B7" s="1419"/>
      <c r="C7" s="357">
        <f>1.1*55</f>
        <v>60.5</v>
      </c>
      <c r="D7" s="1419" t="s">
        <v>168</v>
      </c>
      <c r="E7" s="1419"/>
      <c r="F7" s="359">
        <f>1.1*114</f>
        <v>125.4</v>
      </c>
    </row>
    <row r="8" spans="1:7" s="153" customFormat="1" ht="35.450000000000003" customHeight="1">
      <c r="A8" s="1420" t="s">
        <v>582</v>
      </c>
      <c r="B8" s="1419"/>
      <c r="C8" s="357">
        <f>1.1*63</f>
        <v>69.3</v>
      </c>
      <c r="D8" s="1419" t="s">
        <v>1182</v>
      </c>
      <c r="E8" s="1419"/>
      <c r="F8" s="359">
        <v>100</v>
      </c>
    </row>
    <row r="9" spans="1:7" s="153" customFormat="1" ht="39" customHeight="1">
      <c r="A9" s="1420" t="s">
        <v>1184</v>
      </c>
      <c r="B9" s="1419"/>
      <c r="C9" s="357">
        <f>1.1*9</f>
        <v>9.9</v>
      </c>
      <c r="D9" s="1419" t="s">
        <v>1183</v>
      </c>
      <c r="E9" s="1419"/>
      <c r="F9" s="359">
        <v>4</v>
      </c>
    </row>
    <row r="10" spans="1:7" s="153" customFormat="1" ht="38.25" customHeight="1">
      <c r="A10" s="1420" t="s">
        <v>1186</v>
      </c>
      <c r="B10" s="1419"/>
      <c r="C10" s="357">
        <f>1.1*33</f>
        <v>36.299999999999997</v>
      </c>
      <c r="D10" s="1419" t="s">
        <v>583</v>
      </c>
      <c r="E10" s="1419"/>
      <c r="F10" s="359">
        <v>16</v>
      </c>
    </row>
    <row r="11" spans="1:7" s="153" customFormat="1" ht="38.25" customHeight="1">
      <c r="A11" s="1420" t="s">
        <v>131</v>
      </c>
      <c r="B11" s="1419"/>
      <c r="C11" s="357">
        <f>1.1*117</f>
        <v>128.69999999999999</v>
      </c>
      <c r="D11" s="1419" t="s">
        <v>687</v>
      </c>
      <c r="E11" s="1419"/>
      <c r="F11" s="359">
        <v>50</v>
      </c>
    </row>
    <row r="12" spans="1:7" s="153" customFormat="1" ht="40.5" customHeight="1">
      <c r="A12" s="1420" t="s">
        <v>833</v>
      </c>
      <c r="B12" s="1419"/>
      <c r="C12" s="357">
        <f>1.1*3504</f>
        <v>3854.4</v>
      </c>
      <c r="D12" s="1419" t="s">
        <v>688</v>
      </c>
      <c r="E12" s="1419"/>
      <c r="F12" s="359">
        <v>40</v>
      </c>
    </row>
    <row r="13" spans="1:7" s="153" customFormat="1" ht="47.1" customHeight="1">
      <c r="A13" s="1420" t="s">
        <v>972</v>
      </c>
      <c r="B13" s="1419"/>
      <c r="C13" s="357">
        <f>1.1*168</f>
        <v>184.8</v>
      </c>
      <c r="D13" s="1419" t="s">
        <v>966</v>
      </c>
      <c r="E13" s="1419"/>
      <c r="F13" s="331" t="s">
        <v>567</v>
      </c>
    </row>
    <row r="14" spans="1:7" s="153" customFormat="1" ht="47.1" customHeight="1">
      <c r="A14" s="1420"/>
      <c r="B14" s="1419"/>
      <c r="C14" s="357"/>
      <c r="D14" s="1419" t="s">
        <v>95</v>
      </c>
      <c r="E14" s="1419"/>
      <c r="F14" s="331" t="s">
        <v>569</v>
      </c>
    </row>
    <row r="15" spans="1:7" s="153" customFormat="1" ht="47.1" customHeight="1">
      <c r="A15" s="1420"/>
      <c r="B15" s="1419"/>
      <c r="C15" s="357"/>
      <c r="D15" s="1419" t="s">
        <v>496</v>
      </c>
      <c r="E15" s="1419"/>
      <c r="F15" s="360">
        <f>1.1*381</f>
        <v>419.1</v>
      </c>
    </row>
    <row r="16" spans="1:7" s="153" customFormat="1" ht="38.25" customHeight="1">
      <c r="A16" s="1420"/>
      <c r="B16" s="1419"/>
      <c r="C16" s="357"/>
      <c r="D16" s="1419" t="s">
        <v>965</v>
      </c>
      <c r="E16" s="1419"/>
      <c r="F16" s="360">
        <f>1.1*205</f>
        <v>225.5</v>
      </c>
    </row>
    <row r="17" spans="1:7" s="153" customFormat="1" ht="33" customHeight="1">
      <c r="A17" s="1420" t="s">
        <v>1099</v>
      </c>
      <c r="B17" s="1419"/>
      <c r="C17" s="1419"/>
      <c r="D17" s="1419"/>
      <c r="E17" s="1419"/>
      <c r="F17" s="1425"/>
    </row>
    <row r="18" spans="1:7" s="153" customFormat="1" ht="28.5" customHeight="1">
      <c r="A18" s="1421" t="s">
        <v>1103</v>
      </c>
      <c r="B18" s="1422"/>
      <c r="C18" s="1422"/>
      <c r="D18" s="1422"/>
      <c r="E18" s="1422"/>
      <c r="F18" s="560" t="s">
        <v>422</v>
      </c>
    </row>
    <row r="19" spans="1:7" s="153" customFormat="1" ht="28.5" customHeight="1">
      <c r="A19" s="1421" t="s">
        <v>421</v>
      </c>
      <c r="B19" s="1422"/>
      <c r="C19" s="1422"/>
      <c r="D19" s="1422"/>
      <c r="E19" s="1422"/>
      <c r="F19" s="560" t="s">
        <v>568</v>
      </c>
    </row>
    <row r="20" spans="1:7" s="153" customFormat="1" ht="30.75" customHeight="1">
      <c r="A20" s="1421" t="s">
        <v>423</v>
      </c>
      <c r="B20" s="1422"/>
      <c r="C20" s="1422"/>
      <c r="D20" s="1422"/>
      <c r="E20" s="1422"/>
      <c r="F20" s="561">
        <v>15</v>
      </c>
    </row>
    <row r="21" spans="1:7" s="153" customFormat="1" ht="33.75" customHeight="1" thickBot="1">
      <c r="A21" s="1423" t="s">
        <v>424</v>
      </c>
      <c r="B21" s="1424"/>
      <c r="C21" s="1424"/>
      <c r="D21" s="1424"/>
      <c r="E21" s="1424"/>
      <c r="F21" s="562">
        <v>3.5</v>
      </c>
    </row>
    <row r="22" spans="1:7" s="153" customFormat="1" ht="19.5" customHeight="1">
      <c r="A22" s="1432" t="s">
        <v>1146</v>
      </c>
      <c r="B22" s="1432"/>
      <c r="C22" s="1432"/>
      <c r="D22" s="1432"/>
      <c r="E22" s="1432"/>
      <c r="F22" s="1432"/>
    </row>
    <row r="23" spans="1:7" s="153" customFormat="1" ht="20.25" customHeight="1">
      <c r="A23" s="1410" t="s">
        <v>469</v>
      </c>
      <c r="B23" s="1410"/>
      <c r="C23" s="1410"/>
      <c r="D23" s="1410"/>
      <c r="E23" s="1410"/>
      <c r="F23" s="1410"/>
    </row>
    <row r="24" spans="1:7" s="153" customFormat="1" ht="28.7" customHeight="1">
      <c r="A24" s="1430" t="s">
        <v>470</v>
      </c>
      <c r="B24" s="1430"/>
      <c r="C24" s="1430"/>
      <c r="D24" s="1430"/>
      <c r="E24" s="1430"/>
      <c r="F24" s="1430"/>
    </row>
    <row r="25" spans="1:7" s="153" customFormat="1" ht="20.25" customHeight="1">
      <c r="A25" s="1410" t="s">
        <v>666</v>
      </c>
      <c r="B25" s="1410"/>
      <c r="C25" s="1410"/>
      <c r="D25" s="1410"/>
      <c r="E25" s="1410"/>
      <c r="F25" s="1410"/>
    </row>
    <row r="26" spans="1:7" s="153" customFormat="1" ht="28.5" customHeight="1">
      <c r="A26" s="1430" t="s">
        <v>96</v>
      </c>
      <c r="B26" s="1430"/>
      <c r="C26" s="1430"/>
      <c r="D26" s="1430"/>
      <c r="E26" s="1430"/>
      <c r="F26" s="1430"/>
    </row>
    <row r="27" spans="1:7" s="153" customFormat="1" ht="16.5" customHeight="1">
      <c r="A27" s="1429" t="s">
        <v>1224</v>
      </c>
      <c r="B27" s="1429"/>
      <c r="C27" s="1429"/>
      <c r="D27" s="1429"/>
      <c r="E27" s="1429"/>
      <c r="F27" s="1429"/>
      <c r="G27" s="158"/>
    </row>
    <row r="28" spans="1:7" s="153" customFormat="1" ht="37.5" customHeight="1">
      <c r="A28" s="1429" t="s">
        <v>1225</v>
      </c>
      <c r="B28" s="1429"/>
      <c r="C28" s="1429"/>
      <c r="D28" s="1429"/>
      <c r="E28" s="1429"/>
      <c r="F28" s="1429"/>
      <c r="G28" s="158"/>
    </row>
    <row r="29" spans="1:7" s="153" customFormat="1" ht="17.25" customHeight="1">
      <c r="A29" s="1429" t="s">
        <v>465</v>
      </c>
      <c r="B29" s="1429"/>
      <c r="C29" s="1429"/>
      <c r="D29" s="1429"/>
      <c r="E29" s="1429"/>
      <c r="F29" s="1429"/>
      <c r="G29" s="158"/>
    </row>
    <row r="30" spans="1:7" ht="18" customHeight="1">
      <c r="A30" s="1431">
        <v>43</v>
      </c>
      <c r="B30" s="1431"/>
      <c r="C30" s="1431"/>
      <c r="D30" s="1431"/>
      <c r="E30" s="1431"/>
      <c r="F30" s="1431"/>
    </row>
    <row r="31" spans="1:7" ht="55.35" customHeight="1"/>
  </sheetData>
  <mergeCells count="45">
    <mergeCell ref="A29:F29"/>
    <mergeCell ref="A26:F26"/>
    <mergeCell ref="A27:F27"/>
    <mergeCell ref="A24:F24"/>
    <mergeCell ref="A30:F30"/>
    <mergeCell ref="D16:E16"/>
    <mergeCell ref="D9:E9"/>
    <mergeCell ref="A28:F28"/>
    <mergeCell ref="D10:E10"/>
    <mergeCell ref="A12:B12"/>
    <mergeCell ref="D13:E13"/>
    <mergeCell ref="A22:F22"/>
    <mergeCell ref="D3:E3"/>
    <mergeCell ref="A6:B6"/>
    <mergeCell ref="D4:E4"/>
    <mergeCell ref="A2:B2"/>
    <mergeCell ref="A23:F23"/>
    <mergeCell ref="A25:F25"/>
    <mergeCell ref="A1:F1"/>
    <mergeCell ref="A9:B9"/>
    <mergeCell ref="D8:E8"/>
    <mergeCell ref="D5:E5"/>
    <mergeCell ref="A4:B4"/>
    <mergeCell ref="A5:B5"/>
    <mergeCell ref="A7:B7"/>
    <mergeCell ref="D6:E6"/>
    <mergeCell ref="A3:B3"/>
    <mergeCell ref="D2:E2"/>
    <mergeCell ref="A20:E20"/>
    <mergeCell ref="A21:E21"/>
    <mergeCell ref="A14:B14"/>
    <mergeCell ref="A15:B15"/>
    <mergeCell ref="A16:B16"/>
    <mergeCell ref="A17:F17"/>
    <mergeCell ref="A18:E18"/>
    <mergeCell ref="A19:E19"/>
    <mergeCell ref="D7:E7"/>
    <mergeCell ref="A8:B8"/>
    <mergeCell ref="A11:B11"/>
    <mergeCell ref="D15:E15"/>
    <mergeCell ref="D14:E14"/>
    <mergeCell ref="D11:E11"/>
    <mergeCell ref="D12:E12"/>
    <mergeCell ref="A13:B13"/>
    <mergeCell ref="A10:B10"/>
  </mergeCells>
  <phoneticPr fontId="0" type="noConversion"/>
  <printOptions horizontalCentered="1"/>
  <pageMargins left="0.98425196850393704" right="0.39370078740157483" top="0.78740157480314965" bottom="0.19685039370078741" header="0.31496062992125984" footer="0.11811023622047245"/>
  <pageSetup paperSize="9" scale="8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Φύλλο15"/>
  <dimension ref="A1:F80"/>
  <sheetViews>
    <sheetView view="pageBreakPreview" zoomScaleNormal="100" zoomScaleSheetLayoutView="100" workbookViewId="0">
      <selection activeCell="B4" sqref="B4:B5"/>
    </sheetView>
  </sheetViews>
  <sheetFormatPr defaultColWidth="8.625" defaultRowHeight="12.75"/>
  <cols>
    <col min="1" max="1" width="4.125" style="211" customWidth="1"/>
    <col min="2" max="2" width="32.625" style="211" customWidth="1"/>
    <col min="3" max="3" width="9.625" style="211" customWidth="1"/>
    <col min="4" max="4" width="13.25" style="273" customWidth="1"/>
    <col min="5" max="5" width="55.375" style="211" customWidth="1"/>
    <col min="6" max="6" width="9.125" style="211" customWidth="1"/>
    <col min="7" max="16384" width="8.625" style="211"/>
  </cols>
  <sheetData>
    <row r="1" spans="1:6" ht="30" customHeight="1">
      <c r="A1" s="972" t="s">
        <v>898</v>
      </c>
      <c r="B1" s="972"/>
      <c r="C1" s="972"/>
      <c r="D1" s="972"/>
      <c r="E1" s="972"/>
      <c r="F1" s="972"/>
    </row>
    <row r="2" spans="1:6" ht="7.5" customHeight="1">
      <c r="A2" s="1437"/>
      <c r="B2" s="1437"/>
      <c r="C2" s="1437"/>
      <c r="D2" s="1437"/>
      <c r="E2" s="1437"/>
      <c r="F2" s="1437"/>
    </row>
    <row r="3" spans="1:6" ht="20.45" customHeight="1" thickBot="1">
      <c r="A3" s="1456" t="s">
        <v>899</v>
      </c>
      <c r="B3" s="1456"/>
      <c r="C3" s="1456"/>
      <c r="D3" s="1456"/>
      <c r="E3" s="1456"/>
      <c r="F3" s="1456"/>
    </row>
    <row r="4" spans="1:6" ht="26.45" customHeight="1" thickTop="1">
      <c r="A4" s="1158" t="s">
        <v>994</v>
      </c>
      <c r="B4" s="1433" t="s">
        <v>900</v>
      </c>
      <c r="C4" s="1435" t="s">
        <v>910</v>
      </c>
      <c r="D4" s="1436"/>
      <c r="E4" s="1452" t="s">
        <v>911</v>
      </c>
      <c r="F4" s="1453"/>
    </row>
    <row r="5" spans="1:6" ht="37.5" customHeight="1">
      <c r="A5" s="1159"/>
      <c r="B5" s="1434"/>
      <c r="C5" s="118" t="s">
        <v>914</v>
      </c>
      <c r="D5" s="271" t="s">
        <v>1159</v>
      </c>
      <c r="E5" s="1452"/>
      <c r="F5" s="1453"/>
    </row>
    <row r="6" spans="1:6" ht="44.25" customHeight="1">
      <c r="A6" s="121">
        <v>1</v>
      </c>
      <c r="B6" s="161" t="s">
        <v>921</v>
      </c>
      <c r="C6" s="186">
        <v>190</v>
      </c>
      <c r="D6" s="271"/>
      <c r="E6" s="1450" t="s">
        <v>1163</v>
      </c>
      <c r="F6" s="1451"/>
    </row>
    <row r="7" spans="1:6" ht="42" customHeight="1">
      <c r="A7" s="121">
        <v>2</v>
      </c>
      <c r="B7" s="161" t="s">
        <v>915</v>
      </c>
      <c r="C7" s="186">
        <v>180</v>
      </c>
      <c r="D7" s="271"/>
      <c r="E7" s="1450" t="s">
        <v>1164</v>
      </c>
      <c r="F7" s="1451"/>
    </row>
    <row r="8" spans="1:6" ht="43.35" customHeight="1">
      <c r="A8" s="121">
        <v>3</v>
      </c>
      <c r="B8" s="161" t="s">
        <v>917</v>
      </c>
      <c r="C8" s="186">
        <v>150</v>
      </c>
      <c r="D8" s="271"/>
      <c r="E8" s="1450" t="s">
        <v>1165</v>
      </c>
      <c r="F8" s="1451"/>
    </row>
    <row r="9" spans="1:6" ht="44.25" customHeight="1">
      <c r="A9" s="121">
        <v>4</v>
      </c>
      <c r="B9" s="161" t="s">
        <v>916</v>
      </c>
      <c r="C9" s="186">
        <v>180</v>
      </c>
      <c r="D9" s="271"/>
      <c r="E9" s="1450" t="s">
        <v>1166</v>
      </c>
      <c r="F9" s="1451"/>
    </row>
    <row r="10" spans="1:6" ht="49.5" customHeight="1">
      <c r="A10" s="121">
        <v>5</v>
      </c>
      <c r="B10" s="161" t="s">
        <v>901</v>
      </c>
      <c r="C10" s="186">
        <v>150</v>
      </c>
      <c r="D10" s="271"/>
      <c r="E10" s="1450"/>
      <c r="F10" s="1451"/>
    </row>
    <row r="11" spans="1:6" ht="45" customHeight="1">
      <c r="A11" s="121">
        <v>6</v>
      </c>
      <c r="B11" s="161" t="s">
        <v>902</v>
      </c>
      <c r="C11" s="186">
        <v>180</v>
      </c>
      <c r="D11" s="271"/>
      <c r="E11" s="1450" t="s">
        <v>1168</v>
      </c>
      <c r="F11" s="1451"/>
    </row>
    <row r="12" spans="1:6" ht="39.6" customHeight="1">
      <c r="A12" s="121">
        <v>7</v>
      </c>
      <c r="B12" s="161" t="s">
        <v>264</v>
      </c>
      <c r="C12" s="186">
        <v>170</v>
      </c>
      <c r="D12" s="271"/>
      <c r="E12" s="1450" t="s">
        <v>1167</v>
      </c>
      <c r="F12" s="1451"/>
    </row>
    <row r="13" spans="1:6" ht="45.75" customHeight="1">
      <c r="A13" s="121">
        <v>8</v>
      </c>
      <c r="B13" s="161" t="s">
        <v>918</v>
      </c>
      <c r="C13" s="186">
        <v>90</v>
      </c>
      <c r="D13" s="271"/>
      <c r="E13" s="1454"/>
      <c r="F13" s="1437"/>
    </row>
    <row r="14" spans="1:6" ht="34.35" customHeight="1">
      <c r="A14" s="121">
        <v>9</v>
      </c>
      <c r="B14" s="161" t="s">
        <v>903</v>
      </c>
      <c r="C14" s="186">
        <v>160</v>
      </c>
      <c r="D14" s="271"/>
      <c r="E14" s="1454"/>
      <c r="F14" s="1043"/>
    </row>
    <row r="15" spans="1:6" ht="26.45" customHeight="1">
      <c r="A15" s="121">
        <v>10</v>
      </c>
      <c r="B15" s="161" t="s">
        <v>919</v>
      </c>
      <c r="C15" s="186">
        <v>200</v>
      </c>
      <c r="D15" s="271"/>
      <c r="E15" s="1454"/>
      <c r="F15" s="1043"/>
    </row>
    <row r="16" spans="1:6" ht="38.450000000000003" customHeight="1">
      <c r="A16" s="121">
        <v>11</v>
      </c>
      <c r="B16" s="161" t="s">
        <v>904</v>
      </c>
      <c r="C16" s="186">
        <v>200</v>
      </c>
      <c r="D16" s="271"/>
      <c r="E16" s="1454"/>
      <c r="F16" s="1043"/>
    </row>
    <row r="17" spans="1:6" ht="38.450000000000003" customHeight="1">
      <c r="A17" s="121">
        <v>12</v>
      </c>
      <c r="B17" s="161" t="s">
        <v>269</v>
      </c>
      <c r="C17" s="186">
        <v>200</v>
      </c>
      <c r="D17" s="271"/>
      <c r="E17" s="1454"/>
      <c r="F17" s="1043"/>
    </row>
    <row r="18" spans="1:6" ht="27.75" customHeight="1">
      <c r="A18" s="121">
        <v>13</v>
      </c>
      <c r="B18" s="161" t="s">
        <v>920</v>
      </c>
      <c r="C18" s="186">
        <v>180</v>
      </c>
      <c r="D18" s="271" t="s">
        <v>1000</v>
      </c>
      <c r="E18" s="1454"/>
      <c r="F18" s="1043"/>
    </row>
    <row r="19" spans="1:6" ht="27" customHeight="1">
      <c r="A19" s="121">
        <v>14</v>
      </c>
      <c r="B19" s="161" t="s">
        <v>931</v>
      </c>
      <c r="C19" s="186" t="s">
        <v>1000</v>
      </c>
      <c r="D19" s="539" t="s">
        <v>120</v>
      </c>
      <c r="E19" s="1454"/>
      <c r="F19" s="1043"/>
    </row>
    <row r="20" spans="1:6" ht="29.45" customHeight="1">
      <c r="A20" s="121">
        <v>15</v>
      </c>
      <c r="B20" s="161" t="s">
        <v>828</v>
      </c>
      <c r="C20" s="186" t="s">
        <v>1000</v>
      </c>
      <c r="D20" s="539" t="s">
        <v>1160</v>
      </c>
      <c r="E20" s="1454"/>
      <c r="F20" s="1043"/>
    </row>
    <row r="21" spans="1:6" ht="33.6" customHeight="1">
      <c r="A21" s="121">
        <v>16</v>
      </c>
      <c r="B21" s="161" t="s">
        <v>829</v>
      </c>
      <c r="C21" s="186" t="s">
        <v>1000</v>
      </c>
      <c r="D21" s="539" t="s">
        <v>912</v>
      </c>
      <c r="E21" s="1454"/>
      <c r="F21" s="1043"/>
    </row>
    <row r="22" spans="1:6" ht="33.6" customHeight="1">
      <c r="A22" s="121">
        <v>17</v>
      </c>
      <c r="B22" s="161" t="s">
        <v>123</v>
      </c>
      <c r="C22" s="186" t="s">
        <v>1000</v>
      </c>
      <c r="D22" s="539" t="s">
        <v>1161</v>
      </c>
      <c r="E22" s="1454"/>
      <c r="F22" s="1043"/>
    </row>
    <row r="23" spans="1:6" ht="33.6" customHeight="1">
      <c r="A23" s="121">
        <v>18</v>
      </c>
      <c r="B23" s="161" t="s">
        <v>121</v>
      </c>
      <c r="C23" s="186" t="s">
        <v>1000</v>
      </c>
      <c r="D23" s="539" t="s">
        <v>1162</v>
      </c>
      <c r="E23" s="1454"/>
      <c r="F23" s="1043"/>
    </row>
    <row r="24" spans="1:6" ht="40.5" customHeight="1">
      <c r="A24" s="121">
        <v>19</v>
      </c>
      <c r="B24" s="161" t="s">
        <v>122</v>
      </c>
      <c r="C24" s="186" t="s">
        <v>1000</v>
      </c>
      <c r="D24" s="539" t="s">
        <v>913</v>
      </c>
      <c r="E24" s="1454"/>
      <c r="F24" s="1043"/>
    </row>
    <row r="25" spans="1:6" ht="31.5" customHeight="1">
      <c r="A25" s="121">
        <v>20</v>
      </c>
      <c r="B25" s="161" t="s">
        <v>830</v>
      </c>
      <c r="C25" s="186" t="s">
        <v>1000</v>
      </c>
      <c r="D25" s="539" t="s">
        <v>124</v>
      </c>
      <c r="E25" s="1454"/>
      <c r="F25" s="1043"/>
    </row>
    <row r="26" spans="1:6" ht="20.100000000000001" customHeight="1">
      <c r="A26" s="121">
        <v>21</v>
      </c>
      <c r="B26" s="161" t="s">
        <v>905</v>
      </c>
      <c r="C26" s="186">
        <v>180</v>
      </c>
      <c r="D26" s="271"/>
      <c r="E26" s="1454"/>
      <c r="F26" s="1043"/>
    </row>
    <row r="27" spans="1:6" ht="20.100000000000001" customHeight="1">
      <c r="A27" s="121">
        <v>22</v>
      </c>
      <c r="B27" s="161" t="s">
        <v>906</v>
      </c>
      <c r="C27" s="186">
        <v>330</v>
      </c>
      <c r="D27" s="271"/>
      <c r="E27" s="1454"/>
      <c r="F27" s="1043"/>
    </row>
    <row r="28" spans="1:6" ht="20.100000000000001" customHeight="1">
      <c r="A28" s="121">
        <v>23</v>
      </c>
      <c r="B28" s="165" t="s">
        <v>907</v>
      </c>
      <c r="C28" s="213">
        <v>300</v>
      </c>
      <c r="D28" s="272"/>
      <c r="E28" s="1454"/>
      <c r="F28" s="1043"/>
    </row>
    <row r="29" spans="1:6" ht="20.100000000000001" customHeight="1">
      <c r="A29" s="121">
        <v>24</v>
      </c>
      <c r="B29" s="165" t="s">
        <v>993</v>
      </c>
      <c r="C29" s="213">
        <v>90</v>
      </c>
      <c r="D29" s="272"/>
      <c r="E29" s="1454"/>
      <c r="F29" s="1043"/>
    </row>
    <row r="30" spans="1:6" ht="20.100000000000001" customHeight="1">
      <c r="A30" s="456">
        <v>25</v>
      </c>
      <c r="B30" s="165" t="s">
        <v>908</v>
      </c>
      <c r="C30" s="213">
        <v>15</v>
      </c>
      <c r="D30" s="272"/>
      <c r="E30" s="1454"/>
      <c r="F30" s="1043"/>
    </row>
    <row r="31" spans="1:6" ht="20.100000000000001" customHeight="1" thickBot="1">
      <c r="A31" s="214">
        <v>26</v>
      </c>
      <c r="B31" s="162" t="s">
        <v>909</v>
      </c>
      <c r="C31" s="215">
        <v>330</v>
      </c>
      <c r="D31" s="457"/>
      <c r="E31" s="1454"/>
      <c r="F31" s="1043"/>
    </row>
    <row r="32" spans="1:6" ht="14.25" customHeight="1" thickTop="1">
      <c r="A32" s="1455"/>
      <c r="B32" s="1455"/>
      <c r="C32" s="1455"/>
      <c r="D32" s="1455"/>
      <c r="E32" s="1455"/>
      <c r="F32" s="1455"/>
    </row>
    <row r="33" spans="1:6" ht="111" customHeight="1">
      <c r="A33" s="580">
        <v>44</v>
      </c>
      <c r="B33" s="580"/>
      <c r="C33" s="580"/>
      <c r="D33" s="580"/>
      <c r="E33" s="580"/>
      <c r="F33" s="580"/>
    </row>
    <row r="34" spans="1:6" ht="19.350000000000001" customHeight="1">
      <c r="A34" s="1437"/>
      <c r="B34" s="1437"/>
      <c r="C34" s="1437"/>
      <c r="D34" s="1437"/>
      <c r="E34" s="1437"/>
    </row>
    <row r="35" spans="1:6" ht="35.450000000000003" customHeight="1">
      <c r="A35" s="972" t="s">
        <v>1120</v>
      </c>
      <c r="B35" s="972"/>
      <c r="C35" s="972"/>
      <c r="D35" s="972"/>
      <c r="E35" s="972"/>
    </row>
    <row r="36" spans="1:6" ht="15.6" customHeight="1" thickBot="1">
      <c r="A36" s="1439"/>
      <c r="B36" s="1440"/>
      <c r="C36" s="1440"/>
      <c r="D36" s="1440"/>
      <c r="E36" s="1440"/>
    </row>
    <row r="37" spans="1:6" ht="50.45" customHeight="1" thickTop="1">
      <c r="A37" s="216" t="s">
        <v>994</v>
      </c>
      <c r="B37" s="1441" t="s">
        <v>350</v>
      </c>
      <c r="C37" s="1441"/>
      <c r="D37" s="1442" t="s">
        <v>740</v>
      </c>
      <c r="E37" s="1443"/>
    </row>
    <row r="38" spans="1:6" ht="42" customHeight="1">
      <c r="A38" s="121">
        <v>1</v>
      </c>
      <c r="B38" s="993" t="s">
        <v>265</v>
      </c>
      <c r="C38" s="993"/>
      <c r="D38" s="1019" t="s">
        <v>1107</v>
      </c>
      <c r="E38" s="1444"/>
    </row>
    <row r="39" spans="1:6" ht="39" customHeight="1">
      <c r="A39" s="121">
        <v>2</v>
      </c>
      <c r="B39" s="993" t="s">
        <v>351</v>
      </c>
      <c r="C39" s="993"/>
      <c r="D39" s="1019" t="s">
        <v>455</v>
      </c>
      <c r="E39" s="1444"/>
    </row>
    <row r="40" spans="1:6" ht="55.35" customHeight="1">
      <c r="A40" s="121">
        <v>3</v>
      </c>
      <c r="B40" s="993" t="s">
        <v>352</v>
      </c>
      <c r="C40" s="993"/>
      <c r="D40" s="1019" t="s">
        <v>1114</v>
      </c>
      <c r="E40" s="1444"/>
    </row>
    <row r="41" spans="1:6" ht="69.75" customHeight="1" thickBot="1">
      <c r="A41" s="214">
        <v>4</v>
      </c>
      <c r="B41" s="1449" t="s">
        <v>353</v>
      </c>
      <c r="C41" s="1449"/>
      <c r="D41" s="1445" t="s">
        <v>454</v>
      </c>
      <c r="E41" s="1446"/>
    </row>
    <row r="42" spans="1:6" ht="14.1" customHeight="1" thickTop="1">
      <c r="A42" s="1447"/>
      <c r="B42" s="1447"/>
      <c r="C42" s="1447"/>
      <c r="D42" s="1447"/>
      <c r="E42" s="1447"/>
    </row>
    <row r="43" spans="1:6">
      <c r="A43" s="1437"/>
      <c r="B43" s="1437"/>
      <c r="C43" s="1437"/>
      <c r="D43" s="1437"/>
      <c r="E43" s="1437"/>
    </row>
    <row r="44" spans="1:6" ht="15.6" customHeight="1">
      <c r="A44" s="1140"/>
      <c r="B44" s="1140"/>
      <c r="C44" s="1140"/>
      <c r="D44" s="1140"/>
      <c r="E44" s="1140"/>
    </row>
    <row r="45" spans="1:6" ht="18.600000000000001" customHeight="1">
      <c r="A45" s="1448"/>
      <c r="B45" s="1448"/>
      <c r="C45" s="1448"/>
      <c r="D45" s="1448"/>
      <c r="E45" s="1448"/>
    </row>
    <row r="46" spans="1:6" ht="13.35" customHeight="1">
      <c r="A46" s="1438"/>
      <c r="B46" s="1438"/>
      <c r="C46" s="1438"/>
      <c r="D46" s="1438"/>
      <c r="E46" s="1438"/>
    </row>
    <row r="47" spans="1:6" ht="29.45" customHeight="1">
      <c r="A47" s="1438"/>
      <c r="B47" s="1438"/>
      <c r="C47" s="1438"/>
      <c r="D47" s="1438"/>
      <c r="E47" s="1438"/>
    </row>
    <row r="48" spans="1:6" ht="29.45" customHeight="1">
      <c r="A48" s="1438"/>
      <c r="B48" s="1438"/>
      <c r="C48" s="1438"/>
      <c r="D48" s="1438"/>
      <c r="E48" s="1438"/>
    </row>
    <row r="49" spans="1:5" ht="57.6" customHeight="1">
      <c r="A49" s="1438"/>
      <c r="B49" s="1438"/>
      <c r="C49" s="1438"/>
      <c r="D49" s="1438"/>
      <c r="E49" s="1438"/>
    </row>
    <row r="50" spans="1:5">
      <c r="A50" s="1438"/>
      <c r="B50" s="1438"/>
      <c r="C50" s="1438"/>
      <c r="D50" s="1438"/>
      <c r="E50" s="1438"/>
    </row>
    <row r="51" spans="1:5" ht="18" customHeight="1">
      <c r="A51" s="1438"/>
      <c r="B51" s="1438"/>
      <c r="C51" s="1438"/>
      <c r="D51" s="1438"/>
      <c r="E51" s="1438"/>
    </row>
    <row r="52" spans="1:5" ht="55.35" customHeight="1">
      <c r="A52" s="1438"/>
      <c r="B52" s="1438"/>
      <c r="C52" s="1438"/>
      <c r="D52" s="1438"/>
      <c r="E52" s="1438"/>
    </row>
    <row r="53" spans="1:5" ht="20.45" customHeight="1">
      <c r="A53" s="1438"/>
      <c r="B53" s="1438"/>
      <c r="C53" s="1438"/>
      <c r="D53" s="1438"/>
      <c r="E53" s="1438"/>
    </row>
    <row r="54" spans="1:5">
      <c r="A54" s="1438"/>
      <c r="B54" s="1438"/>
      <c r="C54" s="1438"/>
      <c r="D54" s="1438"/>
      <c r="E54" s="1438"/>
    </row>
    <row r="55" spans="1:5">
      <c r="A55" s="1438"/>
      <c r="B55" s="1438"/>
      <c r="C55" s="1438"/>
      <c r="D55" s="1438"/>
      <c r="E55" s="1438"/>
    </row>
    <row r="56" spans="1:5">
      <c r="A56" s="1437"/>
      <c r="B56" s="1437"/>
      <c r="C56" s="1437"/>
      <c r="D56" s="1437"/>
      <c r="E56" s="1437"/>
    </row>
    <row r="57" spans="1:5">
      <c r="A57" s="1437"/>
      <c r="B57" s="1437"/>
      <c r="C57" s="1437"/>
      <c r="D57" s="1437"/>
      <c r="E57" s="1437"/>
    </row>
    <row r="58" spans="1:5">
      <c r="A58" s="1437"/>
      <c r="B58" s="1437"/>
      <c r="C58" s="1437"/>
      <c r="D58" s="1437"/>
      <c r="E58" s="1437"/>
    </row>
    <row r="59" spans="1:5">
      <c r="A59" s="1437"/>
      <c r="B59" s="1437"/>
      <c r="C59" s="1437"/>
      <c r="D59" s="1437"/>
      <c r="E59" s="1437"/>
    </row>
    <row r="60" spans="1:5">
      <c r="A60" s="1437"/>
      <c r="B60" s="1437"/>
      <c r="C60" s="1437"/>
      <c r="D60" s="1437"/>
      <c r="E60" s="1437"/>
    </row>
    <row r="61" spans="1:5">
      <c r="A61" s="1437"/>
      <c r="B61" s="1437"/>
      <c r="C61" s="1437"/>
      <c r="D61" s="1437"/>
      <c r="E61" s="1437"/>
    </row>
    <row r="62" spans="1:5">
      <c r="A62" s="1437"/>
      <c r="B62" s="1437"/>
      <c r="C62" s="1437"/>
      <c r="D62" s="1437"/>
      <c r="E62" s="1437"/>
    </row>
    <row r="63" spans="1:5">
      <c r="A63" s="1437"/>
      <c r="B63" s="1437"/>
      <c r="C63" s="1437"/>
      <c r="D63" s="1437"/>
      <c r="E63" s="1437"/>
    </row>
    <row r="64" spans="1:5">
      <c r="A64" s="1437"/>
      <c r="B64" s="1437"/>
      <c r="C64" s="1437"/>
      <c r="D64" s="1437"/>
      <c r="E64" s="1437"/>
    </row>
    <row r="65" spans="1:6" ht="15.6" customHeight="1">
      <c r="A65" s="1018"/>
      <c r="B65" s="1018"/>
      <c r="C65" s="1018"/>
      <c r="D65" s="1018"/>
      <c r="E65" s="1018"/>
    </row>
    <row r="66" spans="1:6">
      <c r="A66" s="1437"/>
      <c r="B66" s="1437"/>
      <c r="C66" s="1437"/>
      <c r="D66" s="1437"/>
      <c r="E66" s="1437"/>
    </row>
    <row r="67" spans="1:6">
      <c r="A67" s="1437"/>
      <c r="B67" s="1437"/>
      <c r="C67" s="1437"/>
      <c r="D67" s="1437"/>
      <c r="E67" s="1437"/>
    </row>
    <row r="68" spans="1:6">
      <c r="A68" s="1437"/>
      <c r="B68" s="1437"/>
      <c r="C68" s="1437"/>
      <c r="D68" s="1437"/>
      <c r="E68" s="1437"/>
    </row>
    <row r="69" spans="1:6">
      <c r="A69" s="1437"/>
      <c r="B69" s="1437"/>
      <c r="C69" s="1437"/>
      <c r="D69" s="1437"/>
      <c r="E69" s="1437"/>
    </row>
    <row r="70" spans="1:6">
      <c r="A70" s="1437"/>
      <c r="B70" s="1437"/>
      <c r="C70" s="1437"/>
      <c r="D70" s="1437"/>
      <c r="E70" s="1437"/>
    </row>
    <row r="71" spans="1:6">
      <c r="A71" s="1437"/>
      <c r="B71" s="1437"/>
      <c r="C71" s="1437"/>
      <c r="D71" s="1437"/>
      <c r="E71" s="1437"/>
    </row>
    <row r="72" spans="1:6">
      <c r="A72" s="1437"/>
      <c r="B72" s="1437"/>
      <c r="C72" s="1437"/>
      <c r="D72" s="1437"/>
      <c r="E72" s="1437"/>
    </row>
    <row r="73" spans="1:6" ht="14.45" customHeight="1">
      <c r="A73" s="1437"/>
      <c r="B73" s="1437"/>
      <c r="C73" s="1437"/>
      <c r="D73" s="1437"/>
      <c r="E73" s="1437"/>
    </row>
    <row r="74" spans="1:6" ht="23.25" customHeight="1">
      <c r="A74" s="1018"/>
      <c r="B74" s="1018"/>
      <c r="C74" s="1018"/>
      <c r="D74" s="1018"/>
      <c r="E74" s="1018"/>
    </row>
    <row r="75" spans="1:6" ht="15">
      <c r="A75" s="1018"/>
      <c r="B75" s="1018"/>
      <c r="C75" s="1018"/>
      <c r="D75" s="1018"/>
      <c r="E75" s="1018"/>
    </row>
    <row r="76" spans="1:6" ht="15">
      <c r="A76" s="1018"/>
      <c r="B76" s="1018"/>
      <c r="C76" s="1018"/>
      <c r="D76" s="1018"/>
      <c r="E76" s="1018"/>
    </row>
    <row r="77" spans="1:6" ht="15">
      <c r="A77" s="1018"/>
      <c r="B77" s="1018"/>
      <c r="C77" s="1018"/>
      <c r="D77" s="1018"/>
      <c r="E77" s="1018"/>
    </row>
    <row r="78" spans="1:6" ht="15">
      <c r="A78" s="1018"/>
      <c r="B78" s="1018"/>
      <c r="C78" s="1018"/>
      <c r="D78" s="1018"/>
      <c r="E78" s="1018"/>
    </row>
    <row r="79" spans="1:6" ht="15">
      <c r="A79" s="1018"/>
      <c r="B79" s="1018"/>
      <c r="C79" s="1018"/>
      <c r="D79" s="1018"/>
      <c r="E79" s="1018"/>
    </row>
    <row r="80" spans="1:6" ht="113.25" customHeight="1">
      <c r="A80" s="1018">
        <v>45</v>
      </c>
      <c r="B80" s="1018"/>
      <c r="C80" s="1018"/>
      <c r="D80" s="1018"/>
      <c r="E80" s="1018"/>
      <c r="F80" s="1018"/>
    </row>
  </sheetData>
  <mergeCells count="87">
    <mergeCell ref="A1:F1"/>
    <mergeCell ref="A2:F2"/>
    <mergeCell ref="A3:F3"/>
    <mergeCell ref="E25:F25"/>
    <mergeCell ref="E21:F21"/>
    <mergeCell ref="E22:F22"/>
    <mergeCell ref="E23:F23"/>
    <mergeCell ref="E24:F24"/>
    <mergeCell ref="E17:F17"/>
    <mergeCell ref="E18:F18"/>
    <mergeCell ref="E26:F26"/>
    <mergeCell ref="E27:F27"/>
    <mergeCell ref="A32:F32"/>
    <mergeCell ref="E28:F28"/>
    <mergeCell ref="E29:F29"/>
    <mergeCell ref="E30:F30"/>
    <mergeCell ref="E31:F31"/>
    <mergeCell ref="E11:F11"/>
    <mergeCell ref="E19:F19"/>
    <mergeCell ref="E20:F20"/>
    <mergeCell ref="E12:F12"/>
    <mergeCell ref="E14:F14"/>
    <mergeCell ref="E15:F15"/>
    <mergeCell ref="E16:F16"/>
    <mergeCell ref="E13:F13"/>
    <mergeCell ref="E7:F7"/>
    <mergeCell ref="E8:F8"/>
    <mergeCell ref="E9:F10"/>
    <mergeCell ref="E4:F4"/>
    <mergeCell ref="E5:F5"/>
    <mergeCell ref="E6:F6"/>
    <mergeCell ref="A78:E78"/>
    <mergeCell ref="A74:E74"/>
    <mergeCell ref="A79:E79"/>
    <mergeCell ref="B41:C41"/>
    <mergeCell ref="A43:E43"/>
    <mergeCell ref="A73:E73"/>
    <mergeCell ref="A75:E75"/>
    <mergeCell ref="A76:E76"/>
    <mergeCell ref="A77:E77"/>
    <mergeCell ref="A67:E67"/>
    <mergeCell ref="A69:E69"/>
    <mergeCell ref="A50:E50"/>
    <mergeCell ref="A56:E56"/>
    <mergeCell ref="A57:E57"/>
    <mergeCell ref="A60:E60"/>
    <mergeCell ref="A61:E61"/>
    <mergeCell ref="D41:E41"/>
    <mergeCell ref="A42:E42"/>
    <mergeCell ref="A44:E44"/>
    <mergeCell ref="A45:E45"/>
    <mergeCell ref="A62:E62"/>
    <mergeCell ref="A68:E68"/>
    <mergeCell ref="A72:E72"/>
    <mergeCell ref="A66:E66"/>
    <mergeCell ref="A70:E70"/>
    <mergeCell ref="A71:E71"/>
    <mergeCell ref="D39:E39"/>
    <mergeCell ref="B39:C39"/>
    <mergeCell ref="A47:E47"/>
    <mergeCell ref="A48:E48"/>
    <mergeCell ref="B40:C40"/>
    <mergeCell ref="D40:E40"/>
    <mergeCell ref="A35:E35"/>
    <mergeCell ref="A36:E36"/>
    <mergeCell ref="B37:C37"/>
    <mergeCell ref="B38:C38"/>
    <mergeCell ref="D37:E37"/>
    <mergeCell ref="D38:E38"/>
    <mergeCell ref="A46:E46"/>
    <mergeCell ref="A58:E58"/>
    <mergeCell ref="A51:E51"/>
    <mergeCell ref="A52:E52"/>
    <mergeCell ref="A53:E53"/>
    <mergeCell ref="A54:E54"/>
    <mergeCell ref="A55:E55"/>
    <mergeCell ref="A49:E49"/>
    <mergeCell ref="A33:F33"/>
    <mergeCell ref="A80:F80"/>
    <mergeCell ref="A4:A5"/>
    <mergeCell ref="B4:B5"/>
    <mergeCell ref="C4:D4"/>
    <mergeCell ref="A63:E63"/>
    <mergeCell ref="A64:E64"/>
    <mergeCell ref="A65:E65"/>
    <mergeCell ref="A34:E34"/>
    <mergeCell ref="A59:E59"/>
  </mergeCells>
  <phoneticPr fontId="0" type="noConversion"/>
  <printOptions horizontalCentered="1"/>
  <pageMargins left="0.93" right="0.27559055118110237" top="0.98425196850393704" bottom="0.19685039370078741" header="0.31496062992125984" footer="0.11811023622047245"/>
  <pageSetup paperSize="9" scale="68" orientation="portrait" r:id="rId1"/>
  <headerFooter alignWithMargins="0"/>
  <rowBreaks count="1" manualBreakCount="1">
    <brk id="33" max="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 codeName="Φύλλο16"/>
  <dimension ref="A1:I31"/>
  <sheetViews>
    <sheetView view="pageBreakPreview" topLeftCell="A10" zoomScale="75" zoomScaleNormal="75" zoomScaleSheetLayoutView="75" workbookViewId="0">
      <selection activeCell="A25" sqref="A25:I25"/>
    </sheetView>
  </sheetViews>
  <sheetFormatPr defaultColWidth="8.625" defaultRowHeight="15"/>
  <cols>
    <col min="1" max="1" width="4.625" style="5" customWidth="1"/>
    <col min="2" max="2" width="27" style="5" customWidth="1"/>
    <col min="3" max="4" width="9.125" style="5" bestFit="1" customWidth="1"/>
    <col min="5" max="5" width="9" style="5" bestFit="1" customWidth="1"/>
    <col min="6" max="6" width="9.375" style="5" customWidth="1"/>
    <col min="7" max="7" width="9.125" style="5" customWidth="1"/>
    <col min="8" max="8" width="9" style="5" customWidth="1"/>
    <col min="9" max="9" width="4.625" style="5" customWidth="1"/>
    <col min="10" max="16384" width="8.625" style="5"/>
  </cols>
  <sheetData>
    <row r="1" spans="1:9" ht="29.45" customHeight="1">
      <c r="A1" s="898" t="s">
        <v>1125</v>
      </c>
      <c r="B1" s="898"/>
      <c r="C1" s="898"/>
      <c r="D1" s="898"/>
      <c r="E1" s="898"/>
      <c r="F1" s="898"/>
      <c r="G1" s="898"/>
      <c r="H1" s="898"/>
      <c r="I1" s="898"/>
    </row>
    <row r="2" spans="1:9">
      <c r="A2" s="621"/>
      <c r="B2" s="621"/>
      <c r="C2" s="621"/>
      <c r="D2" s="621"/>
      <c r="E2" s="621"/>
      <c r="F2" s="621"/>
      <c r="G2" s="621"/>
      <c r="H2" s="621"/>
      <c r="I2" s="621"/>
    </row>
    <row r="3" spans="1:9" ht="9.6" customHeight="1" thickBot="1">
      <c r="B3" s="1462"/>
      <c r="C3" s="1462"/>
      <c r="D3" s="1462"/>
      <c r="E3" s="1462"/>
      <c r="F3" s="1462"/>
      <c r="G3" s="1462"/>
      <c r="H3" s="1462"/>
      <c r="I3" s="159"/>
    </row>
    <row r="4" spans="1:9" ht="28.35" customHeight="1" thickTop="1">
      <c r="B4" s="1466" t="s">
        <v>673</v>
      </c>
      <c r="C4" s="1441"/>
      <c r="D4" s="1441"/>
      <c r="E4" s="1441"/>
      <c r="F4" s="1441"/>
      <c r="G4" s="1464" t="s">
        <v>303</v>
      </c>
      <c r="H4" s="1465"/>
      <c r="I4" s="160"/>
    </row>
    <row r="5" spans="1:9" ht="41.25" customHeight="1">
      <c r="B5" s="1457" t="s">
        <v>734</v>
      </c>
      <c r="C5" s="993"/>
      <c r="D5" s="993"/>
      <c r="E5" s="993"/>
      <c r="F5" s="993"/>
      <c r="G5" s="1458">
        <v>12000</v>
      </c>
      <c r="H5" s="1459"/>
      <c r="I5" s="160"/>
    </row>
    <row r="6" spans="1:9" ht="41.25" customHeight="1">
      <c r="B6" s="1457" t="s">
        <v>735</v>
      </c>
      <c r="C6" s="993"/>
      <c r="D6" s="993"/>
      <c r="E6" s="993"/>
      <c r="F6" s="993"/>
      <c r="G6" s="1458">
        <v>14300</v>
      </c>
      <c r="H6" s="1459"/>
      <c r="I6" s="160"/>
    </row>
    <row r="7" spans="1:9" ht="41.25" customHeight="1">
      <c r="B7" s="1457" t="s">
        <v>1185</v>
      </c>
      <c r="C7" s="993"/>
      <c r="D7" s="993"/>
      <c r="E7" s="993"/>
      <c r="F7" s="993"/>
      <c r="G7" s="1458">
        <v>14500</v>
      </c>
      <c r="H7" s="1459"/>
      <c r="I7" s="160"/>
    </row>
    <row r="8" spans="1:9" ht="41.25" customHeight="1">
      <c r="B8" s="1457" t="s">
        <v>541</v>
      </c>
      <c r="C8" s="993"/>
      <c r="D8" s="993"/>
      <c r="E8" s="993"/>
      <c r="F8" s="993"/>
      <c r="G8" s="1458">
        <v>15800</v>
      </c>
      <c r="H8" s="1459"/>
      <c r="I8" s="160"/>
    </row>
    <row r="9" spans="1:9" ht="41.25" customHeight="1">
      <c r="B9" s="1457" t="s">
        <v>543</v>
      </c>
      <c r="C9" s="993"/>
      <c r="D9" s="993"/>
      <c r="E9" s="993"/>
      <c r="F9" s="993"/>
      <c r="G9" s="1458">
        <v>16000</v>
      </c>
      <c r="H9" s="1459"/>
      <c r="I9" s="160"/>
    </row>
    <row r="10" spans="1:9" ht="41.25" customHeight="1">
      <c r="B10" s="1457" t="s">
        <v>169</v>
      </c>
      <c r="C10" s="993"/>
      <c r="D10" s="993"/>
      <c r="E10" s="993"/>
      <c r="F10" s="993"/>
      <c r="G10" s="1458">
        <v>17300</v>
      </c>
      <c r="H10" s="1459"/>
      <c r="I10" s="160"/>
    </row>
    <row r="11" spans="1:9" ht="41.25" customHeight="1">
      <c r="B11" s="1457" t="s">
        <v>170</v>
      </c>
      <c r="C11" s="993"/>
      <c r="D11" s="993"/>
      <c r="E11" s="993"/>
      <c r="F11" s="993"/>
      <c r="G11" s="1458">
        <v>2550</v>
      </c>
      <c r="H11" s="1459"/>
      <c r="I11" s="160"/>
    </row>
    <row r="12" spans="1:9" ht="41.25" customHeight="1">
      <c r="B12" s="1457" t="s">
        <v>171</v>
      </c>
      <c r="C12" s="993"/>
      <c r="D12" s="993"/>
      <c r="E12" s="993"/>
      <c r="F12" s="993"/>
      <c r="G12" s="1458">
        <v>328</v>
      </c>
      <c r="H12" s="1459"/>
      <c r="I12" s="160"/>
    </row>
    <row r="13" spans="1:9" ht="41.25" customHeight="1">
      <c r="B13" s="1457" t="s">
        <v>172</v>
      </c>
      <c r="C13" s="993"/>
      <c r="D13" s="993"/>
      <c r="E13" s="993"/>
      <c r="F13" s="993"/>
      <c r="G13" s="1458">
        <v>50</v>
      </c>
      <c r="H13" s="1459"/>
      <c r="I13" s="160"/>
    </row>
    <row r="14" spans="1:9" ht="41.25" customHeight="1">
      <c r="B14" s="1457" t="s">
        <v>542</v>
      </c>
      <c r="C14" s="993"/>
      <c r="D14" s="993"/>
      <c r="E14" s="993"/>
      <c r="F14" s="993"/>
      <c r="G14" s="1458">
        <v>1500</v>
      </c>
      <c r="H14" s="1459"/>
      <c r="I14" s="160"/>
    </row>
    <row r="15" spans="1:9" ht="41.25" customHeight="1">
      <c r="B15" s="1457" t="s">
        <v>544</v>
      </c>
      <c r="C15" s="993"/>
      <c r="D15" s="993"/>
      <c r="E15" s="993"/>
      <c r="F15" s="993"/>
      <c r="G15" s="1458">
        <v>500</v>
      </c>
      <c r="H15" s="1459"/>
      <c r="I15" s="160"/>
    </row>
    <row r="16" spans="1:9" ht="55.5" customHeight="1">
      <c r="B16" s="1457" t="s">
        <v>545</v>
      </c>
      <c r="C16" s="993"/>
      <c r="D16" s="993"/>
      <c r="E16" s="993"/>
      <c r="F16" s="993"/>
      <c r="G16" s="1458">
        <v>850</v>
      </c>
      <c r="H16" s="1459"/>
      <c r="I16" s="160"/>
    </row>
    <row r="17" spans="1:9" ht="43.5" customHeight="1">
      <c r="B17" s="1457" t="s">
        <v>535</v>
      </c>
      <c r="C17" s="993"/>
      <c r="D17" s="993"/>
      <c r="E17" s="993"/>
      <c r="F17" s="993"/>
      <c r="G17" s="1460">
        <v>23000</v>
      </c>
      <c r="H17" s="1461"/>
      <c r="I17" s="160"/>
    </row>
    <row r="18" spans="1:9" ht="41.25" customHeight="1">
      <c r="B18" s="1463" t="s">
        <v>1226</v>
      </c>
      <c r="C18" s="1020"/>
      <c r="D18" s="1020"/>
      <c r="E18" s="1020"/>
      <c r="F18" s="1021"/>
      <c r="G18" s="1458">
        <v>50000</v>
      </c>
      <c r="H18" s="1459"/>
      <c r="I18" s="160"/>
    </row>
    <row r="19" spans="1:9" ht="41.25" customHeight="1">
      <c r="B19" s="1457" t="s">
        <v>1061</v>
      </c>
      <c r="C19" s="993"/>
      <c r="D19" s="993"/>
      <c r="E19" s="993"/>
      <c r="F19" s="993"/>
      <c r="G19" s="1470">
        <v>900</v>
      </c>
      <c r="H19" s="1471"/>
      <c r="I19" s="160"/>
    </row>
    <row r="20" spans="1:9" ht="41.25" customHeight="1">
      <c r="B20" s="1457" t="s">
        <v>1062</v>
      </c>
      <c r="C20" s="993"/>
      <c r="D20" s="993"/>
      <c r="E20" s="993"/>
      <c r="F20" s="993"/>
      <c r="G20" s="1470">
        <v>2200</v>
      </c>
      <c r="H20" s="1471"/>
      <c r="I20" s="160"/>
    </row>
    <row r="21" spans="1:9" ht="41.25" customHeight="1" thickBot="1">
      <c r="B21" s="1469" t="s">
        <v>1063</v>
      </c>
      <c r="C21" s="1449"/>
      <c r="D21" s="1449"/>
      <c r="E21" s="1449"/>
      <c r="F21" s="1449"/>
      <c r="G21" s="1467">
        <v>1600</v>
      </c>
      <c r="H21" s="1468"/>
      <c r="I21" s="163"/>
    </row>
    <row r="22" spans="1:9" ht="34.5" customHeight="1" thickTop="1">
      <c r="B22" s="1472" t="s">
        <v>806</v>
      </c>
      <c r="C22" s="1472"/>
      <c r="D22" s="1472"/>
      <c r="E22" s="1472"/>
      <c r="F22" s="1472"/>
      <c r="G22" s="1472"/>
      <c r="H22" s="1472"/>
      <c r="I22" s="1472"/>
    </row>
    <row r="23" spans="1:9" ht="41.1" customHeight="1">
      <c r="B23" s="1473" t="s">
        <v>0</v>
      </c>
      <c r="C23" s="1473"/>
      <c r="D23" s="1473"/>
      <c r="E23" s="1473"/>
      <c r="F23" s="1473"/>
      <c r="G23" s="1473"/>
      <c r="H23" s="1473"/>
      <c r="I23" s="1473"/>
    </row>
    <row r="24" spans="1:9" ht="6" customHeight="1">
      <c r="B24" s="971"/>
      <c r="C24" s="971"/>
      <c r="D24" s="971"/>
      <c r="E24" s="971"/>
      <c r="F24" s="971"/>
      <c r="G24" s="971"/>
      <c r="H24" s="971"/>
      <c r="I24" s="971"/>
    </row>
    <row r="25" spans="1:9" ht="24.75" customHeight="1">
      <c r="A25" s="621">
        <v>46</v>
      </c>
      <c r="B25" s="621"/>
      <c r="C25" s="621"/>
      <c r="D25" s="621"/>
      <c r="E25" s="621"/>
      <c r="F25" s="621"/>
      <c r="G25" s="621"/>
      <c r="H25" s="621"/>
      <c r="I25" s="621"/>
    </row>
    <row r="26" spans="1:9" ht="63" customHeight="1">
      <c r="H26" s="154"/>
    </row>
    <row r="27" spans="1:9" ht="63" customHeight="1">
      <c r="H27" s="154"/>
    </row>
    <row r="28" spans="1:9" ht="63" customHeight="1">
      <c r="H28" s="154"/>
    </row>
    <row r="29" spans="1:9" ht="63" customHeight="1">
      <c r="H29" s="154"/>
    </row>
    <row r="30" spans="1:9">
      <c r="H30" s="154"/>
    </row>
    <row r="31" spans="1:9">
      <c r="H31" s="154"/>
    </row>
  </sheetData>
  <mergeCells count="43">
    <mergeCell ref="A25:I25"/>
    <mergeCell ref="G21:H21"/>
    <mergeCell ref="B19:F19"/>
    <mergeCell ref="B20:F20"/>
    <mergeCell ref="B21:F21"/>
    <mergeCell ref="G19:H19"/>
    <mergeCell ref="G20:H20"/>
    <mergeCell ref="B22:I22"/>
    <mergeCell ref="B24:I24"/>
    <mergeCell ref="B23:I23"/>
    <mergeCell ref="B18:F18"/>
    <mergeCell ref="G18:H18"/>
    <mergeCell ref="G4:H4"/>
    <mergeCell ref="B4:F4"/>
    <mergeCell ref="B5:F5"/>
    <mergeCell ref="B6:F6"/>
    <mergeCell ref="G5:H5"/>
    <mergeCell ref="B12:F12"/>
    <mergeCell ref="B7:F7"/>
    <mergeCell ref="G6:H6"/>
    <mergeCell ref="A1:I1"/>
    <mergeCell ref="G7:H7"/>
    <mergeCell ref="G8:H8"/>
    <mergeCell ref="G9:H9"/>
    <mergeCell ref="B3:H3"/>
    <mergeCell ref="B8:F8"/>
    <mergeCell ref="A2:I2"/>
    <mergeCell ref="G10:H10"/>
    <mergeCell ref="B9:F9"/>
    <mergeCell ref="B10:F10"/>
    <mergeCell ref="B11:F11"/>
    <mergeCell ref="G11:H11"/>
    <mergeCell ref="B14:F14"/>
    <mergeCell ref="B13:F13"/>
    <mergeCell ref="G13:H13"/>
    <mergeCell ref="G12:H12"/>
    <mergeCell ref="G14:H14"/>
    <mergeCell ref="B17:F17"/>
    <mergeCell ref="G15:H15"/>
    <mergeCell ref="G16:H16"/>
    <mergeCell ref="G17:H17"/>
    <mergeCell ref="B15:F15"/>
    <mergeCell ref="B16:F16"/>
  </mergeCells>
  <phoneticPr fontId="0" type="noConversion"/>
  <printOptions horizontalCentered="1"/>
  <pageMargins left="0.98425196850393704" right="0.23622047244094491" top="0.98425196850393704" bottom="0.19685039370078741" header="0.51181102362204722" footer="0.31496062992125984"/>
  <pageSetup paperSize="9" scale="8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Φύλλο17"/>
  <dimension ref="B1:H80"/>
  <sheetViews>
    <sheetView view="pageBreakPreview" topLeftCell="A13" zoomScale="80" zoomScaleNormal="100" zoomScaleSheetLayoutView="80" workbookViewId="0">
      <selection activeCell="B32" sqref="B32:F32"/>
    </sheetView>
  </sheetViews>
  <sheetFormatPr defaultColWidth="8.625" defaultRowHeight="15"/>
  <cols>
    <col min="1" max="1" width="4.375" style="138" customWidth="1"/>
    <col min="2" max="2" width="8.625" style="138" customWidth="1"/>
    <col min="3" max="3" width="41.125" style="138" customWidth="1"/>
    <col min="4" max="4" width="13.625" style="115" customWidth="1"/>
    <col min="5" max="5" width="13.125" style="115" customWidth="1"/>
    <col min="6" max="6" width="5.625" style="138" customWidth="1"/>
    <col min="7" max="16384" width="8.625" style="138"/>
  </cols>
  <sheetData>
    <row r="1" spans="2:8" ht="35.1" customHeight="1" thickTop="1">
      <c r="B1" s="1483" t="s">
        <v>1135</v>
      </c>
      <c r="C1" s="1484"/>
      <c r="D1" s="1484"/>
      <c r="E1" s="1485"/>
      <c r="F1" s="127"/>
      <c r="G1" s="169"/>
      <c r="H1" s="169"/>
    </row>
    <row r="2" spans="2:8">
      <c r="B2" s="1486"/>
      <c r="C2" s="1487"/>
      <c r="D2" s="1487"/>
      <c r="E2" s="1488"/>
      <c r="F2" s="158"/>
      <c r="G2" s="169"/>
      <c r="H2" s="169"/>
    </row>
    <row r="3" spans="2:8" ht="15.75" thickBot="1">
      <c r="B3" s="1489"/>
      <c r="C3" s="1490"/>
      <c r="D3" s="1490"/>
      <c r="E3" s="1491"/>
      <c r="F3" s="170"/>
      <c r="G3" s="169"/>
      <c r="H3" s="169"/>
    </row>
    <row r="4" spans="2:8" ht="24.6" customHeight="1" thickTop="1" thickBot="1">
      <c r="B4" s="1476" t="s">
        <v>674</v>
      </c>
      <c r="C4" s="1477"/>
      <c r="D4" s="1477"/>
      <c r="E4" s="1478"/>
      <c r="F4" s="171"/>
      <c r="G4" s="172"/>
      <c r="H4" s="172"/>
    </row>
    <row r="5" spans="2:8" ht="36" customHeight="1" thickTop="1">
      <c r="B5" s="1492" t="s">
        <v>200</v>
      </c>
      <c r="C5" s="1493"/>
      <c r="D5" s="174">
        <v>1050</v>
      </c>
      <c r="E5" s="183" t="s">
        <v>302</v>
      </c>
      <c r="F5" s="173"/>
      <c r="G5" s="158"/>
      <c r="H5" s="158"/>
    </row>
    <row r="6" spans="2:8" ht="24.6" customHeight="1">
      <c r="B6" s="1457" t="s">
        <v>675</v>
      </c>
      <c r="C6" s="993"/>
      <c r="D6" s="175">
        <v>1050</v>
      </c>
      <c r="E6" s="180" t="s">
        <v>303</v>
      </c>
      <c r="F6" s="173"/>
      <c r="G6" s="158"/>
      <c r="H6" s="158"/>
    </row>
    <row r="7" spans="2:8" ht="24.6" customHeight="1">
      <c r="B7" s="1457" t="s">
        <v>676</v>
      </c>
      <c r="C7" s="993"/>
      <c r="D7" s="175">
        <v>1250</v>
      </c>
      <c r="E7" s="180" t="s">
        <v>303</v>
      </c>
      <c r="F7" s="173"/>
      <c r="G7" s="158"/>
      <c r="H7" s="158"/>
    </row>
    <row r="8" spans="2:8" ht="24.6" customHeight="1" thickBot="1">
      <c r="B8" s="1479" t="s">
        <v>677</v>
      </c>
      <c r="C8" s="1009"/>
      <c r="D8" s="176">
        <v>650</v>
      </c>
      <c r="E8" s="181" t="s">
        <v>303</v>
      </c>
      <c r="F8" s="173"/>
      <c r="G8" s="158"/>
      <c r="H8" s="158"/>
    </row>
    <row r="9" spans="2:8" ht="24.6" customHeight="1" thickTop="1" thickBot="1">
      <c r="B9" s="1476" t="s">
        <v>678</v>
      </c>
      <c r="C9" s="1477"/>
      <c r="D9" s="1477"/>
      <c r="E9" s="1478"/>
      <c r="F9" s="171"/>
      <c r="G9" s="158"/>
      <c r="H9" s="158"/>
    </row>
    <row r="10" spans="2:8" ht="24.6" customHeight="1" thickTop="1">
      <c r="B10" s="1474" t="s">
        <v>818</v>
      </c>
      <c r="C10" s="1475"/>
      <c r="D10" s="177">
        <v>8000</v>
      </c>
      <c r="E10" s="179" t="s">
        <v>303</v>
      </c>
      <c r="F10" s="163"/>
      <c r="G10" s="158"/>
      <c r="H10" s="158"/>
    </row>
    <row r="11" spans="2:8" ht="24.6" customHeight="1">
      <c r="B11" s="1457" t="s">
        <v>819</v>
      </c>
      <c r="C11" s="993"/>
      <c r="D11" s="175">
        <v>4700</v>
      </c>
      <c r="E11" s="180" t="s">
        <v>303</v>
      </c>
      <c r="F11" s="163"/>
      <c r="G11" s="158"/>
      <c r="H11" s="158"/>
    </row>
    <row r="12" spans="2:8" ht="24.6" customHeight="1">
      <c r="B12" s="1457" t="s">
        <v>546</v>
      </c>
      <c r="C12" s="993"/>
      <c r="D12" s="175">
        <v>400</v>
      </c>
      <c r="E12" s="181" t="s">
        <v>303</v>
      </c>
      <c r="F12" s="163"/>
      <c r="G12" s="158"/>
      <c r="H12" s="158"/>
    </row>
    <row r="13" spans="2:8" ht="24.6" customHeight="1" thickBot="1">
      <c r="B13" s="1481" t="s">
        <v>201</v>
      </c>
      <c r="C13" s="1482"/>
      <c r="D13" s="310">
        <v>240</v>
      </c>
      <c r="E13" s="181" t="s">
        <v>202</v>
      </c>
      <c r="F13" s="163"/>
      <c r="G13" s="158"/>
      <c r="H13" s="158"/>
    </row>
    <row r="14" spans="2:8" ht="24.6" customHeight="1" thickTop="1" thickBot="1">
      <c r="B14" s="1476" t="s">
        <v>547</v>
      </c>
      <c r="C14" s="1477"/>
      <c r="D14" s="1477"/>
      <c r="E14" s="1478"/>
      <c r="F14" s="171"/>
      <c r="G14" s="158"/>
      <c r="H14" s="158"/>
    </row>
    <row r="15" spans="2:8" ht="24.6" customHeight="1" thickTop="1">
      <c r="B15" s="1474" t="s">
        <v>548</v>
      </c>
      <c r="C15" s="1475"/>
      <c r="D15" s="177">
        <v>8000</v>
      </c>
      <c r="E15" s="179" t="s">
        <v>303</v>
      </c>
      <c r="F15" s="163"/>
      <c r="G15" s="158"/>
      <c r="H15" s="158"/>
    </row>
    <row r="16" spans="2:8" ht="32.1" customHeight="1" thickBot="1">
      <c r="B16" s="1479" t="s">
        <v>817</v>
      </c>
      <c r="C16" s="1009"/>
      <c r="D16" s="176">
        <v>2700</v>
      </c>
      <c r="E16" s="181" t="s">
        <v>303</v>
      </c>
      <c r="F16" s="163"/>
      <c r="G16" s="158"/>
      <c r="H16" s="158"/>
    </row>
    <row r="17" spans="2:8" ht="24.6" customHeight="1" thickTop="1" thickBot="1">
      <c r="B17" s="1476" t="s">
        <v>549</v>
      </c>
      <c r="C17" s="1477"/>
      <c r="D17" s="1477"/>
      <c r="E17" s="1478"/>
      <c r="F17" s="171"/>
      <c r="G17" s="158"/>
      <c r="H17" s="158"/>
    </row>
    <row r="18" spans="2:8" ht="24.6" customHeight="1" thickTop="1">
      <c r="B18" s="1474" t="s">
        <v>553</v>
      </c>
      <c r="C18" s="1475"/>
      <c r="D18" s="177">
        <v>3800</v>
      </c>
      <c r="E18" s="179" t="s">
        <v>303</v>
      </c>
      <c r="F18" s="163"/>
      <c r="G18" s="158"/>
      <c r="H18" s="158"/>
    </row>
    <row r="19" spans="2:8" ht="27.6" customHeight="1">
      <c r="B19" s="1457" t="s">
        <v>166</v>
      </c>
      <c r="C19" s="993"/>
      <c r="D19" s="175">
        <v>1500</v>
      </c>
      <c r="E19" s="180" t="s">
        <v>303</v>
      </c>
      <c r="F19" s="163"/>
      <c r="G19" s="158"/>
      <c r="H19" s="158"/>
    </row>
    <row r="20" spans="2:8" ht="24.6" customHeight="1" thickBot="1">
      <c r="B20" s="1479" t="s">
        <v>554</v>
      </c>
      <c r="C20" s="1009"/>
      <c r="D20" s="176">
        <v>17800</v>
      </c>
      <c r="E20" s="181" t="s">
        <v>302</v>
      </c>
      <c r="F20" s="163"/>
      <c r="G20" s="158"/>
      <c r="H20" s="158"/>
    </row>
    <row r="21" spans="2:8" ht="24.6" customHeight="1" thickTop="1" thickBot="1">
      <c r="B21" s="1476" t="s">
        <v>555</v>
      </c>
      <c r="C21" s="1477"/>
      <c r="D21" s="1477"/>
      <c r="E21" s="1478"/>
      <c r="F21" s="171"/>
      <c r="G21" s="158"/>
      <c r="H21" s="158"/>
    </row>
    <row r="22" spans="2:8" ht="32.450000000000003" customHeight="1" thickTop="1">
      <c r="B22" s="1474" t="s">
        <v>556</v>
      </c>
      <c r="C22" s="1475"/>
      <c r="D22" s="177">
        <v>250</v>
      </c>
      <c r="E22" s="179" t="s">
        <v>304</v>
      </c>
      <c r="F22" s="163"/>
      <c r="G22" s="158"/>
      <c r="H22" s="158"/>
    </row>
    <row r="23" spans="2:8" ht="24.6" customHeight="1">
      <c r="B23" s="1457" t="s">
        <v>557</v>
      </c>
      <c r="C23" s="993"/>
      <c r="D23" s="175">
        <v>50</v>
      </c>
      <c r="E23" s="180" t="s">
        <v>305</v>
      </c>
      <c r="F23" s="163"/>
      <c r="G23" s="158"/>
      <c r="H23" s="158"/>
    </row>
    <row r="24" spans="2:8" ht="24.6" customHeight="1">
      <c r="B24" s="1457" t="s">
        <v>203</v>
      </c>
      <c r="C24" s="993"/>
      <c r="D24" s="175">
        <v>9500</v>
      </c>
      <c r="E24" s="180" t="s">
        <v>303</v>
      </c>
      <c r="F24" s="163"/>
      <c r="G24" s="158"/>
      <c r="H24" s="158"/>
    </row>
    <row r="25" spans="2:8" ht="24.6" customHeight="1" thickBot="1">
      <c r="B25" s="1457" t="s">
        <v>167</v>
      </c>
      <c r="C25" s="993"/>
      <c r="D25" s="310">
        <v>10600</v>
      </c>
      <c r="E25" s="180" t="s">
        <v>303</v>
      </c>
      <c r="F25" s="163"/>
      <c r="G25" s="158"/>
      <c r="H25" s="158"/>
    </row>
    <row r="26" spans="2:8" ht="24.6" customHeight="1" thickTop="1" thickBot="1">
      <c r="B26" s="1476" t="s">
        <v>558</v>
      </c>
      <c r="C26" s="1477"/>
      <c r="D26" s="1477"/>
      <c r="E26" s="1478"/>
      <c r="F26" s="171"/>
      <c r="G26" s="158"/>
      <c r="H26" s="158"/>
    </row>
    <row r="27" spans="2:8" ht="24.6" customHeight="1" thickTop="1">
      <c r="B27" s="1474" t="s">
        <v>165</v>
      </c>
      <c r="C27" s="1475"/>
      <c r="D27" s="177">
        <v>13000</v>
      </c>
      <c r="E27" s="179" t="s">
        <v>820</v>
      </c>
      <c r="F27" s="163"/>
      <c r="G27" s="158"/>
      <c r="H27" s="158"/>
    </row>
    <row r="28" spans="2:8" ht="24.6" customHeight="1">
      <c r="B28" s="1457" t="s">
        <v>559</v>
      </c>
      <c r="C28" s="993"/>
      <c r="D28" s="175">
        <v>1400</v>
      </c>
      <c r="E28" s="180" t="s">
        <v>303</v>
      </c>
      <c r="F28" s="163"/>
      <c r="G28" s="158"/>
      <c r="H28" s="158"/>
    </row>
    <row r="29" spans="2:8" ht="24.6" customHeight="1" thickBot="1">
      <c r="B29" s="1469" t="s">
        <v>1156</v>
      </c>
      <c r="C29" s="1449"/>
      <c r="D29" s="178">
        <v>4250</v>
      </c>
      <c r="E29" s="182" t="s">
        <v>303</v>
      </c>
      <c r="F29" s="163"/>
      <c r="G29" s="158"/>
      <c r="H29" s="158"/>
    </row>
    <row r="30" spans="2:8" ht="24.6" customHeight="1" thickTop="1">
      <c r="B30" s="1480" t="s">
        <v>204</v>
      </c>
      <c r="C30" s="1480"/>
      <c r="D30" s="1480"/>
      <c r="E30" s="1480"/>
      <c r="F30" s="163"/>
      <c r="G30" s="158"/>
      <c r="H30" s="158"/>
    </row>
    <row r="31" spans="2:8" ht="16.350000000000001" customHeight="1">
      <c r="B31" s="742"/>
      <c r="C31" s="742"/>
      <c r="D31" s="742"/>
      <c r="E31" s="742"/>
      <c r="F31" s="742"/>
      <c r="G31" s="158"/>
      <c r="H31" s="158"/>
    </row>
    <row r="32" spans="2:8" ht="97.5" customHeight="1">
      <c r="B32" s="580">
        <v>47</v>
      </c>
      <c r="C32" s="580"/>
      <c r="D32" s="580"/>
      <c r="E32" s="580"/>
      <c r="F32" s="580"/>
      <c r="G32" s="158"/>
      <c r="H32" s="158"/>
    </row>
    <row r="33" spans="2:8" ht="24.6" customHeight="1">
      <c r="B33" s="158"/>
      <c r="C33" s="158"/>
      <c r="D33" s="166"/>
      <c r="E33" s="166"/>
      <c r="F33" s="158"/>
      <c r="G33" s="158"/>
      <c r="H33" s="158"/>
    </row>
    <row r="34" spans="2:8" ht="24.6" customHeight="1">
      <c r="B34" s="158"/>
      <c r="C34" s="158"/>
      <c r="D34" s="166"/>
      <c r="E34" s="166"/>
      <c r="F34" s="158"/>
      <c r="G34" s="158"/>
      <c r="H34" s="158"/>
    </row>
    <row r="35" spans="2:8" ht="24.6" customHeight="1"/>
    <row r="36" spans="2:8" ht="24.6" customHeight="1"/>
    <row r="37" spans="2:8" ht="24.6" customHeight="1"/>
    <row r="38" spans="2:8" ht="24.6" customHeight="1"/>
    <row r="39" spans="2:8" ht="24.6" customHeight="1"/>
    <row r="40" spans="2:8" ht="24.6" customHeight="1"/>
    <row r="41" spans="2:8" ht="24.6" customHeight="1"/>
    <row r="42" spans="2:8" ht="24.6" customHeight="1"/>
    <row r="43" spans="2:8" ht="24.6" customHeight="1"/>
    <row r="44" spans="2:8" ht="24.6" customHeight="1"/>
    <row r="45" spans="2:8" ht="24.6" customHeight="1"/>
    <row r="46" spans="2:8" ht="24.6" customHeight="1"/>
    <row r="47" spans="2:8" ht="24.6" customHeight="1"/>
    <row r="48" spans="2:8" ht="24.6" customHeight="1"/>
    <row r="49" ht="24.6" customHeight="1"/>
    <row r="50" ht="24.6" customHeight="1"/>
    <row r="51" ht="24.6" customHeight="1"/>
    <row r="52" ht="24.6" customHeight="1"/>
    <row r="53" ht="24.6" customHeight="1"/>
    <row r="54" ht="24.6" customHeight="1"/>
    <row r="55" ht="24.6" customHeight="1"/>
    <row r="56" ht="24.6" customHeight="1"/>
    <row r="57" ht="24.6" customHeight="1"/>
    <row r="58" ht="24.6" customHeight="1"/>
    <row r="59" ht="24.6" customHeight="1"/>
    <row r="60" ht="24.6" customHeight="1"/>
    <row r="61" ht="24.6" customHeight="1"/>
    <row r="62" ht="24.6" customHeight="1"/>
    <row r="63" ht="24.6" customHeight="1"/>
    <row r="64" ht="24.6" customHeight="1"/>
    <row r="65" ht="24.6" customHeight="1"/>
    <row r="66" ht="24.6" customHeight="1"/>
    <row r="67" ht="24.6" customHeight="1"/>
    <row r="68" ht="24.6" customHeight="1"/>
    <row r="69" ht="24.6" customHeight="1"/>
    <row r="70" ht="24.6" customHeight="1"/>
    <row r="71" ht="24.6" customHeight="1"/>
    <row r="72" ht="24.6" customHeight="1"/>
    <row r="73" ht="24.6" customHeight="1"/>
    <row r="74" ht="24.6" customHeight="1"/>
    <row r="75" ht="24.6" customHeight="1"/>
    <row r="76" ht="24.6" customHeight="1"/>
    <row r="77" ht="24.6" customHeight="1"/>
    <row r="78" ht="24.6" customHeight="1"/>
    <row r="79" ht="24.6" customHeight="1"/>
    <row r="80" ht="24.6" customHeight="1"/>
  </sheetData>
  <mergeCells count="32">
    <mergeCell ref="B21:E21"/>
    <mergeCell ref="B16:C16"/>
    <mergeCell ref="B1:E1"/>
    <mergeCell ref="B2:E2"/>
    <mergeCell ref="B3:E3"/>
    <mergeCell ref="B5:C5"/>
    <mergeCell ref="B4:E4"/>
    <mergeCell ref="B31:F31"/>
    <mergeCell ref="B9:E9"/>
    <mergeCell ref="B29:C29"/>
    <mergeCell ref="B15:C15"/>
    <mergeCell ref="B26:E26"/>
    <mergeCell ref="B6:C6"/>
    <mergeCell ref="B13:C13"/>
    <mergeCell ref="B25:C25"/>
    <mergeCell ref="B22:C22"/>
    <mergeCell ref="B10:C10"/>
    <mergeCell ref="B12:C12"/>
    <mergeCell ref="B11:C11"/>
    <mergeCell ref="B23:C23"/>
    <mergeCell ref="B7:C7"/>
    <mergeCell ref="B8:C8"/>
    <mergeCell ref="B32:F32"/>
    <mergeCell ref="B27:C27"/>
    <mergeCell ref="B14:E14"/>
    <mergeCell ref="B17:E17"/>
    <mergeCell ref="B20:C20"/>
    <mergeCell ref="B24:C24"/>
    <mergeCell ref="B18:C18"/>
    <mergeCell ref="B19:C19"/>
    <mergeCell ref="B30:E30"/>
    <mergeCell ref="B28:C28"/>
  </mergeCells>
  <phoneticPr fontId="0" type="noConversion"/>
  <printOptions horizontalCentered="1"/>
  <pageMargins left="0.98425196850393704" right="0.39370078740157483" top="0.98425196850393704" bottom="0.19685039370078741" header="0.51181102362204722" footer="0.31496062992125984"/>
  <pageSetup paperSize="9" scale="8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Φύλλο18"/>
  <dimension ref="A1:I53"/>
  <sheetViews>
    <sheetView view="pageBreakPreview" zoomScaleNormal="100" workbookViewId="0">
      <selection activeCell="K36" sqref="K36"/>
    </sheetView>
  </sheetViews>
  <sheetFormatPr defaultColWidth="8.625" defaultRowHeight="15"/>
  <cols>
    <col min="1" max="1" width="8.625" style="5" customWidth="1"/>
    <col min="2" max="2" width="11.5" style="5" customWidth="1"/>
    <col min="3" max="3" width="9.5" style="5" customWidth="1"/>
    <col min="4" max="4" width="10.5" style="5" customWidth="1"/>
    <col min="5" max="5" width="8.625" style="5" customWidth="1"/>
    <col min="6" max="6" width="12.875" style="5" customWidth="1"/>
    <col min="7" max="8" width="9.5" style="5" customWidth="1"/>
    <col min="9" max="16384" width="8.625" style="5"/>
  </cols>
  <sheetData>
    <row r="1" spans="1:9">
      <c r="A1" s="1511" t="s">
        <v>1126</v>
      </c>
      <c r="B1" s="1511"/>
      <c r="C1" s="1511"/>
      <c r="D1" s="1511"/>
      <c r="E1" s="1511"/>
      <c r="F1" s="1511"/>
      <c r="G1" s="1511"/>
      <c r="H1" s="1511"/>
      <c r="I1" s="1511"/>
    </row>
    <row r="2" spans="1:9" ht="22.35" customHeight="1" thickBot="1">
      <c r="A2" s="184"/>
      <c r="B2" s="159"/>
      <c r="C2" s="159"/>
      <c r="D2" s="159"/>
      <c r="E2" s="159"/>
      <c r="F2" s="159"/>
      <c r="G2" s="159"/>
      <c r="H2" s="159"/>
      <c r="I2" s="159"/>
    </row>
    <row r="3" spans="1:9" ht="16.350000000000001" customHeight="1">
      <c r="B3" s="1526" t="s">
        <v>138</v>
      </c>
      <c r="C3" s="1525"/>
      <c r="D3" s="1086" t="s">
        <v>1050</v>
      </c>
      <c r="E3" s="1525"/>
      <c r="F3" s="1086" t="s">
        <v>1051</v>
      </c>
      <c r="G3" s="1087"/>
      <c r="I3" s="159"/>
    </row>
    <row r="4" spans="1:9">
      <c r="B4" s="1527"/>
      <c r="C4" s="1528"/>
      <c r="D4" s="1529" t="s">
        <v>821</v>
      </c>
      <c r="E4" s="1530"/>
      <c r="F4" s="1530"/>
      <c r="G4" s="1531"/>
      <c r="I4" s="159"/>
    </row>
    <row r="5" spans="1:9" s="153" customFormat="1" ht="30" customHeight="1">
      <c r="B5" s="1494" t="s">
        <v>1052</v>
      </c>
      <c r="C5" s="1495"/>
      <c r="D5" s="1495"/>
      <c r="E5" s="1495"/>
      <c r="F5" s="1495"/>
      <c r="G5" s="1496"/>
      <c r="I5" s="160"/>
    </row>
    <row r="6" spans="1:9" s="153" customFormat="1" ht="30" customHeight="1">
      <c r="B6" s="1501" t="s">
        <v>139</v>
      </c>
      <c r="C6" s="1502"/>
      <c r="D6" s="1499">
        <v>290</v>
      </c>
      <c r="E6" s="1500"/>
      <c r="F6" s="1499">
        <v>18</v>
      </c>
      <c r="G6" s="1503"/>
      <c r="I6" s="160"/>
    </row>
    <row r="7" spans="1:9" s="153" customFormat="1" ht="30" customHeight="1">
      <c r="B7" s="1501" t="s">
        <v>140</v>
      </c>
      <c r="C7" s="1502"/>
      <c r="D7" s="1499">
        <v>340</v>
      </c>
      <c r="E7" s="1500"/>
      <c r="F7" s="1499">
        <v>20</v>
      </c>
      <c r="G7" s="1503"/>
      <c r="I7" s="160"/>
    </row>
    <row r="8" spans="1:9" s="153" customFormat="1" ht="30" customHeight="1">
      <c r="B8" s="1494" t="s">
        <v>1053</v>
      </c>
      <c r="C8" s="1495"/>
      <c r="D8" s="1495"/>
      <c r="E8" s="1495"/>
      <c r="F8" s="1495"/>
      <c r="G8" s="1496"/>
      <c r="I8" s="160"/>
    </row>
    <row r="9" spans="1:9" s="153" customFormat="1" ht="30" customHeight="1">
      <c r="B9" s="1501" t="s">
        <v>139</v>
      </c>
      <c r="C9" s="1502"/>
      <c r="D9" s="1499">
        <v>580</v>
      </c>
      <c r="E9" s="1500"/>
      <c r="F9" s="1499">
        <v>25</v>
      </c>
      <c r="G9" s="1503"/>
      <c r="I9" s="160"/>
    </row>
    <row r="10" spans="1:9" s="153" customFormat="1" ht="30" customHeight="1">
      <c r="B10" s="1501" t="s">
        <v>140</v>
      </c>
      <c r="C10" s="1502"/>
      <c r="D10" s="1499">
        <v>790</v>
      </c>
      <c r="E10" s="1500"/>
      <c r="F10" s="1499">
        <v>30</v>
      </c>
      <c r="G10" s="1503"/>
      <c r="I10" s="160"/>
    </row>
    <row r="11" spans="1:9" s="153" customFormat="1" ht="30" customHeight="1">
      <c r="B11" s="1494" t="s">
        <v>1054</v>
      </c>
      <c r="C11" s="1495"/>
      <c r="D11" s="1495"/>
      <c r="E11" s="1495"/>
      <c r="F11" s="1495"/>
      <c r="G11" s="1496"/>
      <c r="I11" s="160"/>
    </row>
    <row r="12" spans="1:9" s="153" customFormat="1" ht="30" customHeight="1" thickBot="1">
      <c r="B12" s="1505"/>
      <c r="C12" s="1506"/>
      <c r="D12" s="1497">
        <v>220</v>
      </c>
      <c r="E12" s="1498"/>
      <c r="F12" s="1497">
        <v>8</v>
      </c>
      <c r="G12" s="1504"/>
      <c r="I12" s="160"/>
    </row>
    <row r="13" spans="1:9" ht="19.350000000000001" customHeight="1">
      <c r="A13" s="1451"/>
      <c r="B13" s="1451"/>
      <c r="C13" s="1451"/>
      <c r="D13" s="1451"/>
      <c r="E13" s="1451"/>
      <c r="F13" s="1451"/>
      <c r="G13" s="1451"/>
      <c r="H13" s="1451"/>
      <c r="I13" s="1451"/>
    </row>
    <row r="14" spans="1:9" ht="19.5" customHeight="1">
      <c r="A14" s="1508"/>
      <c r="B14" s="1508"/>
      <c r="C14" s="1508"/>
      <c r="D14" s="1508"/>
      <c r="E14" s="1508"/>
      <c r="F14" s="1508"/>
      <c r="G14" s="1508"/>
      <c r="H14" s="1508"/>
      <c r="I14" s="1508"/>
    </row>
    <row r="15" spans="1:9" ht="15.6" customHeight="1">
      <c r="A15" s="1507"/>
      <c r="B15" s="1507"/>
      <c r="C15" s="1507"/>
      <c r="D15" s="1507"/>
      <c r="E15" s="1507"/>
      <c r="F15" s="1507"/>
      <c r="G15" s="1507"/>
      <c r="H15" s="1507"/>
      <c r="I15" s="1507"/>
    </row>
    <row r="16" spans="1:9" ht="36.6" customHeight="1">
      <c r="A16" s="1507"/>
      <c r="B16" s="1507"/>
      <c r="C16" s="1507"/>
      <c r="D16" s="1507"/>
      <c r="E16" s="1507"/>
      <c r="F16" s="1507"/>
      <c r="G16" s="1507"/>
      <c r="H16" s="1507"/>
      <c r="I16" s="1507"/>
    </row>
    <row r="17" spans="1:9" ht="35.1" customHeight="1">
      <c r="A17" s="1507"/>
      <c r="B17" s="1507"/>
      <c r="C17" s="1507"/>
      <c r="D17" s="1507"/>
      <c r="E17" s="1507"/>
      <c r="F17" s="1507"/>
      <c r="G17" s="1507"/>
      <c r="H17" s="1507"/>
      <c r="I17" s="1507"/>
    </row>
    <row r="18" spans="1:9" ht="33" customHeight="1">
      <c r="A18" s="1507"/>
      <c r="B18" s="1507"/>
      <c r="C18" s="1507"/>
      <c r="D18" s="1507"/>
      <c r="E18" s="1507"/>
      <c r="F18" s="1507"/>
      <c r="G18" s="1507"/>
      <c r="H18" s="1507"/>
      <c r="I18" s="1507"/>
    </row>
    <row r="19" spans="1:9" ht="35.1" customHeight="1">
      <c r="A19" s="1507"/>
      <c r="B19" s="1507"/>
      <c r="C19" s="1507"/>
      <c r="D19" s="1507"/>
      <c r="E19" s="1507"/>
      <c r="F19" s="1507"/>
      <c r="G19" s="1507"/>
      <c r="H19" s="1507"/>
      <c r="I19" s="1507"/>
    </row>
    <row r="20" spans="1:9" ht="116.45" customHeight="1">
      <c r="A20" s="1507"/>
      <c r="B20" s="1507"/>
      <c r="C20" s="1507"/>
      <c r="D20" s="1507"/>
      <c r="E20" s="1507"/>
      <c r="F20" s="1507"/>
      <c r="G20" s="1507"/>
      <c r="H20" s="1507"/>
      <c r="I20" s="1507"/>
    </row>
    <row r="21" spans="1:9" ht="116.45" customHeight="1">
      <c r="A21" s="1507"/>
      <c r="B21" s="1507"/>
      <c r="C21" s="1507"/>
      <c r="D21" s="1507"/>
      <c r="E21" s="1507"/>
      <c r="F21" s="1507"/>
      <c r="G21" s="1507"/>
      <c r="H21" s="1507"/>
      <c r="I21" s="1507"/>
    </row>
    <row r="22" spans="1:9" ht="116.45" customHeight="1">
      <c r="A22" s="1507"/>
      <c r="B22" s="1507"/>
      <c r="C22" s="1507"/>
      <c r="D22" s="1507"/>
      <c r="E22" s="1507"/>
      <c r="F22" s="1507"/>
      <c r="G22" s="1507"/>
      <c r="H22" s="1507"/>
      <c r="I22" s="1507"/>
    </row>
    <row r="23" spans="1:9" ht="56.1" customHeight="1">
      <c r="A23" s="1018">
        <v>48</v>
      </c>
      <c r="B23" s="1018"/>
      <c r="C23" s="1018"/>
      <c r="D23" s="1018"/>
      <c r="E23" s="1018"/>
      <c r="F23" s="1018"/>
      <c r="G23" s="1018"/>
      <c r="H23" s="1018"/>
      <c r="I23" s="1018"/>
    </row>
    <row r="24" spans="1:9">
      <c r="A24" s="1511" t="s">
        <v>1122</v>
      </c>
      <c r="B24" s="1511"/>
      <c r="C24" s="1511"/>
      <c r="D24" s="1511"/>
      <c r="E24" s="1511"/>
      <c r="F24" s="1511"/>
      <c r="G24" s="1511"/>
      <c r="H24" s="1511"/>
      <c r="I24" s="1511"/>
    </row>
    <row r="25" spans="1:9" ht="6.6" customHeight="1" thickBot="1">
      <c r="A25" s="1511"/>
      <c r="B25" s="1511"/>
      <c r="C25" s="1511"/>
      <c r="D25" s="1511"/>
      <c r="E25" s="1511"/>
      <c r="F25" s="1511"/>
      <c r="G25" s="1511"/>
      <c r="H25" s="1511"/>
      <c r="I25" s="1511"/>
    </row>
    <row r="26" spans="1:9" ht="20.100000000000001" customHeight="1">
      <c r="A26" s="1512" t="s">
        <v>484</v>
      </c>
      <c r="B26" s="1513"/>
      <c r="C26" s="1515" t="s">
        <v>1095</v>
      </c>
      <c r="D26" s="1086"/>
      <c r="E26" s="1512" t="s">
        <v>1043</v>
      </c>
      <c r="F26" s="1513"/>
      <c r="G26" s="1515" t="s">
        <v>292</v>
      </c>
      <c r="H26" s="1524"/>
    </row>
    <row r="27" spans="1:9" ht="20.85" customHeight="1">
      <c r="A27" s="1514"/>
      <c r="B27" s="1045"/>
      <c r="C27" s="1516" t="s">
        <v>1024</v>
      </c>
      <c r="D27" s="1517"/>
      <c r="E27" s="1514"/>
      <c r="F27" s="1045"/>
      <c r="G27" s="1516" t="s">
        <v>1024</v>
      </c>
      <c r="H27" s="1518"/>
    </row>
    <row r="28" spans="1:9" ht="38.1" customHeight="1">
      <c r="A28" s="1523" t="s">
        <v>1158</v>
      </c>
      <c r="B28" s="1017"/>
      <c r="C28" s="1509" t="s">
        <v>800</v>
      </c>
      <c r="D28" s="1134"/>
      <c r="E28" s="1523" t="s">
        <v>1025</v>
      </c>
      <c r="F28" s="1017"/>
      <c r="G28" s="1509">
        <v>18</v>
      </c>
      <c r="H28" s="1510"/>
    </row>
    <row r="29" spans="1:9" ht="44.85" customHeight="1">
      <c r="A29" s="1523" t="s">
        <v>1055</v>
      </c>
      <c r="B29" s="1017"/>
      <c r="C29" s="1509">
        <v>4</v>
      </c>
      <c r="D29" s="1134"/>
      <c r="E29" s="1523" t="s">
        <v>1026</v>
      </c>
      <c r="F29" s="1017"/>
      <c r="G29" s="1521" t="s">
        <v>822</v>
      </c>
      <c r="H29" s="1522"/>
    </row>
    <row r="30" spans="1:9" ht="54" customHeight="1">
      <c r="A30" s="1523" t="s">
        <v>515</v>
      </c>
      <c r="B30" s="1017"/>
      <c r="C30" s="1509">
        <v>5</v>
      </c>
      <c r="D30" s="1134"/>
      <c r="E30" s="1523" t="s">
        <v>66</v>
      </c>
      <c r="F30" s="1017"/>
      <c r="G30" s="1519">
        <v>6</v>
      </c>
      <c r="H30" s="1520"/>
    </row>
    <row r="31" spans="1:9" ht="72" customHeight="1">
      <c r="A31" s="1523" t="s">
        <v>516</v>
      </c>
      <c r="B31" s="1017"/>
      <c r="C31" s="1509">
        <v>5</v>
      </c>
      <c r="D31" s="1134"/>
      <c r="E31" s="1523" t="s">
        <v>67</v>
      </c>
      <c r="F31" s="1017"/>
      <c r="G31" s="1519">
        <v>4</v>
      </c>
      <c r="H31" s="1520"/>
    </row>
    <row r="32" spans="1:9" ht="63" customHeight="1">
      <c r="A32" s="1523" t="s">
        <v>517</v>
      </c>
      <c r="B32" s="1017"/>
      <c r="C32" s="1509">
        <v>3</v>
      </c>
      <c r="D32" s="1134"/>
      <c r="E32" s="1523" t="s">
        <v>291</v>
      </c>
      <c r="F32" s="1017"/>
      <c r="G32" s="1536">
        <v>12</v>
      </c>
      <c r="H32" s="1537"/>
    </row>
    <row r="33" spans="1:9" ht="39.75" customHeight="1">
      <c r="A33" s="1523" t="s">
        <v>518</v>
      </c>
      <c r="B33" s="1017"/>
      <c r="C33" s="1509">
        <v>5</v>
      </c>
      <c r="D33" s="1134"/>
      <c r="E33" s="1538" t="s">
        <v>1180</v>
      </c>
      <c r="F33" s="1539"/>
      <c r="G33" s="1134" t="s">
        <v>801</v>
      </c>
      <c r="H33" s="1532"/>
    </row>
    <row r="34" spans="1:9" ht="57.6" customHeight="1" thickBot="1">
      <c r="A34" s="1534" t="s">
        <v>1056</v>
      </c>
      <c r="B34" s="1535"/>
      <c r="C34" s="1540">
        <v>2.2000000000000002</v>
      </c>
      <c r="D34" s="1541"/>
      <c r="E34" s="1543" t="s">
        <v>1181</v>
      </c>
      <c r="F34" s="1544"/>
      <c r="G34" s="1541" t="s">
        <v>851</v>
      </c>
      <c r="H34" s="1542"/>
    </row>
    <row r="35" spans="1:9" ht="33" customHeight="1">
      <c r="A35" s="1430" t="s">
        <v>803</v>
      </c>
      <c r="B35" s="1430"/>
      <c r="C35" s="1430"/>
      <c r="D35" s="1430"/>
      <c r="E35" s="1430"/>
      <c r="F35" s="1430"/>
      <c r="G35" s="1430"/>
      <c r="H35" s="1430"/>
      <c r="I35" s="1430"/>
    </row>
    <row r="36" spans="1:9" ht="40.35" customHeight="1">
      <c r="A36" s="1429" t="s">
        <v>802</v>
      </c>
      <c r="B36" s="1429"/>
      <c r="C36" s="1429"/>
      <c r="D36" s="1429"/>
      <c r="E36" s="1429"/>
      <c r="F36" s="1429"/>
      <c r="G36" s="1429"/>
      <c r="H36" s="1429"/>
      <c r="I36" s="1429"/>
    </row>
    <row r="37" spans="1:9" ht="24.6" customHeight="1">
      <c r="A37" s="1533" t="s">
        <v>1145</v>
      </c>
      <c r="B37" s="1533"/>
      <c r="C37" s="1533"/>
      <c r="D37" s="1533"/>
      <c r="E37" s="1533"/>
      <c r="F37" s="1533"/>
      <c r="G37" s="1533"/>
      <c r="H37" s="1533"/>
      <c r="I37" s="1533"/>
    </row>
    <row r="38" spans="1:9" ht="49.5" customHeight="1">
      <c r="A38" s="1429" t="s">
        <v>1157</v>
      </c>
      <c r="B38" s="1429"/>
      <c r="C38" s="1429"/>
      <c r="D38" s="1429"/>
      <c r="E38" s="1429"/>
      <c r="F38" s="1429"/>
      <c r="G38" s="1429"/>
      <c r="H38" s="1429"/>
      <c r="I38" s="1429"/>
    </row>
    <row r="39" spans="1:9" ht="78" customHeight="1">
      <c r="A39" s="1545" t="s">
        <v>1038</v>
      </c>
      <c r="B39" s="1545"/>
      <c r="C39" s="1545"/>
      <c r="D39" s="1545"/>
      <c r="E39" s="1545"/>
      <c r="F39" s="1545"/>
      <c r="G39" s="1545"/>
      <c r="H39" s="1545"/>
      <c r="I39" s="1545"/>
    </row>
    <row r="40" spans="1:9" ht="13.35" customHeight="1">
      <c r="A40" s="1533"/>
      <c r="B40" s="1533"/>
      <c r="C40" s="1533"/>
      <c r="D40" s="1533"/>
      <c r="E40" s="1533"/>
      <c r="F40" s="1533"/>
      <c r="G40" s="1533"/>
      <c r="H40" s="1533"/>
      <c r="I40" s="1533"/>
    </row>
    <row r="41" spans="1:9" ht="43.35" customHeight="1">
      <c r="A41" s="1533"/>
      <c r="B41" s="1533"/>
      <c r="C41" s="1533"/>
      <c r="D41" s="1533"/>
      <c r="E41" s="1533"/>
      <c r="F41" s="1533"/>
      <c r="G41" s="1533"/>
      <c r="H41" s="1533"/>
      <c r="I41" s="1533"/>
    </row>
    <row r="42" spans="1:9" ht="58.35" customHeight="1">
      <c r="A42" s="1507"/>
      <c r="B42" s="1507"/>
      <c r="C42" s="1507"/>
      <c r="D42" s="1507"/>
      <c r="E42" s="1507"/>
      <c r="F42" s="1507"/>
      <c r="G42" s="1507"/>
      <c r="H42" s="1507"/>
      <c r="I42" s="1507"/>
    </row>
    <row r="43" spans="1:9" ht="58.35" customHeight="1">
      <c r="A43" s="1507"/>
      <c r="B43" s="1507"/>
      <c r="C43" s="1507"/>
      <c r="D43" s="1507"/>
      <c r="E43" s="1507"/>
      <c r="F43" s="1507"/>
      <c r="G43" s="1507"/>
      <c r="H43" s="1507"/>
      <c r="I43" s="1507"/>
    </row>
    <row r="44" spans="1:9" ht="58.35" customHeight="1">
      <c r="A44" s="1507"/>
      <c r="B44" s="1507"/>
      <c r="C44" s="1507"/>
      <c r="D44" s="1507"/>
      <c r="E44" s="1507"/>
      <c r="F44" s="1507"/>
      <c r="G44" s="1507"/>
      <c r="H44" s="1507"/>
      <c r="I44" s="1507"/>
    </row>
    <row r="45" spans="1:9" ht="26.85" customHeight="1">
      <c r="A45" s="1234">
        <v>49</v>
      </c>
      <c r="B45" s="1234"/>
      <c r="C45" s="1234"/>
      <c r="D45" s="1234"/>
      <c r="E45" s="1234"/>
      <c r="F45" s="1234"/>
      <c r="G45" s="1234"/>
      <c r="H45" s="1234"/>
      <c r="I45" s="1234"/>
    </row>
    <row r="46" spans="1:9" ht="58.35" customHeight="1">
      <c r="A46" s="185"/>
      <c r="B46" s="185"/>
      <c r="C46" s="185"/>
      <c r="D46" s="185"/>
      <c r="E46" s="185"/>
      <c r="F46" s="185"/>
      <c r="G46" s="185"/>
      <c r="H46" s="185"/>
      <c r="I46" s="185"/>
    </row>
    <row r="47" spans="1:9" ht="58.35" customHeight="1">
      <c r="A47" s="185"/>
      <c r="B47" s="185"/>
      <c r="C47" s="185"/>
      <c r="D47" s="185"/>
      <c r="E47" s="185"/>
      <c r="F47" s="185"/>
      <c r="G47" s="185"/>
      <c r="H47" s="185"/>
      <c r="I47" s="185"/>
    </row>
    <row r="48" spans="1:9" ht="58.35" customHeight="1">
      <c r="A48" s="185"/>
      <c r="B48" s="185"/>
      <c r="C48" s="185"/>
      <c r="D48" s="185"/>
      <c r="E48" s="185"/>
      <c r="F48" s="185"/>
      <c r="G48" s="185"/>
      <c r="H48" s="185"/>
      <c r="I48" s="185"/>
    </row>
    <row r="49" spans="1:9" ht="58.35" customHeight="1">
      <c r="A49" s="185"/>
      <c r="B49" s="185"/>
      <c r="C49" s="185"/>
      <c r="D49" s="185"/>
      <c r="E49" s="185"/>
      <c r="F49" s="185"/>
      <c r="G49" s="185"/>
      <c r="H49" s="185"/>
      <c r="I49" s="185"/>
    </row>
    <row r="51" spans="1:9" ht="58.35" customHeight="1">
      <c r="A51" s="185"/>
      <c r="B51" s="185"/>
      <c r="C51" s="185"/>
      <c r="D51" s="185"/>
      <c r="E51" s="185"/>
      <c r="F51" s="185"/>
      <c r="G51" s="185"/>
      <c r="H51" s="185"/>
      <c r="I51" s="185"/>
    </row>
    <row r="52" spans="1:9">
      <c r="A52" s="123"/>
    </row>
    <row r="53" spans="1:9">
      <c r="A53" s="123"/>
    </row>
  </sheetData>
  <mergeCells count="81">
    <mergeCell ref="A39:I39"/>
    <mergeCell ref="A38:I38"/>
    <mergeCell ref="A34:B34"/>
    <mergeCell ref="A36:I36"/>
    <mergeCell ref="E32:F32"/>
    <mergeCell ref="G32:H32"/>
    <mergeCell ref="E33:F33"/>
    <mergeCell ref="A35:I35"/>
    <mergeCell ref="C34:D34"/>
    <mergeCell ref="A33:B33"/>
    <mergeCell ref="G34:H34"/>
    <mergeCell ref="E34:F34"/>
    <mergeCell ref="G31:H31"/>
    <mergeCell ref="G33:H33"/>
    <mergeCell ref="A45:I45"/>
    <mergeCell ref="A40:I40"/>
    <mergeCell ref="A41:I41"/>
    <mergeCell ref="A42:I42"/>
    <mergeCell ref="A43:I43"/>
    <mergeCell ref="A44:I44"/>
    <mergeCell ref="A32:B32"/>
    <mergeCell ref="A37:I37"/>
    <mergeCell ref="A29:B29"/>
    <mergeCell ref="A31:B31"/>
    <mergeCell ref="C31:D31"/>
    <mergeCell ref="A30:B30"/>
    <mergeCell ref="C33:D33"/>
    <mergeCell ref="E31:F31"/>
    <mergeCell ref="C32:D32"/>
    <mergeCell ref="A1:I1"/>
    <mergeCell ref="D3:E3"/>
    <mergeCell ref="F3:G3"/>
    <mergeCell ref="B3:C4"/>
    <mergeCell ref="D4:G4"/>
    <mergeCell ref="A28:B28"/>
    <mergeCell ref="A20:I20"/>
    <mergeCell ref="A16:I16"/>
    <mergeCell ref="A18:I18"/>
    <mergeCell ref="G26:H26"/>
    <mergeCell ref="A19:I19"/>
    <mergeCell ref="A25:I25"/>
    <mergeCell ref="A17:I17"/>
    <mergeCell ref="G27:H27"/>
    <mergeCell ref="G30:H30"/>
    <mergeCell ref="C29:D29"/>
    <mergeCell ref="C30:D30"/>
    <mergeCell ref="G29:H29"/>
    <mergeCell ref="E28:F28"/>
    <mergeCell ref="E29:F29"/>
    <mergeCell ref="E30:F30"/>
    <mergeCell ref="C28:D28"/>
    <mergeCell ref="B11:G11"/>
    <mergeCell ref="G28:H28"/>
    <mergeCell ref="A24:I24"/>
    <mergeCell ref="A21:I21"/>
    <mergeCell ref="A22:I22"/>
    <mergeCell ref="A23:I23"/>
    <mergeCell ref="A26:B27"/>
    <mergeCell ref="C26:D26"/>
    <mergeCell ref="E26:F27"/>
    <mergeCell ref="C27:D27"/>
    <mergeCell ref="B7:C7"/>
    <mergeCell ref="A13:I13"/>
    <mergeCell ref="A15:I15"/>
    <mergeCell ref="F7:G7"/>
    <mergeCell ref="B9:C9"/>
    <mergeCell ref="B10:C10"/>
    <mergeCell ref="D9:E9"/>
    <mergeCell ref="D10:E10"/>
    <mergeCell ref="F9:G9"/>
    <mergeCell ref="A14:I14"/>
    <mergeCell ref="B5:G5"/>
    <mergeCell ref="D12:E12"/>
    <mergeCell ref="D6:E6"/>
    <mergeCell ref="D7:E7"/>
    <mergeCell ref="B8:G8"/>
    <mergeCell ref="B6:C6"/>
    <mergeCell ref="F10:G10"/>
    <mergeCell ref="F12:G12"/>
    <mergeCell ref="B12:C12"/>
    <mergeCell ref="F6:G6"/>
  </mergeCells>
  <phoneticPr fontId="0" type="noConversion"/>
  <printOptions horizontalCentered="1"/>
  <pageMargins left="0.98425196850393704" right="0.23622047244094491" top="0.98425196850393704" bottom="0.19685039370078741" header="0.31496062992125984" footer="0.31496062992125984"/>
  <pageSetup paperSize="9" scale="86" orientation="portrait" r:id="rId1"/>
  <headerFooter alignWithMargins="0"/>
  <rowBreaks count="1" manualBreakCount="1">
    <brk id="23" max="8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:K44"/>
  <sheetViews>
    <sheetView view="pageBreakPreview" topLeftCell="A13" zoomScaleNormal="100" workbookViewId="0">
      <selection activeCell="A15" sqref="A15:B15"/>
    </sheetView>
  </sheetViews>
  <sheetFormatPr defaultColWidth="8.625" defaultRowHeight="15"/>
  <cols>
    <col min="1" max="1" width="8.625" style="5" customWidth="1"/>
    <col min="2" max="2" width="6.5" style="5" customWidth="1"/>
    <col min="3" max="3" width="8.625" style="5" customWidth="1"/>
    <col min="4" max="4" width="9.625" style="5" customWidth="1"/>
    <col min="5" max="6" width="8.625" style="5" customWidth="1"/>
    <col min="7" max="7" width="6.625" style="5" customWidth="1"/>
    <col min="8" max="8" width="12.625" style="5" customWidth="1"/>
    <col min="9" max="9" width="5.5" style="5" customWidth="1"/>
    <col min="10" max="16384" width="8.625" style="5"/>
  </cols>
  <sheetData>
    <row r="1" spans="1:11">
      <c r="A1" s="972"/>
      <c r="B1" s="972"/>
      <c r="C1" s="972"/>
      <c r="D1" s="972"/>
      <c r="E1" s="972"/>
      <c r="F1" s="168"/>
    </row>
    <row r="2" spans="1:11">
      <c r="A2" s="972" t="s">
        <v>381</v>
      </c>
      <c r="B2" s="972"/>
      <c r="C2" s="972"/>
      <c r="D2" s="972"/>
      <c r="E2" s="972"/>
      <c r="F2" s="972"/>
      <c r="G2" s="972"/>
      <c r="H2" s="972"/>
      <c r="I2" s="972"/>
    </row>
    <row r="3" spans="1:11" ht="15.75" thickBot="1">
      <c r="A3" s="1552"/>
      <c r="B3" s="1552"/>
      <c r="C3" s="1552"/>
      <c r="D3" s="1552"/>
      <c r="E3" s="1552"/>
      <c r="F3" s="167"/>
    </row>
    <row r="4" spans="1:11" ht="40.35" customHeight="1" thickTop="1">
      <c r="A4" s="719"/>
      <c r="B4" s="1556"/>
      <c r="C4" s="1466" t="s">
        <v>263</v>
      </c>
      <c r="D4" s="1441"/>
      <c r="E4" s="1441"/>
      <c r="F4" s="1441" t="s">
        <v>925</v>
      </c>
      <c r="G4" s="1441"/>
      <c r="H4" s="1555"/>
    </row>
    <row r="5" spans="1:11" ht="20.100000000000001" customHeight="1">
      <c r="A5" s="621"/>
      <c r="B5" s="1556"/>
      <c r="C5" s="1554"/>
      <c r="D5" s="1045"/>
      <c r="E5" s="1045"/>
      <c r="F5" s="1553" t="s">
        <v>1232</v>
      </c>
      <c r="G5" s="1553"/>
      <c r="H5" s="304" t="s">
        <v>133</v>
      </c>
      <c r="I5" s="212"/>
    </row>
    <row r="6" spans="1:11" ht="20.100000000000001" customHeight="1">
      <c r="B6" s="563"/>
      <c r="C6" s="1546" t="s">
        <v>410</v>
      </c>
      <c r="D6" s="1419"/>
      <c r="E6" s="1419"/>
      <c r="F6" s="1547">
        <v>0.2</v>
      </c>
      <c r="G6" s="1547"/>
      <c r="H6" s="319">
        <v>1</v>
      </c>
      <c r="I6" s="212"/>
    </row>
    <row r="7" spans="1:11" ht="20.100000000000001" customHeight="1">
      <c r="A7" s="621"/>
      <c r="B7" s="1556"/>
      <c r="C7" s="1546" t="s">
        <v>998</v>
      </c>
      <c r="D7" s="1419"/>
      <c r="E7" s="1419"/>
      <c r="F7" s="1547">
        <v>0.2</v>
      </c>
      <c r="G7" s="1547"/>
      <c r="H7" s="319">
        <v>1</v>
      </c>
      <c r="K7" s="202"/>
    </row>
    <row r="8" spans="1:11" ht="20.100000000000001" customHeight="1">
      <c r="A8" s="621"/>
      <c r="B8" s="1556"/>
      <c r="C8" s="1546" t="s">
        <v>999</v>
      </c>
      <c r="D8" s="1419"/>
      <c r="E8" s="1419"/>
      <c r="F8" s="1547">
        <v>0.24</v>
      </c>
      <c r="G8" s="1547"/>
      <c r="H8" s="319">
        <v>1</v>
      </c>
      <c r="K8" s="202"/>
    </row>
    <row r="9" spans="1:11" ht="20.100000000000001" customHeight="1">
      <c r="A9" s="621"/>
      <c r="B9" s="1556"/>
      <c r="C9" s="1546" t="s">
        <v>868</v>
      </c>
      <c r="D9" s="1419"/>
      <c r="E9" s="1419"/>
      <c r="F9" s="1547">
        <v>0.19</v>
      </c>
      <c r="G9" s="1547"/>
      <c r="H9" s="319">
        <v>1.1599999999999999</v>
      </c>
      <c r="K9" s="202"/>
    </row>
    <row r="10" spans="1:11" ht="20.100000000000001" customHeight="1">
      <c r="B10" s="563"/>
      <c r="C10" s="1546" t="s">
        <v>411</v>
      </c>
      <c r="D10" s="1419"/>
      <c r="E10" s="1419"/>
      <c r="F10" s="1547">
        <v>0.9</v>
      </c>
      <c r="G10" s="1547"/>
      <c r="H10" s="319">
        <v>1</v>
      </c>
      <c r="K10" s="202"/>
    </row>
    <row r="11" spans="1:11" ht="20.100000000000001" customHeight="1">
      <c r="A11" s="621"/>
      <c r="B11" s="1556"/>
      <c r="C11" s="1546" t="s">
        <v>986</v>
      </c>
      <c r="D11" s="1419"/>
      <c r="E11" s="1419"/>
      <c r="F11" s="1547">
        <v>0.06</v>
      </c>
      <c r="G11" s="1547"/>
      <c r="H11" s="319">
        <v>0.25</v>
      </c>
      <c r="K11" s="202"/>
    </row>
    <row r="12" spans="1:11" ht="20.100000000000001" customHeight="1">
      <c r="A12" s="621"/>
      <c r="B12" s="1556"/>
      <c r="C12" s="1546" t="s">
        <v>1093</v>
      </c>
      <c r="D12" s="1419"/>
      <c r="E12" s="1419"/>
      <c r="F12" s="1547">
        <v>0.22</v>
      </c>
      <c r="G12" s="1547"/>
      <c r="H12" s="319">
        <v>0.48</v>
      </c>
      <c r="K12" s="202"/>
    </row>
    <row r="13" spans="1:11" ht="20.100000000000001" customHeight="1">
      <c r="A13" s="621"/>
      <c r="B13" s="1556"/>
      <c r="C13" s="1546" t="s">
        <v>1094</v>
      </c>
      <c r="D13" s="1419"/>
      <c r="E13" s="1419"/>
      <c r="F13" s="1547">
        <v>0.22</v>
      </c>
      <c r="G13" s="1547"/>
      <c r="H13" s="319">
        <v>0.48</v>
      </c>
      <c r="K13" s="202"/>
    </row>
    <row r="14" spans="1:11" ht="20.100000000000001" customHeight="1">
      <c r="A14" s="621"/>
      <c r="B14" s="1556"/>
      <c r="C14" s="1546" t="s">
        <v>929</v>
      </c>
      <c r="D14" s="1419"/>
      <c r="E14" s="1419"/>
      <c r="F14" s="1547">
        <v>0.11</v>
      </c>
      <c r="G14" s="1547"/>
      <c r="H14" s="319">
        <v>0.2</v>
      </c>
      <c r="K14" s="202"/>
    </row>
    <row r="15" spans="1:11" ht="20.100000000000001" customHeight="1">
      <c r="A15" s="621"/>
      <c r="B15" s="1556"/>
      <c r="C15" s="1546" t="s">
        <v>928</v>
      </c>
      <c r="D15" s="1419"/>
      <c r="E15" s="1419"/>
      <c r="F15" s="1547">
        <v>0.19</v>
      </c>
      <c r="G15" s="1547"/>
      <c r="H15" s="319">
        <v>0.7</v>
      </c>
      <c r="K15" s="202"/>
    </row>
    <row r="16" spans="1:11" ht="20.100000000000001" customHeight="1">
      <c r="A16" s="621"/>
      <c r="B16" s="1556"/>
      <c r="C16" s="1546" t="s">
        <v>869</v>
      </c>
      <c r="D16" s="1419"/>
      <c r="E16" s="1419"/>
      <c r="F16" s="1547">
        <v>0.22</v>
      </c>
      <c r="G16" s="1547"/>
      <c r="H16" s="319">
        <v>0.7</v>
      </c>
      <c r="K16" s="202"/>
    </row>
    <row r="17" spans="1:11" ht="20.100000000000001" customHeight="1">
      <c r="A17" s="621"/>
      <c r="B17" s="1556"/>
      <c r="C17" s="1546" t="s">
        <v>173</v>
      </c>
      <c r="D17" s="1419"/>
      <c r="E17" s="1419"/>
      <c r="F17" s="1547">
        <v>0.23</v>
      </c>
      <c r="G17" s="1547"/>
      <c r="H17" s="319">
        <v>0.8</v>
      </c>
      <c r="K17" s="202"/>
    </row>
    <row r="18" spans="1:11" ht="20.100000000000001" customHeight="1">
      <c r="A18" s="621"/>
      <c r="B18" s="1556"/>
      <c r="C18" s="1546" t="s">
        <v>870</v>
      </c>
      <c r="D18" s="1419"/>
      <c r="E18" s="1419"/>
      <c r="F18" s="1547">
        <v>0.14000000000000001</v>
      </c>
      <c r="G18" s="1547"/>
      <c r="H18" s="319">
        <v>0.8</v>
      </c>
      <c r="K18" s="202"/>
    </row>
    <row r="19" spans="1:11" ht="20.100000000000001" customHeight="1">
      <c r="A19" s="621"/>
      <c r="B19" s="1556"/>
      <c r="C19" s="1546" t="s">
        <v>1006</v>
      </c>
      <c r="D19" s="1419"/>
      <c r="E19" s="1419"/>
      <c r="F19" s="1547">
        <v>0.23</v>
      </c>
      <c r="G19" s="1547"/>
      <c r="H19" s="319">
        <v>0.48</v>
      </c>
      <c r="K19" s="202"/>
    </row>
    <row r="20" spans="1:11" ht="20.100000000000001" customHeight="1">
      <c r="A20" s="1557"/>
      <c r="B20" s="1488"/>
      <c r="C20" s="1546" t="s">
        <v>926</v>
      </c>
      <c r="D20" s="1419"/>
      <c r="E20" s="1419"/>
      <c r="F20" s="1550" t="s">
        <v>1000</v>
      </c>
      <c r="G20" s="1550"/>
      <c r="H20" s="319">
        <v>0.48</v>
      </c>
      <c r="K20" s="202"/>
    </row>
    <row r="21" spans="1:11" ht="20.100000000000001" customHeight="1" thickBot="1">
      <c r="A21" s="1414"/>
      <c r="B21" s="1558"/>
      <c r="C21" s="1548" t="s">
        <v>927</v>
      </c>
      <c r="D21" s="1549"/>
      <c r="E21" s="1549"/>
      <c r="F21" s="1551" t="s">
        <v>1000</v>
      </c>
      <c r="G21" s="1551"/>
      <c r="H21" s="320">
        <v>0.14000000000000001</v>
      </c>
      <c r="K21" s="202"/>
    </row>
    <row r="22" spans="1:11" ht="15.75" thickTop="1">
      <c r="A22" s="621"/>
      <c r="B22" s="621"/>
      <c r="C22" s="621"/>
      <c r="D22" s="621"/>
      <c r="E22" s="621"/>
      <c r="F22" s="621"/>
      <c r="G22" s="621"/>
      <c r="H22" s="621"/>
      <c r="I22" s="621"/>
    </row>
    <row r="23" spans="1:11">
      <c r="A23" s="621" t="s">
        <v>412</v>
      </c>
      <c r="B23" s="621"/>
      <c r="C23" s="621"/>
      <c r="D23" s="621"/>
      <c r="E23" s="621"/>
      <c r="F23" s="621"/>
      <c r="G23" s="621"/>
      <c r="H23" s="621"/>
      <c r="I23" s="621"/>
    </row>
    <row r="24" spans="1:11">
      <c r="A24" s="621" t="s">
        <v>413</v>
      </c>
      <c r="B24" s="621"/>
      <c r="C24" s="621"/>
      <c r="D24" s="621"/>
      <c r="E24" s="621"/>
      <c r="F24" s="621"/>
      <c r="G24" s="621"/>
      <c r="H24" s="621"/>
      <c r="I24" s="621"/>
    </row>
    <row r="25" spans="1:11">
      <c r="A25" s="621"/>
      <c r="B25" s="621"/>
      <c r="C25" s="621"/>
      <c r="D25" s="621"/>
      <c r="E25" s="621"/>
      <c r="F25" s="621"/>
      <c r="G25" s="621"/>
      <c r="H25" s="621"/>
      <c r="I25" s="621"/>
    </row>
    <row r="26" spans="1:11">
      <c r="A26" s="621"/>
      <c r="B26" s="621"/>
      <c r="C26" s="621"/>
      <c r="D26" s="621"/>
      <c r="E26" s="621"/>
      <c r="F26" s="621"/>
      <c r="G26" s="621"/>
      <c r="H26" s="621"/>
      <c r="I26" s="621"/>
    </row>
    <row r="27" spans="1:11">
      <c r="A27" s="621"/>
      <c r="B27" s="621"/>
      <c r="C27" s="621"/>
      <c r="D27" s="621"/>
      <c r="E27" s="621"/>
      <c r="F27" s="621"/>
      <c r="G27" s="621"/>
      <c r="H27" s="621"/>
      <c r="I27" s="621"/>
    </row>
    <row r="28" spans="1:11">
      <c r="A28" s="621"/>
      <c r="B28" s="621"/>
      <c r="C28" s="621"/>
      <c r="D28" s="621"/>
      <c r="E28" s="621"/>
      <c r="F28" s="621"/>
      <c r="G28" s="621"/>
      <c r="H28" s="621"/>
      <c r="I28" s="621"/>
    </row>
    <row r="29" spans="1:11">
      <c r="A29" s="621"/>
      <c r="B29" s="621"/>
      <c r="C29" s="621"/>
      <c r="D29" s="621"/>
      <c r="E29" s="621"/>
      <c r="F29" s="621"/>
      <c r="G29" s="621"/>
      <c r="H29" s="621"/>
      <c r="I29" s="621"/>
    </row>
    <row r="30" spans="1:11">
      <c r="A30" s="621"/>
      <c r="B30" s="621"/>
      <c r="C30" s="621"/>
      <c r="D30" s="621"/>
      <c r="E30" s="621"/>
      <c r="F30" s="621"/>
      <c r="G30" s="621"/>
      <c r="H30" s="621"/>
      <c r="I30" s="621"/>
    </row>
    <row r="31" spans="1:11">
      <c r="A31" s="621"/>
      <c r="B31" s="621"/>
      <c r="C31" s="621"/>
      <c r="D31" s="621"/>
      <c r="E31" s="621"/>
      <c r="F31" s="621"/>
      <c r="G31" s="621"/>
      <c r="H31" s="621"/>
      <c r="I31" s="621"/>
    </row>
    <row r="32" spans="1:11">
      <c r="A32" s="621"/>
      <c r="B32" s="621"/>
      <c r="C32" s="621"/>
      <c r="D32" s="621"/>
      <c r="E32" s="621"/>
      <c r="F32" s="621"/>
      <c r="G32" s="621"/>
      <c r="H32" s="621"/>
      <c r="I32" s="621"/>
    </row>
    <row r="33" spans="1:9">
      <c r="A33" s="621"/>
      <c r="B33" s="621"/>
      <c r="C33" s="621"/>
      <c r="D33" s="621"/>
      <c r="E33" s="621"/>
      <c r="F33" s="621"/>
      <c r="G33" s="621"/>
      <c r="H33" s="621"/>
      <c r="I33" s="621"/>
    </row>
    <row r="34" spans="1:9">
      <c r="A34" s="621"/>
      <c r="B34" s="621"/>
      <c r="C34" s="621"/>
      <c r="D34" s="621"/>
      <c r="E34" s="621"/>
      <c r="F34" s="621"/>
      <c r="G34" s="621"/>
      <c r="H34" s="621"/>
      <c r="I34" s="621"/>
    </row>
    <row r="35" spans="1:9">
      <c r="A35" s="621"/>
      <c r="B35" s="621"/>
      <c r="C35" s="621"/>
      <c r="D35" s="621"/>
      <c r="E35" s="621"/>
      <c r="F35" s="621"/>
      <c r="G35" s="621"/>
      <c r="H35" s="621"/>
      <c r="I35" s="621"/>
    </row>
    <row r="36" spans="1:9">
      <c r="A36" s="621"/>
      <c r="B36" s="621"/>
      <c r="C36" s="621"/>
      <c r="D36" s="621"/>
      <c r="E36" s="621"/>
      <c r="F36" s="621"/>
      <c r="G36" s="621"/>
      <c r="H36" s="621"/>
      <c r="I36" s="621"/>
    </row>
    <row r="37" spans="1:9">
      <c r="A37" s="621"/>
      <c r="B37" s="621"/>
      <c r="C37" s="621"/>
      <c r="D37" s="621"/>
      <c r="E37" s="621"/>
      <c r="F37" s="621"/>
      <c r="G37" s="621"/>
      <c r="H37" s="621"/>
      <c r="I37" s="621"/>
    </row>
    <row r="38" spans="1:9">
      <c r="A38" s="621"/>
      <c r="B38" s="621"/>
      <c r="C38" s="621"/>
      <c r="D38" s="621"/>
      <c r="E38" s="621"/>
      <c r="F38" s="621"/>
      <c r="G38" s="621"/>
      <c r="H38" s="621"/>
      <c r="I38" s="621"/>
    </row>
    <row r="39" spans="1:9">
      <c r="A39" s="621"/>
      <c r="B39" s="621"/>
      <c r="C39" s="621"/>
      <c r="D39" s="621"/>
      <c r="E39" s="621"/>
      <c r="F39" s="621"/>
      <c r="G39" s="621"/>
      <c r="H39" s="621"/>
      <c r="I39" s="621"/>
    </row>
    <row r="40" spans="1:9">
      <c r="A40" s="621"/>
      <c r="B40" s="621"/>
      <c r="C40" s="621"/>
      <c r="D40" s="621"/>
      <c r="E40" s="621"/>
      <c r="F40" s="621"/>
      <c r="G40" s="621"/>
      <c r="H40" s="621"/>
      <c r="I40" s="621"/>
    </row>
    <row r="41" spans="1:9">
      <c r="A41" s="621"/>
      <c r="B41" s="621"/>
      <c r="C41" s="621"/>
      <c r="D41" s="621"/>
      <c r="E41" s="621"/>
      <c r="F41" s="621"/>
      <c r="G41" s="621"/>
      <c r="H41" s="621"/>
      <c r="I41" s="621"/>
    </row>
    <row r="42" spans="1:9">
      <c r="A42" s="621"/>
      <c r="B42" s="621"/>
      <c r="C42" s="621"/>
      <c r="D42" s="621"/>
      <c r="E42" s="621"/>
      <c r="F42" s="621"/>
      <c r="G42" s="621"/>
      <c r="H42" s="621"/>
      <c r="I42" s="621"/>
    </row>
    <row r="43" spans="1:9">
      <c r="A43" s="621"/>
      <c r="B43" s="621"/>
      <c r="C43" s="621"/>
      <c r="D43" s="621"/>
      <c r="E43" s="621"/>
      <c r="F43" s="621"/>
      <c r="G43" s="621"/>
      <c r="H43" s="621"/>
      <c r="I43" s="621"/>
    </row>
    <row r="44" spans="1:9" ht="29.25" customHeight="1">
      <c r="A44" s="621">
        <v>50</v>
      </c>
      <c r="B44" s="621"/>
      <c r="C44" s="621"/>
      <c r="D44" s="621"/>
      <c r="E44" s="621"/>
      <c r="F44" s="621"/>
      <c r="G44" s="621"/>
      <c r="H44" s="621"/>
      <c r="I44" s="621"/>
    </row>
  </sheetData>
  <mergeCells count="77">
    <mergeCell ref="A14:B14"/>
    <mergeCell ref="A15:B15"/>
    <mergeCell ref="A20:B20"/>
    <mergeCell ref="A21:B21"/>
    <mergeCell ref="A16:B16"/>
    <mergeCell ref="A17:B17"/>
    <mergeCell ref="A18:B18"/>
    <mergeCell ref="A19:B19"/>
    <mergeCell ref="A35:I35"/>
    <mergeCell ref="A36:I36"/>
    <mergeCell ref="A37:I37"/>
    <mergeCell ref="A38:I38"/>
    <mergeCell ref="A43:I43"/>
    <mergeCell ref="A39:I39"/>
    <mergeCell ref="A40:I40"/>
    <mergeCell ref="A41:I41"/>
    <mergeCell ref="A42:I42"/>
    <mergeCell ref="A29:I29"/>
    <mergeCell ref="A30:I30"/>
    <mergeCell ref="A31:I31"/>
    <mergeCell ref="A32:I32"/>
    <mergeCell ref="A33:I33"/>
    <mergeCell ref="A34:I34"/>
    <mergeCell ref="F11:G11"/>
    <mergeCell ref="F12:G12"/>
    <mergeCell ref="A44:I44"/>
    <mergeCell ref="A22:I22"/>
    <mergeCell ref="A23:I23"/>
    <mergeCell ref="A24:I24"/>
    <mergeCell ref="A25:I25"/>
    <mergeCell ref="A26:I26"/>
    <mergeCell ref="A27:I27"/>
    <mergeCell ref="A28:I28"/>
    <mergeCell ref="F19:G19"/>
    <mergeCell ref="F13:G13"/>
    <mergeCell ref="F14:G14"/>
    <mergeCell ref="F15:G15"/>
    <mergeCell ref="F16:G16"/>
    <mergeCell ref="F17:G17"/>
    <mergeCell ref="F18:G18"/>
    <mergeCell ref="A4:B4"/>
    <mergeCell ref="A5:B5"/>
    <mergeCell ref="C13:E13"/>
    <mergeCell ref="C14:E14"/>
    <mergeCell ref="A7:B7"/>
    <mergeCell ref="A8:B8"/>
    <mergeCell ref="A9:B9"/>
    <mergeCell ref="A11:B11"/>
    <mergeCell ref="A12:B12"/>
    <mergeCell ref="A13:B13"/>
    <mergeCell ref="F20:G20"/>
    <mergeCell ref="F21:G21"/>
    <mergeCell ref="A1:E1"/>
    <mergeCell ref="A3:E3"/>
    <mergeCell ref="A2:I2"/>
    <mergeCell ref="C7:E7"/>
    <mergeCell ref="F5:G5"/>
    <mergeCell ref="F7:G7"/>
    <mergeCell ref="C4:E5"/>
    <mergeCell ref="F4:H4"/>
    <mergeCell ref="C11:E11"/>
    <mergeCell ref="C12:E12"/>
    <mergeCell ref="C20:E20"/>
    <mergeCell ref="C21:E21"/>
    <mergeCell ref="C19:E19"/>
    <mergeCell ref="C15:E15"/>
    <mergeCell ref="C16:E16"/>
    <mergeCell ref="C17:E17"/>
    <mergeCell ref="C18:E18"/>
    <mergeCell ref="C6:E6"/>
    <mergeCell ref="F6:G6"/>
    <mergeCell ref="C10:E10"/>
    <mergeCell ref="F10:G10"/>
    <mergeCell ref="C8:E8"/>
    <mergeCell ref="C9:E9"/>
    <mergeCell ref="F8:G8"/>
    <mergeCell ref="F9:G9"/>
  </mergeCells>
  <phoneticPr fontId="0" type="noConversion"/>
  <printOptions horizontalCentered="1"/>
  <pageMargins left="0.98425196850393704" right="0.59055118110236227" top="0.98425196850393704" bottom="0.19685039370078741" header="0.51181102362204722" footer="0.31496062992125984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Φύλλο19"/>
  <dimension ref="A1:H42"/>
  <sheetViews>
    <sheetView view="pageBreakPreview" topLeftCell="B1" zoomScaleNormal="75" zoomScaleSheetLayoutView="100" workbookViewId="0">
      <selection activeCell="N35" sqref="N35"/>
    </sheetView>
  </sheetViews>
  <sheetFormatPr defaultColWidth="8.625" defaultRowHeight="14.25"/>
  <cols>
    <col min="1" max="1" width="5.375" style="522" customWidth="1"/>
    <col min="2" max="2" width="15.625" style="522" customWidth="1"/>
    <col min="3" max="3" width="9.625" style="522" customWidth="1"/>
    <col min="4" max="4" width="9.875" style="522" customWidth="1"/>
    <col min="5" max="5" width="18.125" style="522" customWidth="1"/>
    <col min="6" max="6" width="7.125" style="522" customWidth="1"/>
    <col min="7" max="7" width="12.125" style="522" customWidth="1"/>
    <col min="8" max="8" width="18.875" style="522" customWidth="1"/>
    <col min="9" max="16384" width="8.625" style="522"/>
  </cols>
  <sheetData>
    <row r="1" spans="1:8" ht="18">
      <c r="A1" s="1572" t="s">
        <v>382</v>
      </c>
      <c r="B1" s="1572"/>
      <c r="C1" s="1572"/>
      <c r="D1" s="1572"/>
      <c r="E1" s="1572"/>
      <c r="F1" s="1572"/>
      <c r="G1" s="1572"/>
      <c r="H1" s="1572"/>
    </row>
    <row r="2" spans="1:8">
      <c r="A2" s="1575"/>
      <c r="B2" s="1575"/>
      <c r="C2" s="1575"/>
      <c r="D2" s="1575"/>
      <c r="E2" s="1575"/>
      <c r="F2" s="1575"/>
      <c r="G2" s="1575"/>
      <c r="H2" s="1575"/>
    </row>
    <row r="3" spans="1:8" ht="15">
      <c r="A3" s="1576" t="s">
        <v>71</v>
      </c>
      <c r="B3" s="1577"/>
      <c r="C3" s="1577"/>
      <c r="D3" s="1577"/>
      <c r="E3" s="1577"/>
      <c r="F3" s="1577"/>
      <c r="G3" s="1577"/>
      <c r="H3" s="1578"/>
    </row>
    <row r="4" spans="1:8" ht="15">
      <c r="A4" s="1579" t="s">
        <v>72</v>
      </c>
      <c r="B4" s="1580"/>
      <c r="C4" s="1580"/>
      <c r="D4" s="1580"/>
      <c r="E4" s="1580"/>
      <c r="F4" s="1580"/>
      <c r="G4" s="1580"/>
      <c r="H4" s="1581"/>
    </row>
    <row r="5" spans="1:8" ht="15">
      <c r="A5" s="1583" t="s">
        <v>73</v>
      </c>
      <c r="B5" s="1584"/>
      <c r="C5" s="1584"/>
      <c r="D5" s="1584"/>
      <c r="E5" s="1584"/>
      <c r="F5" s="1584"/>
      <c r="G5" s="1584"/>
      <c r="H5" s="1585"/>
    </row>
    <row r="6" spans="1:8" ht="15">
      <c r="A6" s="1586" t="s">
        <v>74</v>
      </c>
      <c r="B6" s="1587"/>
      <c r="C6" s="1587"/>
      <c r="D6" s="1587"/>
      <c r="E6" s="1587"/>
      <c r="F6" s="524" t="s">
        <v>75</v>
      </c>
      <c r="G6" s="1588"/>
      <c r="H6" s="1589"/>
    </row>
    <row r="7" spans="1:8" ht="15">
      <c r="A7" s="1586" t="s">
        <v>76</v>
      </c>
      <c r="B7" s="1587"/>
      <c r="C7" s="1587"/>
      <c r="D7" s="1587"/>
      <c r="E7" s="1587"/>
      <c r="F7" s="524" t="s">
        <v>75</v>
      </c>
      <c r="G7" s="1588"/>
      <c r="H7" s="1589"/>
    </row>
    <row r="8" spans="1:8" ht="30.95" customHeight="1">
      <c r="A8" s="1586" t="s">
        <v>77</v>
      </c>
      <c r="B8" s="1587"/>
      <c r="C8" s="1587"/>
      <c r="D8" s="1587"/>
      <c r="E8" s="1587"/>
      <c r="F8" s="524" t="s">
        <v>75</v>
      </c>
      <c r="G8" s="1590" t="s">
        <v>78</v>
      </c>
      <c r="H8" s="1591"/>
    </row>
    <row r="9" spans="1:8" ht="30" customHeight="1">
      <c r="A9" s="1586" t="s">
        <v>79</v>
      </c>
      <c r="B9" s="1587"/>
      <c r="C9" s="1587"/>
      <c r="D9" s="1587"/>
      <c r="E9" s="1587"/>
      <c r="F9" s="524" t="s">
        <v>75</v>
      </c>
      <c r="G9" s="1590" t="s">
        <v>80</v>
      </c>
      <c r="H9" s="1591"/>
    </row>
    <row r="10" spans="1:8" ht="15">
      <c r="A10" s="1592" t="s">
        <v>81</v>
      </c>
      <c r="B10" s="1593"/>
      <c r="C10" s="1593"/>
      <c r="D10" s="1593"/>
      <c r="E10" s="1593"/>
      <c r="F10" s="525" t="s">
        <v>82</v>
      </c>
      <c r="G10" s="1594"/>
      <c r="H10" s="1595"/>
    </row>
    <row r="11" spans="1:8" ht="15">
      <c r="A11" s="1596" t="s">
        <v>83</v>
      </c>
      <c r="B11" s="1597"/>
      <c r="C11" s="1597"/>
      <c r="D11" s="1597"/>
      <c r="E11" s="1597"/>
      <c r="F11" s="524" t="s">
        <v>75</v>
      </c>
      <c r="G11" s="1588"/>
      <c r="H11" s="1589"/>
    </row>
    <row r="12" spans="1:8" ht="15">
      <c r="A12" s="523" t="s">
        <v>84</v>
      </c>
      <c r="B12" s="526"/>
      <c r="C12" s="526"/>
      <c r="D12" s="526"/>
      <c r="E12" s="526"/>
      <c r="F12" s="524" t="s">
        <v>75</v>
      </c>
      <c r="G12" s="1588"/>
      <c r="H12" s="1589"/>
    </row>
    <row r="13" spans="1:8" ht="15">
      <c r="A13" s="523" t="s">
        <v>85</v>
      </c>
      <c r="B13" s="526"/>
      <c r="C13" s="526"/>
      <c r="D13" s="526"/>
      <c r="E13" s="526"/>
      <c r="F13" s="524" t="s">
        <v>75</v>
      </c>
      <c r="G13" s="1588"/>
      <c r="H13" s="1589"/>
    </row>
    <row r="14" spans="1:8" ht="15">
      <c r="A14" s="523" t="s">
        <v>86</v>
      </c>
      <c r="B14" s="526"/>
      <c r="C14" s="526"/>
      <c r="D14" s="526"/>
      <c r="E14" s="526"/>
      <c r="F14" s="524" t="s">
        <v>75</v>
      </c>
      <c r="G14" s="1588"/>
      <c r="H14" s="1589"/>
    </row>
    <row r="15" spans="1:8" ht="15">
      <c r="A15" s="1592" t="s">
        <v>87</v>
      </c>
      <c r="B15" s="1593"/>
      <c r="C15" s="1593"/>
      <c r="D15" s="1593"/>
      <c r="E15" s="1593"/>
      <c r="F15" s="525" t="s">
        <v>82</v>
      </c>
      <c r="G15" s="1588"/>
      <c r="H15" s="1589"/>
    </row>
    <row r="16" spans="1:8" ht="15">
      <c r="A16" s="1598" t="s">
        <v>88</v>
      </c>
      <c r="B16" s="1599"/>
      <c r="C16" s="1599"/>
      <c r="D16" s="1599"/>
      <c r="E16" s="1599"/>
      <c r="F16" s="1599"/>
      <c r="G16" s="1599"/>
      <c r="H16" s="1600"/>
    </row>
    <row r="17" spans="1:8" ht="15">
      <c r="A17" s="1601" t="s">
        <v>89</v>
      </c>
      <c r="B17" s="1594"/>
      <c r="C17" s="1594"/>
      <c r="D17" s="1594"/>
      <c r="E17" s="1594"/>
      <c r="F17" s="1594"/>
      <c r="G17" s="1594"/>
      <c r="H17" s="1595"/>
    </row>
    <row r="18" spans="1:8" ht="15">
      <c r="A18" s="1602" t="s">
        <v>90</v>
      </c>
      <c r="B18" s="1603"/>
      <c r="C18" s="1603"/>
      <c r="D18" s="1603"/>
      <c r="E18" s="1603"/>
      <c r="F18" s="1603"/>
      <c r="G18" s="1603"/>
      <c r="H18" s="1604"/>
    </row>
    <row r="19" spans="1:8">
      <c r="A19" s="1605" t="s">
        <v>91</v>
      </c>
      <c r="B19" s="1605"/>
      <c r="C19" s="1605"/>
      <c r="D19" s="1605"/>
      <c r="E19" s="1605"/>
      <c r="F19" s="1605"/>
      <c r="G19" s="1605"/>
      <c r="H19" s="1605"/>
    </row>
    <row r="20" spans="1:8" ht="48" customHeight="1">
      <c r="A20" s="1559" t="s">
        <v>92</v>
      </c>
      <c r="B20" s="1559"/>
      <c r="C20" s="1559"/>
      <c r="D20" s="1559"/>
      <c r="E20" s="1559"/>
      <c r="F20" s="1559"/>
      <c r="G20" s="1559"/>
      <c r="H20" s="1559"/>
    </row>
    <row r="21" spans="1:8" ht="66.599999999999994" customHeight="1">
      <c r="A21" s="1559" t="s">
        <v>93</v>
      </c>
      <c r="B21" s="1559"/>
      <c r="C21" s="1559"/>
      <c r="D21" s="1559"/>
      <c r="E21" s="1559"/>
      <c r="F21" s="1559"/>
      <c r="G21" s="1559"/>
      <c r="H21" s="1559"/>
    </row>
    <row r="22" spans="1:8" s="528" customFormat="1" ht="45" customHeight="1">
      <c r="A22" s="1566" t="s">
        <v>141</v>
      </c>
      <c r="B22" s="1566"/>
      <c r="C22" s="1566"/>
      <c r="D22" s="1566"/>
      <c r="E22" s="1566"/>
      <c r="F22" s="1566"/>
      <c r="G22" s="1566"/>
      <c r="H22" s="1566"/>
    </row>
    <row r="23" spans="1:8" s="528" customFormat="1" ht="5.0999999999999996" customHeight="1" thickBot="1">
      <c r="A23" s="527"/>
      <c r="B23" s="527"/>
      <c r="C23" s="527"/>
      <c r="D23" s="527"/>
      <c r="E23" s="527"/>
      <c r="F23" s="527"/>
      <c r="G23" s="527"/>
      <c r="H23" s="527"/>
    </row>
    <row r="24" spans="1:8" s="528" customFormat="1" ht="22.35" customHeight="1">
      <c r="A24" s="529"/>
      <c r="B24" s="1567" t="s">
        <v>294</v>
      </c>
      <c r="C24" s="1568"/>
      <c r="D24" s="1568"/>
      <c r="E24" s="1568"/>
      <c r="F24" s="1568"/>
      <c r="G24" s="1568"/>
      <c r="H24" s="1569"/>
    </row>
    <row r="25" spans="1:8" s="528" customFormat="1" ht="50.45" customHeight="1">
      <c r="A25" s="529"/>
      <c r="B25" s="530" t="s">
        <v>315</v>
      </c>
      <c r="C25" s="1570" t="s">
        <v>983</v>
      </c>
      <c r="D25" s="1570"/>
      <c r="E25" s="1570" t="s">
        <v>316</v>
      </c>
      <c r="F25" s="1570"/>
      <c r="G25" s="1570" t="s">
        <v>174</v>
      </c>
      <c r="H25" s="1571"/>
    </row>
    <row r="26" spans="1:8" s="528" customFormat="1" ht="15" customHeight="1">
      <c r="A26" s="529"/>
      <c r="B26" s="530"/>
      <c r="C26" s="1573" t="s">
        <v>299</v>
      </c>
      <c r="D26" s="1582"/>
      <c r="E26" s="1573" t="s">
        <v>299</v>
      </c>
      <c r="F26" s="1582"/>
      <c r="G26" s="1573" t="s">
        <v>299</v>
      </c>
      <c r="H26" s="1574"/>
    </row>
    <row r="27" spans="1:8" s="528" customFormat="1" ht="15">
      <c r="A27" s="529"/>
      <c r="B27" s="531" t="s">
        <v>317</v>
      </c>
      <c r="C27" s="1562">
        <v>265</v>
      </c>
      <c r="D27" s="1563"/>
      <c r="E27" s="1562">
        <v>54</v>
      </c>
      <c r="F27" s="1563"/>
      <c r="G27" s="1562"/>
      <c r="H27" s="1565"/>
    </row>
    <row r="28" spans="1:8" s="528" customFormat="1" ht="15">
      <c r="A28" s="532"/>
      <c r="B28" s="531" t="s">
        <v>318</v>
      </c>
      <c r="C28" s="1562">
        <v>378</v>
      </c>
      <c r="D28" s="1563"/>
      <c r="E28" s="1562">
        <v>54</v>
      </c>
      <c r="F28" s="1563"/>
      <c r="G28" s="1562"/>
      <c r="H28" s="1565"/>
    </row>
    <row r="29" spans="1:8" s="528" customFormat="1" ht="15">
      <c r="A29" s="532"/>
      <c r="B29" s="531" t="s">
        <v>319</v>
      </c>
      <c r="C29" s="1562">
        <v>401</v>
      </c>
      <c r="D29" s="1563"/>
      <c r="E29" s="1562">
        <v>54</v>
      </c>
      <c r="F29" s="1563"/>
      <c r="G29" s="1562"/>
      <c r="H29" s="1565"/>
    </row>
    <row r="30" spans="1:8" s="528" customFormat="1" ht="15">
      <c r="A30" s="532"/>
      <c r="B30" s="531" t="s">
        <v>320</v>
      </c>
      <c r="C30" s="1562">
        <v>427</v>
      </c>
      <c r="D30" s="1563"/>
      <c r="E30" s="1562">
        <v>87</v>
      </c>
      <c r="F30" s="1563"/>
      <c r="G30" s="1562"/>
      <c r="H30" s="1565"/>
    </row>
    <row r="31" spans="1:8" s="528" customFormat="1" ht="15">
      <c r="A31" s="532"/>
      <c r="B31" s="531" t="s">
        <v>321</v>
      </c>
      <c r="C31" s="1562">
        <v>474</v>
      </c>
      <c r="D31" s="1563"/>
      <c r="E31" s="1562">
        <v>95</v>
      </c>
      <c r="F31" s="1563"/>
      <c r="G31" s="1562">
        <v>178</v>
      </c>
      <c r="H31" s="1565"/>
    </row>
    <row r="32" spans="1:8" s="528" customFormat="1" ht="15">
      <c r="A32" s="532"/>
      <c r="B32" s="531" t="s">
        <v>322</v>
      </c>
      <c r="C32" s="1562">
        <v>479</v>
      </c>
      <c r="D32" s="1563"/>
      <c r="E32" s="1562">
        <v>105</v>
      </c>
      <c r="F32" s="1563"/>
      <c r="G32" s="1562">
        <v>204</v>
      </c>
      <c r="H32" s="1565"/>
    </row>
    <row r="33" spans="1:8" s="528" customFormat="1" ht="15">
      <c r="A33" s="532"/>
      <c r="B33" s="531" t="s">
        <v>323</v>
      </c>
      <c r="C33" s="1562">
        <v>552</v>
      </c>
      <c r="D33" s="1563"/>
      <c r="E33" s="1562">
        <v>121</v>
      </c>
      <c r="F33" s="1563"/>
      <c r="G33" s="1562">
        <v>231</v>
      </c>
      <c r="H33" s="1565"/>
    </row>
    <row r="34" spans="1:8" s="528" customFormat="1" ht="15.75" thickBot="1">
      <c r="A34" s="532"/>
      <c r="B34" s="533" t="s">
        <v>324</v>
      </c>
      <c r="C34" s="1560">
        <v>610</v>
      </c>
      <c r="D34" s="1564"/>
      <c r="E34" s="1560">
        <v>132</v>
      </c>
      <c r="F34" s="1564"/>
      <c r="G34" s="1560">
        <v>251</v>
      </c>
      <c r="H34" s="1561"/>
    </row>
    <row r="35" spans="1:8" s="528" customFormat="1" ht="53.45" customHeight="1">
      <c r="A35" s="1559" t="s">
        <v>293</v>
      </c>
      <c r="B35" s="1559"/>
      <c r="C35" s="1559"/>
      <c r="D35" s="1559"/>
      <c r="E35" s="1559"/>
      <c r="F35" s="1559"/>
      <c r="G35" s="1559"/>
      <c r="H35" s="1559"/>
    </row>
    <row r="36" spans="1:8" s="528" customFormat="1" ht="36.6" customHeight="1">
      <c r="A36" s="1559" t="s">
        <v>1096</v>
      </c>
      <c r="B36" s="1559"/>
      <c r="C36" s="1559"/>
      <c r="D36" s="1559"/>
      <c r="E36" s="1559"/>
      <c r="F36" s="1559"/>
      <c r="G36" s="1559"/>
      <c r="H36" s="1559"/>
    </row>
    <row r="37" spans="1:8" s="528" customFormat="1" ht="20.100000000000001" customHeight="1">
      <c r="A37" s="1559" t="s">
        <v>681</v>
      </c>
      <c r="B37" s="1559"/>
      <c r="C37" s="1559"/>
      <c r="D37" s="1559"/>
      <c r="E37" s="1559"/>
      <c r="F37" s="1559"/>
      <c r="G37" s="1559"/>
      <c r="H37" s="1559"/>
    </row>
    <row r="38" spans="1:8" s="528" customFormat="1" ht="6" customHeight="1">
      <c r="A38" s="1559"/>
      <c r="B38" s="1559"/>
      <c r="C38" s="1559"/>
      <c r="D38" s="1559"/>
      <c r="E38" s="1559"/>
      <c r="F38" s="1559"/>
      <c r="G38" s="1559"/>
      <c r="H38" s="1559"/>
    </row>
    <row r="39" spans="1:8" s="528" customFormat="1" ht="51" customHeight="1">
      <c r="A39" s="1566" t="s">
        <v>682</v>
      </c>
      <c r="B39" s="1566"/>
      <c r="C39" s="1566"/>
      <c r="D39" s="1566"/>
      <c r="E39" s="1566"/>
      <c r="F39" s="1566"/>
      <c r="G39" s="1566"/>
      <c r="H39" s="1566"/>
    </row>
    <row r="40" spans="1:8" s="528" customFormat="1" ht="36.6" customHeight="1">
      <c r="A40" s="1566" t="s">
        <v>273</v>
      </c>
      <c r="B40" s="1566"/>
      <c r="C40" s="1566"/>
      <c r="D40" s="1566"/>
      <c r="E40" s="1566"/>
      <c r="F40" s="1566"/>
      <c r="G40" s="1566"/>
      <c r="H40" s="1566"/>
    </row>
    <row r="41" spans="1:8" s="528" customFormat="1" ht="26.1" customHeight="1">
      <c r="A41" s="527"/>
      <c r="B41" s="1566"/>
      <c r="C41" s="1566"/>
      <c r="D41" s="1566"/>
      <c r="E41" s="1566"/>
      <c r="F41" s="1566"/>
      <c r="G41" s="1566"/>
      <c r="H41" s="1566"/>
    </row>
    <row r="42" spans="1:8" ht="21.6" customHeight="1">
      <c r="B42" s="1575">
        <v>51</v>
      </c>
      <c r="C42" s="1575"/>
      <c r="D42" s="1575"/>
      <c r="E42" s="1575"/>
      <c r="F42" s="1575"/>
      <c r="G42" s="1575"/>
      <c r="H42" s="1575"/>
    </row>
  </sheetData>
  <mergeCells count="68">
    <mergeCell ref="C27:D27"/>
    <mergeCell ref="C28:D28"/>
    <mergeCell ref="E29:F29"/>
    <mergeCell ref="A17:H17"/>
    <mergeCell ref="A18:H18"/>
    <mergeCell ref="A19:H19"/>
    <mergeCell ref="B41:H41"/>
    <mergeCell ref="B42:H42"/>
    <mergeCell ref="A20:H20"/>
    <mergeCell ref="A21:H21"/>
    <mergeCell ref="E27:F27"/>
    <mergeCell ref="E28:F28"/>
    <mergeCell ref="C26:D26"/>
    <mergeCell ref="G12:H12"/>
    <mergeCell ref="G13:H13"/>
    <mergeCell ref="G14:H14"/>
    <mergeCell ref="A15:E15"/>
    <mergeCell ref="G15:H15"/>
    <mergeCell ref="A16:H16"/>
    <mergeCell ref="A9:E9"/>
    <mergeCell ref="G9:H9"/>
    <mergeCell ref="A10:E10"/>
    <mergeCell ref="G10:H10"/>
    <mergeCell ref="A11:E11"/>
    <mergeCell ref="G11:H11"/>
    <mergeCell ref="A5:H5"/>
    <mergeCell ref="A6:E6"/>
    <mergeCell ref="G6:H6"/>
    <mergeCell ref="A7:E7"/>
    <mergeCell ref="G7:H7"/>
    <mergeCell ref="A8:E8"/>
    <mergeCell ref="G8:H8"/>
    <mergeCell ref="G29:H29"/>
    <mergeCell ref="G30:H30"/>
    <mergeCell ref="G31:H31"/>
    <mergeCell ref="G32:H32"/>
    <mergeCell ref="E30:F30"/>
    <mergeCell ref="A2:H2"/>
    <mergeCell ref="A3:H3"/>
    <mergeCell ref="A4:H4"/>
    <mergeCell ref="E26:F26"/>
    <mergeCell ref="A22:H22"/>
    <mergeCell ref="E31:F31"/>
    <mergeCell ref="E32:F32"/>
    <mergeCell ref="E33:F33"/>
    <mergeCell ref="A1:H1"/>
    <mergeCell ref="C30:D30"/>
    <mergeCell ref="C31:D31"/>
    <mergeCell ref="C32:D32"/>
    <mergeCell ref="G26:H26"/>
    <mergeCell ref="G27:H27"/>
    <mergeCell ref="G28:H28"/>
    <mergeCell ref="A38:H38"/>
    <mergeCell ref="A40:H40"/>
    <mergeCell ref="B24:H24"/>
    <mergeCell ref="C25:D25"/>
    <mergeCell ref="E25:F25"/>
    <mergeCell ref="G25:H25"/>
    <mergeCell ref="A39:H39"/>
    <mergeCell ref="A35:H35"/>
    <mergeCell ref="A37:H37"/>
    <mergeCell ref="C29:D29"/>
    <mergeCell ref="A36:H36"/>
    <mergeCell ref="G34:H34"/>
    <mergeCell ref="C33:D33"/>
    <mergeCell ref="E34:F34"/>
    <mergeCell ref="C34:D34"/>
    <mergeCell ref="G33:H33"/>
  </mergeCells>
  <phoneticPr fontId="0" type="noConversion"/>
  <printOptions horizontalCentered="1"/>
  <pageMargins left="0.98425196850393704" right="0.39370078740157483" top="0.98425196850393704" bottom="0.19685039370078741" header="0.23622047244094491" footer="7.874015748031496E-2"/>
  <pageSetup paperSize="9" scale="82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Φύλλο20"/>
  <dimension ref="A1:K20"/>
  <sheetViews>
    <sheetView view="pageBreakPreview" zoomScaleNormal="100" zoomScaleSheetLayoutView="100" workbookViewId="0">
      <selection activeCell="A18" sqref="A18:J18"/>
    </sheetView>
  </sheetViews>
  <sheetFormatPr defaultColWidth="8.625" defaultRowHeight="15"/>
  <cols>
    <col min="1" max="1" width="46.125" style="5" customWidth="1"/>
    <col min="2" max="2" width="7.875" style="5" customWidth="1"/>
    <col min="3" max="3" width="10.625" style="5" customWidth="1"/>
    <col min="4" max="4" width="16.125" style="5" customWidth="1"/>
    <col min="5" max="7" width="10.625" style="5" customWidth="1"/>
    <col min="8" max="8" width="16.625" style="5" customWidth="1"/>
    <col min="9" max="10" width="10.625" style="5" customWidth="1"/>
    <col min="11" max="11" width="11" style="5" customWidth="1"/>
    <col min="12" max="16384" width="8.625" style="5"/>
  </cols>
  <sheetData>
    <row r="1" spans="1:10" ht="18.75">
      <c r="A1" s="1112"/>
      <c r="B1" s="1112"/>
      <c r="C1" s="1112"/>
      <c r="D1" s="1112"/>
      <c r="E1" s="1112"/>
      <c r="F1" s="1112"/>
      <c r="G1" s="1112"/>
      <c r="H1" s="1112"/>
      <c r="I1" s="1112"/>
      <c r="J1" s="1112"/>
    </row>
    <row r="2" spans="1:10" ht="16.5">
      <c r="A2" s="1606" t="s">
        <v>384</v>
      </c>
      <c r="B2" s="1606"/>
      <c r="C2" s="1606"/>
      <c r="D2" s="1606"/>
      <c r="E2" s="1606"/>
      <c r="F2" s="1606"/>
      <c r="G2" s="1606"/>
      <c r="H2" s="1606"/>
      <c r="I2" s="1606"/>
      <c r="J2" s="1606"/>
    </row>
    <row r="3" spans="1:10" ht="19.5" thickBot="1">
      <c r="A3" s="1607"/>
      <c r="B3" s="1607"/>
      <c r="C3" s="1607"/>
      <c r="D3" s="1607"/>
      <c r="E3" s="1607"/>
      <c r="F3" s="1607"/>
      <c r="G3" s="1607"/>
      <c r="H3" s="1607"/>
      <c r="I3" s="1607"/>
      <c r="J3" s="1607"/>
    </row>
    <row r="4" spans="1:10" ht="34.5" customHeight="1" thickTop="1" thickBot="1">
      <c r="A4" s="1608" t="s">
        <v>842</v>
      </c>
      <c r="B4" s="1609"/>
      <c r="C4" s="1613" t="s">
        <v>10</v>
      </c>
      <c r="D4" s="1614"/>
      <c r="E4" s="1614"/>
      <c r="F4" s="1615"/>
      <c r="G4" s="1613" t="s">
        <v>12</v>
      </c>
      <c r="H4" s="1614"/>
      <c r="I4" s="1614"/>
      <c r="J4" s="1615"/>
    </row>
    <row r="5" spans="1:10" ht="48.95" customHeight="1" thickTop="1" thickBot="1">
      <c r="A5" s="1610"/>
      <c r="B5" s="1233"/>
      <c r="C5" s="1618" t="s">
        <v>841</v>
      </c>
      <c r="D5" s="1619"/>
      <c r="E5" s="1611" t="s">
        <v>11</v>
      </c>
      <c r="F5" s="1612"/>
      <c r="G5" s="1611" t="s">
        <v>13</v>
      </c>
      <c r="H5" s="1612"/>
      <c r="I5" s="1611" t="s">
        <v>11</v>
      </c>
      <c r="J5" s="1612"/>
    </row>
    <row r="6" spans="1:10" ht="83.1" customHeight="1" thickTop="1">
      <c r="A6" s="1610"/>
      <c r="B6" s="1233"/>
      <c r="C6" s="402" t="s">
        <v>295</v>
      </c>
      <c r="D6" s="367" t="s">
        <v>9</v>
      </c>
      <c r="E6" s="402" t="s">
        <v>1118</v>
      </c>
      <c r="F6" s="403" t="s">
        <v>843</v>
      </c>
      <c r="G6" s="402" t="s">
        <v>295</v>
      </c>
      <c r="H6" s="367" t="s">
        <v>9</v>
      </c>
      <c r="I6" s="402" t="s">
        <v>1118</v>
      </c>
      <c r="J6" s="403" t="s">
        <v>843</v>
      </c>
    </row>
    <row r="7" spans="1:10" ht="53.45" customHeight="1">
      <c r="A7" s="256" t="s">
        <v>538</v>
      </c>
      <c r="B7" s="269" t="s">
        <v>741</v>
      </c>
      <c r="C7" s="230">
        <v>14</v>
      </c>
      <c r="D7" s="192">
        <v>12.5</v>
      </c>
      <c r="E7" s="230">
        <v>11</v>
      </c>
      <c r="F7" s="229">
        <v>10</v>
      </c>
      <c r="G7" s="230">
        <v>12.5</v>
      </c>
      <c r="H7" s="229">
        <v>11</v>
      </c>
      <c r="I7" s="192">
        <v>10</v>
      </c>
      <c r="J7" s="229">
        <v>10</v>
      </c>
    </row>
    <row r="8" spans="1:10" ht="40.35" customHeight="1">
      <c r="A8" s="267" t="s">
        <v>844</v>
      </c>
      <c r="B8" s="269" t="s">
        <v>741</v>
      </c>
      <c r="C8" s="230">
        <v>8</v>
      </c>
      <c r="D8" s="192">
        <v>8</v>
      </c>
      <c r="E8" s="230">
        <v>8</v>
      </c>
      <c r="F8" s="229">
        <v>8</v>
      </c>
      <c r="G8" s="230">
        <v>6.5</v>
      </c>
      <c r="H8" s="229">
        <v>6.5</v>
      </c>
      <c r="I8" s="192">
        <v>6.5</v>
      </c>
      <c r="J8" s="229">
        <v>6.5</v>
      </c>
    </row>
    <row r="9" spans="1:10" ht="43.35" customHeight="1">
      <c r="A9" s="256" t="s">
        <v>539</v>
      </c>
      <c r="B9" s="269" t="s">
        <v>741</v>
      </c>
      <c r="C9" s="230">
        <v>16</v>
      </c>
      <c r="D9" s="192">
        <v>15</v>
      </c>
      <c r="E9" s="230">
        <v>14</v>
      </c>
      <c r="F9" s="229">
        <v>11</v>
      </c>
      <c r="G9" s="230">
        <v>15</v>
      </c>
      <c r="H9" s="229">
        <v>14</v>
      </c>
      <c r="I9" s="192">
        <v>12.5</v>
      </c>
      <c r="J9" s="229">
        <v>11</v>
      </c>
    </row>
    <row r="10" spans="1:10" ht="42.6" customHeight="1" thickBot="1">
      <c r="A10" s="256" t="s">
        <v>540</v>
      </c>
      <c r="B10" s="269" t="s">
        <v>741</v>
      </c>
      <c r="C10" s="404">
        <v>14</v>
      </c>
      <c r="D10" s="405">
        <v>12.5</v>
      </c>
      <c r="E10" s="404">
        <v>11</v>
      </c>
      <c r="F10" s="406">
        <v>10</v>
      </c>
      <c r="G10" s="404">
        <v>12.5</v>
      </c>
      <c r="H10" s="406">
        <v>11</v>
      </c>
      <c r="I10" s="405">
        <v>10</v>
      </c>
      <c r="J10" s="406">
        <v>9</v>
      </c>
    </row>
    <row r="11" spans="1:10" ht="42" customHeight="1" thickTop="1" thickBot="1">
      <c r="A11" s="268" t="s">
        <v>742</v>
      </c>
      <c r="B11" s="270" t="s">
        <v>299</v>
      </c>
      <c r="C11" s="407" t="s">
        <v>15</v>
      </c>
      <c r="D11" s="408">
        <v>6100</v>
      </c>
      <c r="E11" s="407">
        <v>5500</v>
      </c>
      <c r="F11" s="409">
        <v>5000</v>
      </c>
      <c r="G11" s="407" t="s">
        <v>805</v>
      </c>
      <c r="H11" s="409">
        <v>5500</v>
      </c>
      <c r="I11" s="408">
        <v>5000</v>
      </c>
      <c r="J11" s="409">
        <v>4500</v>
      </c>
    </row>
    <row r="12" spans="1:10" ht="28.35" customHeight="1" thickTop="1">
      <c r="A12" s="1311" t="s">
        <v>14</v>
      </c>
      <c r="B12" s="1311"/>
      <c r="C12" s="1311"/>
      <c r="D12" s="1311"/>
      <c r="E12" s="1311"/>
      <c r="F12" s="1311"/>
      <c r="G12" s="1311"/>
      <c r="H12" s="1311"/>
      <c r="I12" s="1311"/>
      <c r="J12" s="1311"/>
    </row>
    <row r="13" spans="1:10" ht="42" customHeight="1">
      <c r="A13" s="742"/>
      <c r="B13" s="742"/>
      <c r="C13" s="742"/>
      <c r="D13" s="742"/>
      <c r="E13" s="742"/>
      <c r="F13" s="742"/>
      <c r="G13" s="742"/>
      <c r="H13" s="742"/>
      <c r="I13" s="742"/>
      <c r="J13" s="742"/>
    </row>
    <row r="14" spans="1:10">
      <c r="A14" s="1297" t="s">
        <v>260</v>
      </c>
      <c r="B14" s="1311"/>
      <c r="C14" s="1311"/>
      <c r="D14" s="1311"/>
      <c r="E14" s="1311"/>
      <c r="F14" s="1311"/>
      <c r="G14" s="1311"/>
      <c r="H14" s="1311"/>
      <c r="I14" s="1311"/>
      <c r="J14" s="1311"/>
    </row>
    <row r="15" spans="1:10" ht="60.75" customHeight="1">
      <c r="A15" s="742" t="s">
        <v>456</v>
      </c>
      <c r="B15" s="742"/>
      <c r="C15" s="742"/>
      <c r="D15" s="742"/>
      <c r="E15" s="742"/>
      <c r="F15" s="742"/>
      <c r="G15" s="742"/>
      <c r="H15" s="742"/>
      <c r="I15" s="742"/>
      <c r="J15" s="742"/>
    </row>
    <row r="16" spans="1:10">
      <c r="A16" s="1311"/>
      <c r="B16" s="1311"/>
      <c r="C16" s="1311"/>
      <c r="D16" s="1311"/>
      <c r="E16" s="1311"/>
      <c r="F16" s="1311"/>
      <c r="G16" s="1311"/>
      <c r="H16" s="1311"/>
      <c r="I16" s="1311"/>
      <c r="J16" s="1311"/>
    </row>
    <row r="17" spans="1:11" ht="7.35" customHeight="1">
      <c r="A17" s="1617"/>
      <c r="B17" s="1617"/>
      <c r="C17" s="1617"/>
      <c r="D17" s="1617"/>
      <c r="E17" s="1617"/>
      <c r="F17" s="1617"/>
      <c r="G17" s="1617"/>
      <c r="H17" s="1617"/>
      <c r="I17" s="1617"/>
      <c r="J17" s="1617"/>
    </row>
    <row r="18" spans="1:11" ht="18.600000000000001" customHeight="1">
      <c r="A18" s="1616">
        <v>52</v>
      </c>
      <c r="B18" s="1616"/>
      <c r="C18" s="1616"/>
      <c r="D18" s="1616"/>
      <c r="E18" s="1616"/>
      <c r="F18" s="1616"/>
      <c r="G18" s="1616"/>
      <c r="H18" s="1616"/>
      <c r="I18" s="1616"/>
      <c r="J18" s="1616"/>
    </row>
    <row r="19" spans="1:11" ht="17.45" customHeight="1"/>
    <row r="20" spans="1:11" ht="47.85" customHeight="1">
      <c r="B20" s="154"/>
      <c r="C20" s="154"/>
      <c r="D20" s="154"/>
      <c r="E20" s="154"/>
      <c r="F20" s="154"/>
      <c r="G20" s="154"/>
      <c r="H20" s="154"/>
      <c r="I20" s="154"/>
      <c r="J20" s="154"/>
      <c r="K20" s="154"/>
    </row>
  </sheetData>
  <mergeCells count="17">
    <mergeCell ref="A18:J18"/>
    <mergeCell ref="G4:J4"/>
    <mergeCell ref="A16:J16"/>
    <mergeCell ref="A17:J17"/>
    <mergeCell ref="C5:D5"/>
    <mergeCell ref="G5:H5"/>
    <mergeCell ref="E5:F5"/>
    <mergeCell ref="A1:J1"/>
    <mergeCell ref="A2:J2"/>
    <mergeCell ref="A3:J3"/>
    <mergeCell ref="A15:J15"/>
    <mergeCell ref="A4:B6"/>
    <mergeCell ref="A12:J12"/>
    <mergeCell ref="A13:J13"/>
    <mergeCell ref="A14:J14"/>
    <mergeCell ref="I5:J5"/>
    <mergeCell ref="C4:F4"/>
  </mergeCells>
  <phoneticPr fontId="0" type="noConversion"/>
  <printOptions horizontalCentered="1"/>
  <pageMargins left="0.39370078740157483" right="0.39370078740157483" top="0.98425196850393704" bottom="0.19685039370078741" header="0.51181102362204722" footer="7.874015748031496E-2"/>
  <pageSetup paperSize="9" scale="83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27"/>
  <sheetViews>
    <sheetView view="pageBreakPreview" zoomScale="75" zoomScaleNormal="100" workbookViewId="0">
      <selection activeCell="E15" sqref="E15:F15"/>
    </sheetView>
  </sheetViews>
  <sheetFormatPr defaultColWidth="8.625" defaultRowHeight="15"/>
  <cols>
    <col min="1" max="1" width="6.625" style="5" customWidth="1"/>
    <col min="2" max="2" width="28.625" style="5" customWidth="1"/>
    <col min="3" max="3" width="8.625" style="5" customWidth="1"/>
    <col min="4" max="5" width="9.625" style="5" customWidth="1"/>
    <col min="6" max="6" width="12.125" style="5" customWidth="1"/>
    <col min="7" max="7" width="17.125" style="5" customWidth="1"/>
    <col min="8" max="16384" width="8.625" style="5"/>
  </cols>
  <sheetData>
    <row r="1" spans="1:9" ht="24" customHeight="1">
      <c r="A1" s="1606" t="s">
        <v>1119</v>
      </c>
      <c r="B1" s="1606"/>
      <c r="C1" s="1606"/>
      <c r="D1" s="1606"/>
      <c r="E1" s="1606"/>
      <c r="F1" s="1606"/>
      <c r="G1" s="1606"/>
      <c r="H1" s="217"/>
    </row>
    <row r="2" spans="1:9">
      <c r="A2" s="1140"/>
      <c r="B2" s="1140"/>
      <c r="C2" s="1140"/>
      <c r="D2" s="1140"/>
      <c r="E2" s="1140"/>
      <c r="F2" s="1140"/>
      <c r="G2" s="1140"/>
      <c r="H2" s="155"/>
    </row>
    <row r="3" spans="1:9" ht="15" customHeight="1" thickBot="1">
      <c r="A3" s="1622"/>
      <c r="B3" s="1622"/>
      <c r="C3" s="1622"/>
      <c r="D3" s="1622"/>
      <c r="E3" s="1622"/>
      <c r="F3" s="1622"/>
      <c r="G3" s="1622"/>
      <c r="H3" s="155"/>
    </row>
    <row r="4" spans="1:9" ht="47.45" customHeight="1">
      <c r="B4" s="518" t="s">
        <v>560</v>
      </c>
      <c r="C4" s="1028" t="s">
        <v>457</v>
      </c>
      <c r="D4" s="1240"/>
      <c r="E4" s="836"/>
      <c r="F4" s="836"/>
    </row>
    <row r="5" spans="1:9" ht="45.75" customHeight="1">
      <c r="B5" s="564" t="s">
        <v>2</v>
      </c>
      <c r="C5" s="1134">
        <v>72.2</v>
      </c>
      <c r="D5" s="1532"/>
      <c r="E5" s="980"/>
      <c r="F5" s="980"/>
    </row>
    <row r="6" spans="1:9" ht="45.75" customHeight="1">
      <c r="B6" s="564" t="s">
        <v>3</v>
      </c>
      <c r="C6" s="1509">
        <v>90</v>
      </c>
      <c r="D6" s="1510"/>
      <c r="E6" s="1621"/>
      <c r="F6" s="1621"/>
    </row>
    <row r="7" spans="1:9" ht="45.75" customHeight="1">
      <c r="B7" s="564" t="s">
        <v>4</v>
      </c>
      <c r="C7" s="1509">
        <v>90</v>
      </c>
      <c r="D7" s="1510"/>
      <c r="E7" s="980"/>
      <c r="F7" s="980"/>
    </row>
    <row r="8" spans="1:9" ht="45.75" customHeight="1">
      <c r="B8" s="564" t="s">
        <v>5</v>
      </c>
      <c r="C8" s="1509">
        <v>90</v>
      </c>
      <c r="D8" s="1510"/>
      <c r="E8" s="980"/>
      <c r="F8" s="980"/>
    </row>
    <row r="9" spans="1:9" ht="45.75" customHeight="1">
      <c r="B9" s="564" t="s">
        <v>461</v>
      </c>
      <c r="C9" s="1509">
        <v>90</v>
      </c>
      <c r="D9" s="1510"/>
      <c r="E9" s="980"/>
      <c r="F9" s="980"/>
    </row>
    <row r="10" spans="1:9" ht="45.75" customHeight="1">
      <c r="B10" s="564" t="s">
        <v>6</v>
      </c>
      <c r="C10" s="1509">
        <v>40</v>
      </c>
      <c r="D10" s="1510"/>
      <c r="E10" s="980"/>
      <c r="F10" s="980"/>
    </row>
    <row r="11" spans="1:9" ht="45.75" customHeight="1">
      <c r="B11" s="564" t="s">
        <v>561</v>
      </c>
      <c r="C11" s="1509">
        <v>90</v>
      </c>
      <c r="D11" s="1510"/>
      <c r="E11" s="1621"/>
      <c r="F11" s="1621"/>
    </row>
    <row r="12" spans="1:9" ht="45.75" customHeight="1">
      <c r="B12" s="564" t="s">
        <v>462</v>
      </c>
      <c r="C12" s="1509">
        <v>60</v>
      </c>
      <c r="D12" s="1510"/>
      <c r="E12" s="1621"/>
      <c r="F12" s="1621"/>
    </row>
    <row r="13" spans="1:9" ht="45.75" customHeight="1">
      <c r="B13" s="564" t="s">
        <v>270</v>
      </c>
      <c r="C13" s="1509">
        <v>60</v>
      </c>
      <c r="D13" s="1510"/>
      <c r="E13" s="1621"/>
      <c r="F13" s="1621"/>
    </row>
    <row r="14" spans="1:9" ht="45.75" customHeight="1">
      <c r="B14" s="564" t="s">
        <v>271</v>
      </c>
      <c r="C14" s="1509">
        <v>33.5</v>
      </c>
      <c r="D14" s="1510"/>
      <c r="E14" s="1621"/>
      <c r="F14" s="1621"/>
    </row>
    <row r="15" spans="1:9" ht="45.75" customHeight="1" thickBot="1">
      <c r="B15" s="565" t="s">
        <v>272</v>
      </c>
      <c r="C15" s="1540">
        <v>33.5</v>
      </c>
      <c r="D15" s="1623"/>
      <c r="E15" s="980"/>
      <c r="F15" s="980"/>
    </row>
    <row r="16" spans="1:9" ht="18.600000000000001" customHeight="1">
      <c r="A16" s="113"/>
      <c r="B16" s="1275"/>
      <c r="C16" s="1275"/>
      <c r="D16" s="1275"/>
      <c r="E16" s="1275"/>
      <c r="F16" s="1275"/>
      <c r="G16" s="113"/>
      <c r="H16" s="218"/>
      <c r="I16" s="218"/>
    </row>
    <row r="17" spans="1:9" ht="45.75" customHeight="1">
      <c r="B17" s="1624" t="s">
        <v>458</v>
      </c>
      <c r="C17" s="1624"/>
      <c r="D17" s="1624"/>
      <c r="E17" s="1624"/>
      <c r="F17" s="1624"/>
      <c r="G17" s="1624"/>
      <c r="H17" s="218"/>
      <c r="I17" s="218"/>
    </row>
    <row r="18" spans="1:9" ht="32.1" customHeight="1">
      <c r="B18" s="1507" t="s">
        <v>459</v>
      </c>
      <c r="C18" s="1507"/>
      <c r="D18" s="1507"/>
      <c r="E18" s="1507"/>
      <c r="F18" s="1507"/>
      <c r="G18" s="1507"/>
      <c r="H18" s="219"/>
      <c r="I18" s="219"/>
    </row>
    <row r="19" spans="1:9" ht="39.950000000000003" customHeight="1">
      <c r="B19" s="1507" t="s">
        <v>460</v>
      </c>
      <c r="C19" s="1507"/>
      <c r="D19" s="1507"/>
      <c r="E19" s="1507"/>
      <c r="F19" s="1507"/>
      <c r="G19" s="1507"/>
      <c r="H19" s="220"/>
      <c r="I19" s="220"/>
    </row>
    <row r="20" spans="1:9" ht="47.25" customHeight="1">
      <c r="A20" s="113"/>
      <c r="B20" s="1620" t="s">
        <v>463</v>
      </c>
      <c r="C20" s="1620"/>
      <c r="D20" s="1620"/>
      <c r="E20" s="1620"/>
      <c r="F20" s="1620"/>
      <c r="G20" s="1620"/>
    </row>
    <row r="21" spans="1:9" ht="30.75" customHeight="1">
      <c r="A21" s="113"/>
      <c r="B21" s="719"/>
      <c r="C21" s="719"/>
      <c r="D21" s="719"/>
      <c r="E21" s="719"/>
      <c r="F21" s="719"/>
      <c r="G21" s="719"/>
    </row>
    <row r="22" spans="1:9" ht="38.25" customHeight="1">
      <c r="B22" s="621">
        <v>53</v>
      </c>
      <c r="C22" s="621"/>
      <c r="D22" s="621"/>
      <c r="E22" s="621"/>
      <c r="F22" s="621"/>
      <c r="G22" s="621"/>
    </row>
    <row r="23" spans="1:9" ht="23.45" customHeight="1">
      <c r="A23" s="113"/>
      <c r="B23" s="198"/>
      <c r="C23" s="113"/>
      <c r="D23" s="113"/>
      <c r="E23" s="113"/>
      <c r="F23" s="113"/>
    </row>
    <row r="24" spans="1:9" ht="15.6" customHeight="1"/>
    <row r="25" spans="1:9" ht="15.6" customHeight="1"/>
    <row r="26" spans="1:9" ht="15.6" customHeight="1"/>
    <row r="27" spans="1:9" ht="15.6" customHeight="1"/>
  </sheetData>
  <mergeCells count="34">
    <mergeCell ref="C14:D14"/>
    <mergeCell ref="C15:D15"/>
    <mergeCell ref="E15:F15"/>
    <mergeCell ref="C12:D12"/>
    <mergeCell ref="B21:G21"/>
    <mergeCell ref="B22:G22"/>
    <mergeCell ref="B17:G17"/>
    <mergeCell ref="B18:G18"/>
    <mergeCell ref="B19:G19"/>
    <mergeCell ref="C11:D11"/>
    <mergeCell ref="C10:D10"/>
    <mergeCell ref="C4:D4"/>
    <mergeCell ref="C5:D5"/>
    <mergeCell ref="C9:D9"/>
    <mergeCell ref="C8:D8"/>
    <mergeCell ref="A1:G1"/>
    <mergeCell ref="A2:G2"/>
    <mergeCell ref="C6:D6"/>
    <mergeCell ref="A3:G3"/>
    <mergeCell ref="E4:F4"/>
    <mergeCell ref="E10:F10"/>
    <mergeCell ref="E5:F5"/>
    <mergeCell ref="E6:F6"/>
    <mergeCell ref="E7:F7"/>
    <mergeCell ref="C7:D7"/>
    <mergeCell ref="B20:G20"/>
    <mergeCell ref="B16:F16"/>
    <mergeCell ref="E8:F8"/>
    <mergeCell ref="E9:F9"/>
    <mergeCell ref="E14:F14"/>
    <mergeCell ref="E13:F13"/>
    <mergeCell ref="C13:D13"/>
    <mergeCell ref="E11:F11"/>
    <mergeCell ref="E12:F12"/>
  </mergeCells>
  <phoneticPr fontId="0" type="noConversion"/>
  <printOptions horizontalCentered="1"/>
  <pageMargins left="0.98425196850393704" right="0.39370078740157483" top="0.98425196850393704" bottom="0.19685039370078741" header="0.31496062992125984" footer="0.11811023622047245"/>
  <pageSetup paperSize="9" scale="8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23"/>
  <sheetViews>
    <sheetView view="pageBreakPreview" topLeftCell="A7" zoomScaleNormal="100" workbookViewId="0">
      <selection activeCell="G9" sqref="G9:H9"/>
    </sheetView>
  </sheetViews>
  <sheetFormatPr defaultColWidth="8.625" defaultRowHeight="15"/>
  <cols>
    <col min="1" max="5" width="8.625" style="5" customWidth="1"/>
    <col min="6" max="6" width="11" style="5" customWidth="1"/>
    <col min="7" max="8" width="8.625" style="5" customWidth="1"/>
    <col min="9" max="9" width="12.125" style="5" customWidth="1"/>
    <col min="10" max="10" width="3.5" style="5" customWidth="1"/>
    <col min="11" max="16384" width="8.625" style="5"/>
  </cols>
  <sheetData>
    <row r="1" spans="1:9">
      <c r="A1" s="1140" t="s">
        <v>1064</v>
      </c>
      <c r="B1" s="1140"/>
      <c r="C1" s="1140"/>
      <c r="D1" s="1140"/>
      <c r="E1" s="1140"/>
      <c r="F1" s="1140"/>
      <c r="G1" s="1140"/>
      <c r="H1" s="1140"/>
      <c r="I1" s="132"/>
    </row>
    <row r="2" spans="1:9" ht="15" customHeight="1" thickBot="1">
      <c r="A2" s="221"/>
      <c r="B2" s="221"/>
      <c r="C2" s="221"/>
      <c r="D2" s="221"/>
      <c r="E2" s="221"/>
      <c r="F2" s="221"/>
      <c r="G2" s="221"/>
      <c r="H2" s="221"/>
      <c r="I2" s="222"/>
    </row>
    <row r="3" spans="1:9" ht="53.1" customHeight="1">
      <c r="B3" s="1636" t="s">
        <v>147</v>
      </c>
      <c r="C3" s="1637"/>
      <c r="D3" s="1637"/>
      <c r="E3" s="1637"/>
      <c r="F3" s="1637"/>
      <c r="G3" s="1637"/>
      <c r="H3" s="1638"/>
      <c r="I3" s="164"/>
    </row>
    <row r="4" spans="1:9" ht="34.35" customHeight="1">
      <c r="B4" s="1628" t="s">
        <v>217</v>
      </c>
      <c r="C4" s="1629"/>
      <c r="D4" s="1629"/>
      <c r="E4" s="1629"/>
      <c r="F4" s="1629"/>
      <c r="G4" s="1639">
        <v>2</v>
      </c>
      <c r="H4" s="1640"/>
      <c r="I4" s="164"/>
    </row>
    <row r="5" spans="1:9" ht="34.35" customHeight="1">
      <c r="B5" s="1628" t="s">
        <v>218</v>
      </c>
      <c r="C5" s="1629"/>
      <c r="D5" s="1629"/>
      <c r="E5" s="1629"/>
      <c r="F5" s="1629"/>
      <c r="G5" s="1639">
        <v>3</v>
      </c>
      <c r="H5" s="1640"/>
      <c r="I5" s="164"/>
    </row>
    <row r="6" spans="1:9" ht="34.35" customHeight="1">
      <c r="B6" s="1628" t="s">
        <v>219</v>
      </c>
      <c r="C6" s="1629"/>
      <c r="D6" s="1629"/>
      <c r="E6" s="1629"/>
      <c r="F6" s="1629"/>
      <c r="G6" s="1639">
        <v>1</v>
      </c>
      <c r="H6" s="1640"/>
      <c r="I6" s="164"/>
    </row>
    <row r="7" spans="1:9" ht="34.35" customHeight="1">
      <c r="B7" s="1628" t="s">
        <v>987</v>
      </c>
      <c r="C7" s="1629"/>
      <c r="D7" s="1629"/>
      <c r="E7" s="1629"/>
      <c r="F7" s="1629"/>
      <c r="G7" s="1639">
        <v>4</v>
      </c>
      <c r="H7" s="1640"/>
      <c r="I7" s="164"/>
    </row>
    <row r="8" spans="1:9" ht="34.35" customHeight="1">
      <c r="B8" s="1628" t="s">
        <v>310</v>
      </c>
      <c r="C8" s="1629"/>
      <c r="D8" s="1629"/>
      <c r="E8" s="1629"/>
      <c r="F8" s="1629"/>
      <c r="G8" s="1639">
        <v>5</v>
      </c>
      <c r="H8" s="1640"/>
      <c r="I8" s="164"/>
    </row>
    <row r="9" spans="1:9" ht="34.35" customHeight="1">
      <c r="B9" s="1628" t="s">
        <v>414</v>
      </c>
      <c r="C9" s="1629"/>
      <c r="D9" s="1629"/>
      <c r="E9" s="1629"/>
      <c r="F9" s="1629"/>
      <c r="G9" s="1639">
        <v>3</v>
      </c>
      <c r="H9" s="1640"/>
      <c r="I9" s="164"/>
    </row>
    <row r="10" spans="1:9" ht="34.35" customHeight="1">
      <c r="B10" s="1628" t="s">
        <v>311</v>
      </c>
      <c r="C10" s="1629"/>
      <c r="D10" s="1629"/>
      <c r="E10" s="1629"/>
      <c r="F10" s="1629"/>
      <c r="G10" s="1639">
        <v>1.7</v>
      </c>
      <c r="H10" s="1640"/>
      <c r="I10" s="164"/>
    </row>
    <row r="11" spans="1:9" ht="34.35" customHeight="1">
      <c r="B11" s="1630" t="s">
        <v>94</v>
      </c>
      <c r="C11" s="1631"/>
      <c r="D11" s="1631"/>
      <c r="E11" s="1631"/>
      <c r="F11" s="1631"/>
      <c r="G11" s="1632">
        <v>1.4</v>
      </c>
      <c r="H11" s="1633"/>
      <c r="I11" s="164"/>
    </row>
    <row r="12" spans="1:9" ht="34.35" customHeight="1">
      <c r="B12" s="1630" t="s">
        <v>177</v>
      </c>
      <c r="C12" s="1631"/>
      <c r="D12" s="1631"/>
      <c r="E12" s="1631"/>
      <c r="F12" s="1631"/>
      <c r="G12" s="1632">
        <v>1</v>
      </c>
      <c r="H12" s="1633"/>
      <c r="I12" s="164"/>
    </row>
    <row r="13" spans="1:9" ht="34.35" customHeight="1" thickBot="1">
      <c r="B13" s="1634" t="s">
        <v>178</v>
      </c>
      <c r="C13" s="1635"/>
      <c r="D13" s="1635"/>
      <c r="E13" s="1635"/>
      <c r="F13" s="1635"/>
      <c r="G13" s="1625" t="s">
        <v>179</v>
      </c>
      <c r="H13" s="1626"/>
      <c r="I13" s="164"/>
    </row>
    <row r="14" spans="1:9" s="153" customFormat="1" ht="44.25" customHeight="1">
      <c r="A14" s="1627" t="s">
        <v>148</v>
      </c>
      <c r="B14" s="1627"/>
      <c r="C14" s="1627"/>
      <c r="D14" s="1627"/>
      <c r="E14" s="1627"/>
      <c r="F14" s="1627"/>
      <c r="G14" s="1627"/>
      <c r="H14" s="1627"/>
      <c r="I14" s="1627"/>
    </row>
    <row r="15" spans="1:9" ht="118.35" customHeight="1">
      <c r="A15" s="741" t="s">
        <v>387</v>
      </c>
      <c r="B15" s="741"/>
      <c r="C15" s="741"/>
      <c r="D15" s="741"/>
      <c r="E15" s="741"/>
      <c r="F15" s="741"/>
      <c r="G15" s="741"/>
      <c r="H15" s="741"/>
      <c r="I15" s="741"/>
    </row>
    <row r="16" spans="1:9" ht="77.099999999999994" customHeight="1">
      <c r="A16" s="741" t="s">
        <v>274</v>
      </c>
      <c r="B16" s="741"/>
      <c r="C16" s="741"/>
      <c r="D16" s="741"/>
      <c r="E16" s="741"/>
      <c r="F16" s="741"/>
      <c r="G16" s="741"/>
      <c r="H16" s="741"/>
      <c r="I16" s="741"/>
    </row>
    <row r="17" spans="1:10" ht="68.45" customHeight="1">
      <c r="A17" s="741" t="s">
        <v>1222</v>
      </c>
      <c r="B17" s="741"/>
      <c r="C17" s="741"/>
      <c r="D17" s="741"/>
      <c r="E17" s="741"/>
      <c r="F17" s="741"/>
      <c r="G17" s="741"/>
      <c r="H17" s="741"/>
      <c r="I17" s="741"/>
    </row>
    <row r="18" spans="1:10">
      <c r="A18" s="621"/>
      <c r="B18" s="621"/>
      <c r="C18" s="621"/>
      <c r="D18" s="621"/>
      <c r="E18" s="621"/>
      <c r="F18" s="621"/>
      <c r="G18" s="621"/>
      <c r="H18" s="621"/>
      <c r="I18" s="621"/>
      <c r="J18" s="621"/>
    </row>
    <row r="19" spans="1:10">
      <c r="A19" s="621"/>
      <c r="B19" s="621"/>
      <c r="C19" s="621"/>
      <c r="D19" s="621"/>
      <c r="E19" s="621"/>
      <c r="F19" s="621"/>
      <c r="G19" s="621"/>
      <c r="H19" s="621"/>
      <c r="I19" s="621"/>
      <c r="J19" s="621"/>
    </row>
    <row r="20" spans="1:10">
      <c r="A20" s="621"/>
      <c r="B20" s="621"/>
      <c r="C20" s="621"/>
      <c r="D20" s="621"/>
      <c r="E20" s="621"/>
      <c r="F20" s="621"/>
      <c r="G20" s="621"/>
      <c r="H20" s="621"/>
      <c r="I20" s="621"/>
      <c r="J20" s="621"/>
    </row>
    <row r="21" spans="1:10">
      <c r="A21" s="621"/>
      <c r="B21" s="621"/>
      <c r="C21" s="621"/>
      <c r="D21" s="621"/>
      <c r="E21" s="621"/>
      <c r="F21" s="621"/>
      <c r="G21" s="621"/>
      <c r="H21" s="621"/>
      <c r="I21" s="621"/>
      <c r="J21" s="621"/>
    </row>
    <row r="22" spans="1:10">
      <c r="A22" s="621"/>
      <c r="B22" s="621"/>
      <c r="C22" s="621"/>
      <c r="D22" s="621"/>
      <c r="E22" s="621"/>
      <c r="F22" s="621"/>
      <c r="G22" s="621"/>
      <c r="H22" s="621"/>
      <c r="I22" s="621"/>
      <c r="J22" s="621"/>
    </row>
    <row r="23" spans="1:10" ht="17.100000000000001" customHeight="1">
      <c r="A23" s="621">
        <v>54</v>
      </c>
      <c r="B23" s="621"/>
      <c r="C23" s="621"/>
      <c r="D23" s="621"/>
      <c r="E23" s="621"/>
      <c r="F23" s="621"/>
      <c r="G23" s="621"/>
      <c r="H23" s="621"/>
      <c r="I23" s="621"/>
      <c r="J23" s="621"/>
    </row>
  </sheetData>
  <mergeCells count="32">
    <mergeCell ref="A22:J22"/>
    <mergeCell ref="A23:J23"/>
    <mergeCell ref="A18:J18"/>
    <mergeCell ref="A19:J19"/>
    <mergeCell ref="A20:J20"/>
    <mergeCell ref="A21:J21"/>
    <mergeCell ref="G10:H10"/>
    <mergeCell ref="B9:F9"/>
    <mergeCell ref="B5:F5"/>
    <mergeCell ref="G7:H7"/>
    <mergeCell ref="G8:H8"/>
    <mergeCell ref="G9:H9"/>
    <mergeCell ref="B13:F13"/>
    <mergeCell ref="A1:H1"/>
    <mergeCell ref="B4:F4"/>
    <mergeCell ref="B6:F6"/>
    <mergeCell ref="B3:H3"/>
    <mergeCell ref="G4:H4"/>
    <mergeCell ref="G5:H5"/>
    <mergeCell ref="G6:H6"/>
    <mergeCell ref="B7:F7"/>
    <mergeCell ref="B8:F8"/>
    <mergeCell ref="G13:H13"/>
    <mergeCell ref="A17:I17"/>
    <mergeCell ref="A14:I14"/>
    <mergeCell ref="B10:F10"/>
    <mergeCell ref="B12:F12"/>
    <mergeCell ref="B11:F11"/>
    <mergeCell ref="A15:I15"/>
    <mergeCell ref="A16:I16"/>
    <mergeCell ref="G12:H12"/>
    <mergeCell ref="G11:H11"/>
  </mergeCells>
  <phoneticPr fontId="0" type="noConversion"/>
  <printOptions horizontalCentered="1"/>
  <pageMargins left="0.98425196850393704" right="0.39370078740157483" top="0.98425196850393704" bottom="0.39370078740157483" header="0.51181102362204722" footer="0.31496062992125984"/>
  <pageSetup paperSize="9" scale="9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88"/>
  <sheetViews>
    <sheetView view="pageBreakPreview" topLeftCell="A34" zoomScale="75" zoomScaleNormal="75" zoomScaleSheetLayoutView="75" workbookViewId="0">
      <selection activeCell="J85" sqref="J85"/>
    </sheetView>
  </sheetViews>
  <sheetFormatPr defaultColWidth="8.625" defaultRowHeight="15"/>
  <cols>
    <col min="1" max="1" width="6.375" style="5" customWidth="1"/>
    <col min="2" max="2" width="7" style="5" customWidth="1"/>
    <col min="3" max="3" width="23.875" style="5" customWidth="1"/>
    <col min="4" max="4" width="8.625" style="5" customWidth="1"/>
    <col min="5" max="5" width="14.875" style="5" customWidth="1"/>
    <col min="6" max="6" width="8.625" style="5" customWidth="1"/>
    <col min="7" max="7" width="7" style="5" customWidth="1"/>
    <col min="8" max="8" width="7.5" style="5" customWidth="1"/>
    <col min="9" max="9" width="0.125" style="5" hidden="1" customWidth="1"/>
    <col min="10" max="16384" width="8.625" style="5"/>
  </cols>
  <sheetData>
    <row r="1" spans="1:9" ht="19.5">
      <c r="A1" s="585" t="s">
        <v>1065</v>
      </c>
      <c r="B1" s="585"/>
      <c r="C1" s="585"/>
      <c r="D1" s="585"/>
      <c r="E1" s="585"/>
      <c r="F1" s="585"/>
      <c r="G1" s="585"/>
      <c r="H1" s="585"/>
      <c r="I1" s="223"/>
    </row>
    <row r="2" spans="1:9" ht="72" customHeight="1">
      <c r="A2" s="581" t="s">
        <v>536</v>
      </c>
      <c r="B2" s="581"/>
      <c r="C2" s="581"/>
      <c r="D2" s="581"/>
      <c r="E2" s="581"/>
      <c r="F2" s="581"/>
      <c r="G2" s="581"/>
      <c r="H2" s="581"/>
      <c r="I2" s="581"/>
    </row>
    <row r="3" spans="1:9" ht="57" customHeight="1">
      <c r="A3" s="581" t="s">
        <v>716</v>
      </c>
      <c r="B3" s="581"/>
      <c r="C3" s="581"/>
      <c r="D3" s="581"/>
      <c r="E3" s="581"/>
      <c r="F3" s="581"/>
      <c r="G3" s="581"/>
      <c r="H3" s="581"/>
      <c r="I3" s="581"/>
    </row>
    <row r="4" spans="1:9" ht="18">
      <c r="A4" s="581" t="s">
        <v>308</v>
      </c>
      <c r="B4" s="581"/>
      <c r="C4" s="581"/>
      <c r="D4" s="581"/>
      <c r="E4" s="581"/>
      <c r="F4" s="581"/>
      <c r="G4" s="581"/>
      <c r="H4" s="581"/>
      <c r="I4" s="581"/>
    </row>
    <row r="5" spans="1:9" ht="18">
      <c r="A5" s="581" t="s">
        <v>309</v>
      </c>
      <c r="B5" s="581"/>
      <c r="C5" s="581"/>
      <c r="D5" s="581"/>
      <c r="E5" s="581"/>
      <c r="F5" s="581"/>
      <c r="G5" s="581"/>
      <c r="H5" s="581"/>
      <c r="I5" s="581"/>
    </row>
    <row r="6" spans="1:9" ht="18.75" customHeight="1">
      <c r="A6" s="588" t="s">
        <v>471</v>
      </c>
      <c r="B6" s="588"/>
      <c r="C6" s="588"/>
      <c r="D6" s="588"/>
      <c r="E6" s="588"/>
      <c r="F6" s="588"/>
      <c r="G6" s="588"/>
      <c r="H6" s="588"/>
      <c r="I6" s="588"/>
    </row>
    <row r="7" spans="1:9" ht="18.75" customHeight="1">
      <c r="A7" s="581" t="s">
        <v>473</v>
      </c>
      <c r="B7" s="581"/>
      <c r="C7" s="581"/>
      <c r="D7" s="581"/>
      <c r="E7" s="581"/>
      <c r="F7" s="581"/>
      <c r="G7" s="581"/>
      <c r="H7" s="581"/>
      <c r="I7" s="581"/>
    </row>
    <row r="8" spans="1:9" ht="18.75" customHeight="1">
      <c r="A8" s="581" t="s">
        <v>472</v>
      </c>
      <c r="B8" s="581"/>
      <c r="C8" s="581"/>
      <c r="D8" s="581"/>
      <c r="E8" s="581"/>
      <c r="F8" s="581"/>
      <c r="G8" s="581"/>
      <c r="H8" s="581"/>
      <c r="I8" s="581"/>
    </row>
    <row r="9" spans="1:9" ht="18.75" customHeight="1">
      <c r="A9" s="581" t="s">
        <v>474</v>
      </c>
      <c r="B9" s="581"/>
      <c r="C9" s="581"/>
      <c r="D9" s="581"/>
      <c r="E9" s="581"/>
      <c r="F9" s="581"/>
      <c r="G9" s="581"/>
      <c r="H9" s="581"/>
      <c r="I9" s="581"/>
    </row>
    <row r="10" spans="1:9" ht="18.75" customHeight="1">
      <c r="A10" s="581" t="s">
        <v>475</v>
      </c>
      <c r="B10" s="581"/>
      <c r="C10" s="581"/>
      <c r="D10" s="581"/>
      <c r="E10" s="581"/>
      <c r="F10" s="581"/>
      <c r="G10" s="581"/>
      <c r="H10" s="581"/>
      <c r="I10" s="581"/>
    </row>
    <row r="11" spans="1:9" ht="18.75" customHeight="1">
      <c r="A11" s="581" t="s">
        <v>476</v>
      </c>
      <c r="B11" s="581"/>
      <c r="C11" s="581"/>
      <c r="D11" s="581"/>
      <c r="E11" s="581"/>
      <c r="F11" s="581"/>
      <c r="G11" s="581"/>
      <c r="H11" s="581"/>
      <c r="I11" s="581"/>
    </row>
    <row r="12" spans="1:9" ht="18.75" customHeight="1">
      <c r="A12" s="581" t="s">
        <v>477</v>
      </c>
      <c r="B12" s="581"/>
      <c r="C12" s="581"/>
      <c r="D12" s="581"/>
      <c r="E12" s="581"/>
      <c r="F12" s="581"/>
      <c r="G12" s="581"/>
      <c r="H12" s="581"/>
      <c r="I12" s="581"/>
    </row>
    <row r="13" spans="1:9" ht="18.75" customHeight="1">
      <c r="A13" s="581" t="s">
        <v>478</v>
      </c>
      <c r="B13" s="581"/>
      <c r="C13" s="581"/>
      <c r="D13" s="581"/>
      <c r="E13" s="581"/>
      <c r="F13" s="581"/>
      <c r="G13" s="581"/>
      <c r="H13" s="581"/>
      <c r="I13" s="581"/>
    </row>
    <row r="14" spans="1:9" ht="77.45" customHeight="1">
      <c r="A14" s="581" t="s">
        <v>418</v>
      </c>
      <c r="B14" s="581"/>
      <c r="C14" s="581"/>
      <c r="D14" s="581"/>
      <c r="E14" s="581"/>
      <c r="F14" s="581"/>
      <c r="G14" s="581"/>
      <c r="H14" s="581"/>
      <c r="I14" s="581"/>
    </row>
    <row r="15" spans="1:9" ht="11.1" customHeight="1" thickBot="1">
      <c r="A15" s="581"/>
      <c r="B15" s="581"/>
      <c r="C15" s="581"/>
      <c r="D15" s="581"/>
      <c r="E15" s="581"/>
      <c r="F15" s="581"/>
      <c r="G15" s="581"/>
      <c r="H15" s="581"/>
      <c r="I15" s="223"/>
    </row>
    <row r="16" spans="1:9" ht="51.6" customHeight="1">
      <c r="B16" s="223"/>
      <c r="C16" s="1641" t="s">
        <v>932</v>
      </c>
      <c r="D16" s="1642"/>
      <c r="E16" s="1642" t="s">
        <v>933</v>
      </c>
      <c r="F16" s="1643"/>
      <c r="G16" s="223"/>
      <c r="H16" s="223"/>
      <c r="I16" s="223"/>
    </row>
    <row r="17" spans="1:9" ht="24" customHeight="1">
      <c r="B17" s="223"/>
      <c r="C17" s="1644" t="s">
        <v>211</v>
      </c>
      <c r="D17" s="1645"/>
      <c r="E17" s="1646">
        <v>1.47</v>
      </c>
      <c r="F17" s="1647"/>
      <c r="G17" s="223"/>
      <c r="H17" s="223"/>
      <c r="I17" s="223"/>
    </row>
    <row r="18" spans="1:9" ht="20.45" customHeight="1">
      <c r="B18" s="223"/>
      <c r="C18" s="1644" t="s">
        <v>212</v>
      </c>
      <c r="D18" s="1645"/>
      <c r="E18" s="1646">
        <v>2.1</v>
      </c>
      <c r="F18" s="1647"/>
      <c r="G18" s="223"/>
      <c r="H18" s="223"/>
      <c r="I18" s="223"/>
    </row>
    <row r="19" spans="1:9" ht="21" customHeight="1">
      <c r="C19" s="1644" t="s">
        <v>1228</v>
      </c>
      <c r="D19" s="1645"/>
      <c r="E19" s="1646">
        <v>8</v>
      </c>
      <c r="F19" s="1647"/>
      <c r="G19" s="227"/>
      <c r="H19" s="227"/>
      <c r="I19" s="223"/>
    </row>
    <row r="20" spans="1:9" ht="20.100000000000001" customHeight="1">
      <c r="C20" s="1644" t="s">
        <v>1229</v>
      </c>
      <c r="D20" s="1645"/>
      <c r="E20" s="1646">
        <v>1.56</v>
      </c>
      <c r="F20" s="1647"/>
    </row>
    <row r="21" spans="1:9" ht="22.35" customHeight="1">
      <c r="C21" s="1644" t="s">
        <v>213</v>
      </c>
      <c r="D21" s="1645"/>
      <c r="E21" s="1646">
        <v>5</v>
      </c>
      <c r="F21" s="1647"/>
    </row>
    <row r="22" spans="1:9" ht="22.35" customHeight="1">
      <c r="C22" s="1644" t="s">
        <v>888</v>
      </c>
      <c r="D22" s="1645"/>
      <c r="E22" s="1646">
        <v>6.75</v>
      </c>
      <c r="F22" s="1647"/>
    </row>
    <row r="23" spans="1:9" ht="20.45" customHeight="1">
      <c r="C23" s="1644" t="s">
        <v>325</v>
      </c>
      <c r="D23" s="1645"/>
      <c r="E23" s="1646">
        <v>3</v>
      </c>
      <c r="F23" s="1647"/>
    </row>
    <row r="24" spans="1:9" ht="30.6" customHeight="1">
      <c r="C24" s="1644" t="s">
        <v>1227</v>
      </c>
      <c r="D24" s="1645"/>
      <c r="E24" s="1646">
        <v>5</v>
      </c>
      <c r="F24" s="1647"/>
    </row>
    <row r="25" spans="1:9" ht="31.35" customHeight="1">
      <c r="C25" s="1653" t="s">
        <v>992</v>
      </c>
      <c r="D25" s="1654"/>
      <c r="E25" s="1656"/>
      <c r="F25" s="1657"/>
    </row>
    <row r="26" spans="1:9" ht="27" customHeight="1">
      <c r="C26" s="1644" t="s">
        <v>826</v>
      </c>
      <c r="D26" s="1645"/>
      <c r="E26" s="1646" t="s">
        <v>163</v>
      </c>
      <c r="F26" s="1647"/>
    </row>
    <row r="27" spans="1:9" ht="30" customHeight="1">
      <c r="C27" s="1644" t="s">
        <v>827</v>
      </c>
      <c r="D27" s="1645"/>
      <c r="E27" s="1646" t="s">
        <v>162</v>
      </c>
      <c r="F27" s="1647"/>
    </row>
    <row r="28" spans="1:9" ht="23.45" customHeight="1">
      <c r="C28" s="1644" t="s">
        <v>1230</v>
      </c>
      <c r="D28" s="1645"/>
      <c r="E28" s="1646">
        <v>4.5</v>
      </c>
      <c r="F28" s="1647"/>
    </row>
    <row r="29" spans="1:9" ht="23.45" customHeight="1">
      <c r="C29" s="1651" t="s">
        <v>415</v>
      </c>
      <c r="D29" s="1652"/>
      <c r="E29" s="1646" t="s">
        <v>416</v>
      </c>
      <c r="F29" s="1647"/>
    </row>
    <row r="30" spans="1:9" ht="23.1" customHeight="1">
      <c r="C30" s="1651" t="s">
        <v>161</v>
      </c>
      <c r="D30" s="1652"/>
      <c r="E30" s="1646" t="s">
        <v>717</v>
      </c>
      <c r="F30" s="1647"/>
    </row>
    <row r="31" spans="1:9" ht="69" customHeight="1" thickBot="1">
      <c r="C31" s="1648" t="s">
        <v>417</v>
      </c>
      <c r="D31" s="1649"/>
      <c r="E31" s="1649"/>
      <c r="F31" s="1650"/>
    </row>
    <row r="32" spans="1:9" ht="5.25" customHeight="1">
      <c r="A32" s="621"/>
      <c r="B32" s="621"/>
      <c r="C32" s="621"/>
      <c r="D32" s="621"/>
      <c r="E32" s="621"/>
      <c r="F32" s="621"/>
      <c r="G32" s="621"/>
      <c r="H32" s="621"/>
    </row>
    <row r="33" spans="1:8" ht="16.5" customHeight="1">
      <c r="A33" s="1655">
        <v>55</v>
      </c>
      <c r="B33" s="1655"/>
      <c r="C33" s="1655"/>
      <c r="D33" s="1655"/>
      <c r="E33" s="1655"/>
      <c r="F33" s="1655"/>
      <c r="G33" s="1655"/>
      <c r="H33" s="1655"/>
    </row>
    <row r="35" spans="1:8" ht="75.75" customHeight="1">
      <c r="A35" s="585" t="s">
        <v>1037</v>
      </c>
      <c r="B35" s="585"/>
      <c r="C35" s="585"/>
      <c r="D35" s="585"/>
      <c r="E35" s="585"/>
      <c r="F35" s="585"/>
      <c r="G35" s="585"/>
      <c r="H35" s="585"/>
    </row>
    <row r="39" spans="1:8">
      <c r="B39" s="1658" t="s">
        <v>1029</v>
      </c>
      <c r="C39" s="1658"/>
      <c r="D39" s="1658"/>
      <c r="E39" s="571">
        <v>0.6</v>
      </c>
    </row>
    <row r="40" spans="1:8">
      <c r="B40" s="1658"/>
      <c r="C40" s="1658"/>
      <c r="D40" s="1658"/>
      <c r="E40" s="572"/>
    </row>
    <row r="41" spans="1:8">
      <c r="B41" s="1658" t="s">
        <v>1030</v>
      </c>
      <c r="C41" s="1658"/>
      <c r="D41" s="1658"/>
      <c r="E41" s="571">
        <v>1</v>
      </c>
    </row>
    <row r="42" spans="1:8">
      <c r="B42" s="1658"/>
      <c r="C42" s="1658"/>
      <c r="D42" s="1658"/>
      <c r="E42" s="572"/>
    </row>
    <row r="43" spans="1:8">
      <c r="B43" s="1658" t="s">
        <v>1031</v>
      </c>
      <c r="C43" s="1658"/>
      <c r="D43" s="1658"/>
      <c r="E43" s="572" t="s">
        <v>1028</v>
      </c>
    </row>
    <row r="44" spans="1:8">
      <c r="B44" s="1658"/>
      <c r="C44" s="1658"/>
      <c r="D44" s="1658"/>
      <c r="E44" s="572"/>
    </row>
    <row r="45" spans="1:8" ht="36" customHeight="1">
      <c r="B45" s="1658" t="s">
        <v>1032</v>
      </c>
      <c r="C45" s="1658"/>
      <c r="D45" s="1658"/>
      <c r="E45" s="573" t="s">
        <v>1035</v>
      </c>
    </row>
    <row r="46" spans="1:8">
      <c r="B46" s="1658"/>
      <c r="C46" s="1658"/>
      <c r="D46" s="1658"/>
      <c r="E46" s="572"/>
    </row>
    <row r="47" spans="1:8">
      <c r="B47" s="1658" t="s">
        <v>1033</v>
      </c>
      <c r="C47" s="1658"/>
      <c r="D47" s="1658"/>
      <c r="E47" s="571">
        <v>0.03</v>
      </c>
      <c r="F47" s="5" t="s">
        <v>1036</v>
      </c>
    </row>
    <row r="48" spans="1:8">
      <c r="B48" s="1658"/>
      <c r="C48" s="1658"/>
      <c r="D48" s="1658"/>
      <c r="E48" s="572"/>
    </row>
    <row r="49" spans="2:6">
      <c r="B49" s="1658" t="s">
        <v>1034</v>
      </c>
      <c r="C49" s="1658"/>
      <c r="D49" s="1658"/>
      <c r="E49" s="571">
        <v>0.1</v>
      </c>
      <c r="F49" s="5" t="s">
        <v>1036</v>
      </c>
    </row>
    <row r="88" spans="8:8">
      <c r="H88" s="5">
        <v>56</v>
      </c>
    </row>
  </sheetData>
  <mergeCells count="60">
    <mergeCell ref="B44:D44"/>
    <mergeCell ref="B45:D45"/>
    <mergeCell ref="B46:D46"/>
    <mergeCell ref="B47:D47"/>
    <mergeCell ref="B48:D48"/>
    <mergeCell ref="B49:D49"/>
    <mergeCell ref="A35:H35"/>
    <mergeCell ref="B39:D39"/>
    <mergeCell ref="B40:D40"/>
    <mergeCell ref="B41:D41"/>
    <mergeCell ref="B42:D42"/>
    <mergeCell ref="B43:D43"/>
    <mergeCell ref="A32:H32"/>
    <mergeCell ref="A33:H33"/>
    <mergeCell ref="E25:F25"/>
    <mergeCell ref="E27:F27"/>
    <mergeCell ref="E28:F28"/>
    <mergeCell ref="C27:D27"/>
    <mergeCell ref="C28:D28"/>
    <mergeCell ref="C29:D29"/>
    <mergeCell ref="E29:F29"/>
    <mergeCell ref="C31:F31"/>
    <mergeCell ref="E22:F22"/>
    <mergeCell ref="E23:F23"/>
    <mergeCell ref="E24:F24"/>
    <mergeCell ref="E26:F26"/>
    <mergeCell ref="C30:D30"/>
    <mergeCell ref="C25:D25"/>
    <mergeCell ref="C26:D26"/>
    <mergeCell ref="C21:D21"/>
    <mergeCell ref="C22:D22"/>
    <mergeCell ref="C23:D23"/>
    <mergeCell ref="C24:D24"/>
    <mergeCell ref="E21:F21"/>
    <mergeCell ref="E30:F30"/>
    <mergeCell ref="A7:I7"/>
    <mergeCell ref="A8:I8"/>
    <mergeCell ref="C17:D17"/>
    <mergeCell ref="C18:D18"/>
    <mergeCell ref="C19:D19"/>
    <mergeCell ref="C20:D20"/>
    <mergeCell ref="E17:F17"/>
    <mergeCell ref="E18:F18"/>
    <mergeCell ref="E19:F19"/>
    <mergeCell ref="E20:F20"/>
    <mergeCell ref="A1:H1"/>
    <mergeCell ref="A2:I2"/>
    <mergeCell ref="A3:I3"/>
    <mergeCell ref="A4:I4"/>
    <mergeCell ref="A5:I5"/>
    <mergeCell ref="A6:I6"/>
    <mergeCell ref="A13:I13"/>
    <mergeCell ref="A14:I14"/>
    <mergeCell ref="A15:H15"/>
    <mergeCell ref="C16:D16"/>
    <mergeCell ref="E16:F16"/>
    <mergeCell ref="A9:I9"/>
    <mergeCell ref="A10:I10"/>
    <mergeCell ref="A11:I11"/>
    <mergeCell ref="A12:I12"/>
  </mergeCells>
  <phoneticPr fontId="0" type="noConversion"/>
  <printOptions horizontalCentered="1"/>
  <pageMargins left="0.98425196850393704" right="0.39370078740157483" top="0.98425196850393704" bottom="0.19685039370078741" header="0.51181102362204722" footer="0.11811023622047245"/>
  <pageSetup paperSize="9" scale="85" orientation="portrait" r:id="rId1"/>
  <headerFooter alignWithMargins="0"/>
  <rowBreaks count="1" manualBreakCount="1">
    <brk id="33" max="7" man="1"/>
  </rowBreaks>
  <colBreaks count="1" manualBreakCount="1">
    <brk id="8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>
  <dimension ref="A1:I23"/>
  <sheetViews>
    <sheetView tabSelected="1" view="pageBreakPreview" zoomScale="75" zoomScaleNormal="100" workbookViewId="0">
      <selection activeCell="A24" sqref="A24"/>
    </sheetView>
  </sheetViews>
  <sheetFormatPr defaultRowHeight="15.75"/>
  <cols>
    <col min="1" max="9" width="8.875" customWidth="1"/>
  </cols>
  <sheetData>
    <row r="1" spans="1:9" ht="56.45" customHeight="1">
      <c r="A1" s="1659" t="s">
        <v>1066</v>
      </c>
      <c r="B1" s="1659"/>
      <c r="C1" s="1659"/>
      <c r="D1" s="1659"/>
      <c r="E1" s="1659"/>
      <c r="F1" s="1659"/>
      <c r="G1" s="1659"/>
      <c r="H1" s="1659"/>
      <c r="I1" s="1659"/>
    </row>
    <row r="2" spans="1:9" ht="78.599999999999994" customHeight="1">
      <c r="A2" s="741" t="s">
        <v>419</v>
      </c>
      <c r="B2" s="741"/>
      <c r="C2" s="741"/>
      <c r="D2" s="741"/>
      <c r="E2" s="741"/>
      <c r="F2" s="741"/>
      <c r="G2" s="741"/>
      <c r="H2" s="741"/>
      <c r="I2" s="741"/>
    </row>
    <row r="3" spans="1:9" ht="110.1" customHeight="1">
      <c r="A3" s="741" t="s">
        <v>349</v>
      </c>
      <c r="B3" s="741"/>
      <c r="C3" s="741"/>
      <c r="D3" s="741"/>
      <c r="E3" s="741"/>
      <c r="F3" s="741"/>
      <c r="G3" s="741"/>
      <c r="H3" s="741"/>
      <c r="I3" s="741"/>
    </row>
    <row r="4" spans="1:9" ht="57.6" customHeight="1">
      <c r="A4" s="741" t="s">
        <v>490</v>
      </c>
      <c r="B4" s="741"/>
      <c r="C4" s="741"/>
      <c r="D4" s="741"/>
      <c r="E4" s="741"/>
      <c r="F4" s="741"/>
      <c r="G4" s="741"/>
      <c r="H4" s="741"/>
      <c r="I4" s="741"/>
    </row>
    <row r="5" spans="1:9">
      <c r="A5" s="1660"/>
      <c r="B5" s="1660"/>
      <c r="C5" s="1660"/>
      <c r="D5" s="1660"/>
      <c r="E5" s="1660"/>
      <c r="F5" s="1660"/>
      <c r="G5" s="1660"/>
      <c r="H5" s="1660"/>
      <c r="I5" s="1660"/>
    </row>
    <row r="6" spans="1:9">
      <c r="A6" s="1660"/>
      <c r="B6" s="1660"/>
      <c r="C6" s="1660"/>
      <c r="D6" s="1660"/>
      <c r="E6" s="1660"/>
      <c r="F6" s="1660"/>
      <c r="G6" s="1660"/>
      <c r="H6" s="1660"/>
      <c r="I6" s="1660"/>
    </row>
    <row r="7" spans="1:9">
      <c r="A7" s="1660"/>
      <c r="B7" s="1660"/>
      <c r="C7" s="1660"/>
      <c r="D7" s="1660"/>
      <c r="E7" s="1660"/>
      <c r="F7" s="1660"/>
      <c r="G7" s="1660"/>
      <c r="H7" s="1660"/>
      <c r="I7" s="1660"/>
    </row>
    <row r="8" spans="1:9">
      <c r="A8" s="1660"/>
      <c r="B8" s="1660"/>
      <c r="C8" s="1660"/>
      <c r="D8" s="1660"/>
      <c r="E8" s="1660"/>
      <c r="F8" s="1660"/>
      <c r="G8" s="1660"/>
      <c r="H8" s="1660"/>
      <c r="I8" s="1660"/>
    </row>
    <row r="9" spans="1:9">
      <c r="A9" s="1660"/>
      <c r="B9" s="1660"/>
      <c r="C9" s="1660"/>
      <c r="D9" s="1660"/>
      <c r="E9" s="1660"/>
      <c r="F9" s="1660"/>
      <c r="G9" s="1660"/>
      <c r="H9" s="1660"/>
      <c r="I9" s="1660"/>
    </row>
    <row r="10" spans="1:9">
      <c r="A10" s="1660"/>
      <c r="B10" s="1660"/>
      <c r="C10" s="1660"/>
      <c r="D10" s="1660"/>
      <c r="E10" s="1660"/>
      <c r="F10" s="1660"/>
      <c r="G10" s="1660"/>
      <c r="H10" s="1660"/>
      <c r="I10" s="1660"/>
    </row>
    <row r="11" spans="1:9">
      <c r="A11" s="1660"/>
      <c r="B11" s="1660"/>
      <c r="C11" s="1660"/>
      <c r="D11" s="1660"/>
      <c r="E11" s="1660"/>
      <c r="F11" s="1660"/>
      <c r="G11" s="1660"/>
      <c r="H11" s="1660"/>
      <c r="I11" s="1660"/>
    </row>
    <row r="12" spans="1:9">
      <c r="A12" s="1660"/>
      <c r="B12" s="1660"/>
      <c r="C12" s="1660"/>
      <c r="D12" s="1660"/>
      <c r="E12" s="1660"/>
      <c r="F12" s="1660"/>
      <c r="G12" s="1660"/>
      <c r="H12" s="1660"/>
      <c r="I12" s="1660"/>
    </row>
    <row r="13" spans="1:9">
      <c r="A13" s="1660"/>
      <c r="B13" s="1660"/>
      <c r="C13" s="1660"/>
      <c r="D13" s="1660"/>
      <c r="E13" s="1660"/>
      <c r="F13" s="1660"/>
      <c r="G13" s="1660"/>
      <c r="H13" s="1660"/>
      <c r="I13" s="1660"/>
    </row>
    <row r="14" spans="1:9">
      <c r="A14" s="1660"/>
      <c r="B14" s="1660"/>
      <c r="C14" s="1660"/>
      <c r="D14" s="1660"/>
      <c r="E14" s="1660"/>
      <c r="F14" s="1660"/>
      <c r="G14" s="1660"/>
      <c r="H14" s="1660"/>
      <c r="I14" s="1660"/>
    </row>
    <row r="15" spans="1:9">
      <c r="A15" s="1660"/>
      <c r="B15" s="1660"/>
      <c r="C15" s="1660"/>
      <c r="D15" s="1660"/>
      <c r="E15" s="1660"/>
      <c r="F15" s="1660"/>
      <c r="G15" s="1660"/>
      <c r="H15" s="1660"/>
      <c r="I15" s="1660"/>
    </row>
    <row r="16" spans="1:9">
      <c r="A16" s="1660"/>
      <c r="B16" s="1660"/>
      <c r="C16" s="1660"/>
      <c r="D16" s="1660"/>
      <c r="E16" s="1660"/>
      <c r="F16" s="1660"/>
      <c r="G16" s="1660"/>
      <c r="H16" s="1660"/>
      <c r="I16" s="1660"/>
    </row>
    <row r="17" spans="1:9">
      <c r="A17" s="1660"/>
      <c r="B17" s="1660"/>
      <c r="C17" s="1660"/>
      <c r="D17" s="1660"/>
      <c r="E17" s="1660"/>
      <c r="F17" s="1660"/>
      <c r="G17" s="1660"/>
      <c r="H17" s="1660"/>
      <c r="I17" s="1660"/>
    </row>
    <row r="18" spans="1:9">
      <c r="A18" s="1660"/>
      <c r="B18" s="1660"/>
      <c r="C18" s="1660"/>
      <c r="D18" s="1660"/>
      <c r="E18" s="1660"/>
      <c r="F18" s="1660"/>
      <c r="G18" s="1660"/>
      <c r="H18" s="1660"/>
      <c r="I18" s="1660"/>
    </row>
    <row r="19" spans="1:9">
      <c r="A19" s="1660"/>
      <c r="B19" s="1660"/>
      <c r="C19" s="1660"/>
      <c r="D19" s="1660"/>
      <c r="E19" s="1660"/>
      <c r="F19" s="1660"/>
      <c r="G19" s="1660"/>
      <c r="H19" s="1660"/>
      <c r="I19" s="1660"/>
    </row>
    <row r="20" spans="1:9">
      <c r="A20" s="1660"/>
      <c r="B20" s="1660"/>
      <c r="C20" s="1660"/>
      <c r="D20" s="1660"/>
      <c r="E20" s="1660"/>
      <c r="F20" s="1660"/>
      <c r="G20" s="1660"/>
      <c r="H20" s="1660"/>
      <c r="I20" s="1660"/>
    </row>
    <row r="21" spans="1:9">
      <c r="A21" s="1660"/>
      <c r="B21" s="1660"/>
      <c r="C21" s="1660"/>
      <c r="D21" s="1660"/>
      <c r="E21" s="1660"/>
      <c r="F21" s="1660"/>
      <c r="G21" s="1660"/>
      <c r="H21" s="1660"/>
      <c r="I21" s="1660"/>
    </row>
    <row r="22" spans="1:9">
      <c r="A22" s="1660"/>
      <c r="B22" s="1660"/>
      <c r="C22" s="1660"/>
      <c r="D22" s="1660"/>
      <c r="E22" s="1660"/>
      <c r="F22" s="1660"/>
      <c r="G22" s="1660"/>
      <c r="H22" s="1660"/>
      <c r="I22" s="1660"/>
    </row>
    <row r="23" spans="1:9" ht="189" customHeight="1">
      <c r="A23" s="1414">
        <v>57</v>
      </c>
      <c r="B23" s="1414"/>
      <c r="C23" s="1414"/>
      <c r="D23" s="1414"/>
      <c r="E23" s="1414"/>
      <c r="F23" s="1414"/>
      <c r="G23" s="1414"/>
      <c r="H23" s="1414"/>
      <c r="I23" s="1414"/>
    </row>
  </sheetData>
  <mergeCells count="23">
    <mergeCell ref="A23:I23"/>
    <mergeCell ref="A17:I17"/>
    <mergeCell ref="A18:I18"/>
    <mergeCell ref="A19:I19"/>
    <mergeCell ref="A20:I20"/>
    <mergeCell ref="A13:I13"/>
    <mergeCell ref="A14:I14"/>
    <mergeCell ref="A15:I15"/>
    <mergeCell ref="A16:I16"/>
    <mergeCell ref="A21:I21"/>
    <mergeCell ref="A22:I22"/>
    <mergeCell ref="A7:I7"/>
    <mergeCell ref="A8:I8"/>
    <mergeCell ref="A9:I9"/>
    <mergeCell ref="A10:I10"/>
    <mergeCell ref="A11:I11"/>
    <mergeCell ref="A12:I12"/>
    <mergeCell ref="A2:I2"/>
    <mergeCell ref="A1:I1"/>
    <mergeCell ref="A3:I3"/>
    <mergeCell ref="A4:I4"/>
    <mergeCell ref="A5:I5"/>
    <mergeCell ref="A6:I6"/>
  </mergeCells>
  <phoneticPr fontId="0" type="noConversion"/>
  <printOptions horizontalCentered="1"/>
  <pageMargins left="0.98425196850393704" right="0.39370078740157483" top="0.98425196850393704" bottom="0.19685039370078741" header="0.51181102362204722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29</vt:i4>
      </vt:variant>
      <vt:variant>
        <vt:lpstr>Περιοχές με ονόματα</vt:lpstr>
      </vt:variant>
      <vt:variant>
        <vt:i4>27</vt:i4>
      </vt:variant>
    </vt:vector>
  </HeadingPairs>
  <TitlesOfParts>
    <vt:vector size="56" baseType="lpstr">
      <vt:lpstr>ΕΞΩΦΥΛΛΟ</vt:lpstr>
      <vt:lpstr>ΠΕΡΙΕΧΟΜΕΝΑ</vt:lpstr>
      <vt:lpstr>ΕΙΣΑΓΩΓΗ</vt:lpstr>
      <vt:lpstr>ΦΥΤ. ΠΑΡΑΓΩΓΗ</vt:lpstr>
      <vt:lpstr>ΠΙΝ. 1.16</vt:lpstr>
      <vt:lpstr>ΖΩΙΚΗ ΠΑΡ.</vt:lpstr>
      <vt:lpstr>ΒΙΟΛ. ΚΤΗΝΟΤΡ.</vt:lpstr>
      <vt:lpstr>ΠΙΝ.2.1</vt:lpstr>
      <vt:lpstr>ΠΙΝ. 2.2</vt:lpstr>
      <vt:lpstr>ΠΙΝ. 2.3</vt:lpstr>
      <vt:lpstr>ΠΙΝ.2.4</vt:lpstr>
      <vt:lpstr>ΠΙΝ.2.5α&amp;β</vt:lpstr>
      <vt:lpstr>ΠΙΝ.2.6</vt:lpstr>
      <vt:lpstr>ΠΙΝ.2.7</vt:lpstr>
      <vt:lpstr>ΠΙΝ. 2.8</vt:lpstr>
      <vt:lpstr>ΠΙΝ. 2.9</vt:lpstr>
      <vt:lpstr>ΠΙΝ. 3 &amp; 3.1</vt:lpstr>
      <vt:lpstr>ΠΙΝ 3.2</vt:lpstr>
      <vt:lpstr>ΠΙΝ.3.3  &amp; 3.4</vt:lpstr>
      <vt:lpstr>ΠΙΝ.3.5</vt:lpstr>
      <vt:lpstr>ΠΙΝ.3.6</vt:lpstr>
      <vt:lpstr>ΠΙΝ.3.7 &amp;3.8</vt:lpstr>
      <vt:lpstr>ΠΙΝ.3.9</vt:lpstr>
      <vt:lpstr>ΠΙΝ. 3.10</vt:lpstr>
      <vt:lpstr>ΠΙΝ. 3.11</vt:lpstr>
      <vt:lpstr>ΠΙΝ.3.12</vt:lpstr>
      <vt:lpstr>ΠΙΝ. 3.13</vt:lpstr>
      <vt:lpstr>ΠΙΝ. 3.14</vt:lpstr>
      <vt:lpstr>ΠΙΝ. 3.15</vt:lpstr>
      <vt:lpstr>'ΒΙΟΛ. ΚΤΗΝΟΤΡ.'!Print_Area</vt:lpstr>
      <vt:lpstr>ΕΞΩΦΥΛΛΟ!Print_Area</vt:lpstr>
      <vt:lpstr>'ΖΩΙΚΗ ΠΑΡ.'!Print_Area</vt:lpstr>
      <vt:lpstr>ΠΕΡΙΕΧΟΜΕΝΑ!Print_Area</vt:lpstr>
      <vt:lpstr>'ΠΙΝ 3.2'!Print_Area</vt:lpstr>
      <vt:lpstr>'ΠΙΝ. 1.16'!Print_Area</vt:lpstr>
      <vt:lpstr>'ΠΙΝ. 2.2'!Print_Area</vt:lpstr>
      <vt:lpstr>'ΠΙΝ. 2.3'!Print_Area</vt:lpstr>
      <vt:lpstr>'ΠΙΝ. 2.8'!Print_Area</vt:lpstr>
      <vt:lpstr>'ΠΙΝ. 2.9'!Print_Area</vt:lpstr>
      <vt:lpstr>'ΠΙΝ. 3.10'!Print_Area</vt:lpstr>
      <vt:lpstr>'ΠΙΝ. 3.11'!Print_Area</vt:lpstr>
      <vt:lpstr>'ΠΙΝ. 3.13'!Print_Area</vt:lpstr>
      <vt:lpstr>'ΠΙΝ. 3.14'!Print_Area</vt:lpstr>
      <vt:lpstr>'ΠΙΝ. 3.15'!Print_Area</vt:lpstr>
      <vt:lpstr>ΠΙΝ.2.1!Print_Area</vt:lpstr>
      <vt:lpstr>ΠΙΝ.2.4!Print_Area</vt:lpstr>
      <vt:lpstr>'ΠΙΝ.2.5α&amp;β'!Print_Area</vt:lpstr>
      <vt:lpstr>ΠΙΝ.2.6!Print_Area</vt:lpstr>
      <vt:lpstr>ΠΙΝ.2.7!Print_Area</vt:lpstr>
      <vt:lpstr>ΠΙΝ.3.12!Print_Area</vt:lpstr>
      <vt:lpstr>'ΠΙΝ.3.3  &amp; 3.4'!Print_Area</vt:lpstr>
      <vt:lpstr>ΠΙΝ.3.5!Print_Area</vt:lpstr>
      <vt:lpstr>ΠΙΝ.3.6!Print_Area</vt:lpstr>
      <vt:lpstr>'ΠΙΝ.3.7 &amp;3.8'!Print_Area</vt:lpstr>
      <vt:lpstr>ΠΙΝ.3.9!Print_Area</vt:lpstr>
      <vt:lpstr>'ΦΥΤ. ΠΑΡΑΓΩΓΗ'!Print_Area</vt:lpstr>
    </vt:vector>
  </TitlesOfParts>
  <Company>BCC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 City Customer</dc:creator>
  <cp:lastModifiedBy>georgelianeas</cp:lastModifiedBy>
  <cp:lastPrinted>2006-04-10T08:24:28Z</cp:lastPrinted>
  <dcterms:created xsi:type="dcterms:W3CDTF">2002-02-18T07:20:25Z</dcterms:created>
  <dcterms:modified xsi:type="dcterms:W3CDTF">2017-04-06T05:47:00Z</dcterms:modified>
</cp:coreProperties>
</file>