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6165" windowHeight="3135" activeTab="2"/>
  </bookViews>
  <sheets>
    <sheet name="BUDGET" sheetId="1" r:id="rId1"/>
    <sheet name="ANNEX-II" sheetId="2" r:id="rId2"/>
    <sheet name="ANNEX-III" sheetId="3" r:id="rId3"/>
  </sheets>
  <definedNames>
    <definedName name="pg1" localSheetId="1">'ANNEX-II'!$A$1:$N$19</definedName>
    <definedName name="pg1" localSheetId="2">'ANNEX-III'!$A$1:$L$29</definedName>
    <definedName name="pg1" localSheetId="0">'BUDGET'!$A$1:$L$30</definedName>
    <definedName name="pg1">#REF!</definedName>
    <definedName name="pg10" localSheetId="1">'ANNEX-II'!#REF!</definedName>
    <definedName name="pg10" localSheetId="2">'ANNEX-III'!#REF!</definedName>
    <definedName name="pg10" localSheetId="0">'BUDGET'!#REF!</definedName>
    <definedName name="pg10">#REF!</definedName>
    <definedName name="pg11" localSheetId="1">'ANNEX-II'!#REF!</definedName>
    <definedName name="pg11" localSheetId="2">'ANNEX-III'!$A$132:$K$132</definedName>
    <definedName name="pg11" localSheetId="0">'BUDGET'!$A$157:$L$157</definedName>
    <definedName name="pg11">#REF!</definedName>
    <definedName name="pg12" localSheetId="1">'ANNEX-II'!#REF!</definedName>
    <definedName name="pg12" localSheetId="2">'ANNEX-III'!#REF!</definedName>
    <definedName name="pg12" localSheetId="0">'BUDGET'!#REF!</definedName>
    <definedName name="pg12">#REF!</definedName>
    <definedName name="pg2" localSheetId="1">'ANNEX-II'!$A$20:$N$36</definedName>
    <definedName name="pg2" localSheetId="2">'ANNEX-III'!$A$31:$K$53</definedName>
    <definedName name="pg2" localSheetId="0">'BUDGET'!$A$33:$L$61</definedName>
    <definedName name="pg2">#REF!</definedName>
    <definedName name="pg3" localSheetId="1">'ANNEX-II'!#REF!</definedName>
    <definedName name="pg3" localSheetId="2">'ANNEX-III'!$A$57:$K$82</definedName>
    <definedName name="pg3" localSheetId="0">'BUDGET'!$A$68:$L$96</definedName>
    <definedName name="pg3">#REF!</definedName>
    <definedName name="pg4" localSheetId="1">'ANNEX-II'!#REF!</definedName>
    <definedName name="pg4" localSheetId="2">'ANNEX-III'!$A$122:$K$150</definedName>
    <definedName name="pg4" localSheetId="0">'BUDGET'!$A$145:$L$178</definedName>
    <definedName name="pg4">#REF!</definedName>
    <definedName name="pg5" localSheetId="1">'ANNEX-II'!#REF!</definedName>
    <definedName name="pg5" localSheetId="2">'ANNEX-III'!$A$151:$K$184</definedName>
    <definedName name="pg5" localSheetId="0">'BUDGET'!$A$180:$L$218</definedName>
    <definedName name="pg5">#REF!</definedName>
    <definedName name="pg6" localSheetId="1">'ANNEX-II'!#REF!</definedName>
    <definedName name="pg6" localSheetId="2">'ANNEX-III'!$A$186:$K$227</definedName>
    <definedName name="pg6" localSheetId="0">'BUDGET'!$A$221:$L$266</definedName>
    <definedName name="pg6">#REF!</definedName>
    <definedName name="pg7" localSheetId="1">'ANNEX-II'!$A$46:$N$56</definedName>
    <definedName name="pg7" localSheetId="2">'ANNEX-III'!$A$85:$K$94</definedName>
    <definedName name="pg7" localSheetId="0">'BUDGET'!$A$102:$L$112</definedName>
    <definedName name="pg7">#REF!</definedName>
    <definedName name="pg8" localSheetId="1">'ANNEX-II'!$A$58:$N$88</definedName>
    <definedName name="pg8" localSheetId="2">'ANNEX-III'!$A$96:$K$277</definedName>
    <definedName name="pg8" localSheetId="0">'BUDGET'!$A$115:$L$319</definedName>
    <definedName name="pg8">#REF!</definedName>
    <definedName name="pg9" localSheetId="1">'ANNEX-II'!#REF!</definedName>
    <definedName name="pg9" localSheetId="2">'ANNEX-III'!#REF!</definedName>
    <definedName name="pg9" localSheetId="0">'BUDGET'!#REF!</definedName>
    <definedName name="pg9">#REF!</definedName>
    <definedName name="_xlnm.Print_Area" localSheetId="1">'ANNEX-II'!$A$1:$O$184</definedName>
    <definedName name="_xlnm.Print_Area" localSheetId="2">'ANNEX-III'!$A$1:$M$398</definedName>
    <definedName name="_xlnm.Print_Area" localSheetId="0">'BUDGET'!$A$1:$M$426</definedName>
    <definedName name="_xlnm.Print_Titles" localSheetId="1">'ANNEX-II'!$1:$3</definedName>
    <definedName name="_xlnm.Print_Titles" localSheetId="2">'ANNEX-III'!$1:$3</definedName>
    <definedName name="_xlnm.Print_Titles" localSheetId="0">'BUDGET'!$1:$3</definedName>
  </definedNames>
  <calcPr fullCalcOnLoad="1"/>
</workbook>
</file>

<file path=xl/sharedStrings.xml><?xml version="1.0" encoding="utf-8"?>
<sst xmlns="http://schemas.openxmlformats.org/spreadsheetml/2006/main" count="736" uniqueCount="276">
  <si>
    <t>Total</t>
  </si>
  <si>
    <t/>
  </si>
  <si>
    <t xml:space="preserve"> </t>
  </si>
  <si>
    <t>a)</t>
  </si>
  <si>
    <t>b)</t>
  </si>
  <si>
    <t>c)</t>
  </si>
  <si>
    <t>2.</t>
  </si>
  <si>
    <t>EXPENDITURE</t>
  </si>
  <si>
    <t>I.</t>
  </si>
  <si>
    <t>INCOME</t>
  </si>
  <si>
    <t>(a+b+c)</t>
  </si>
  <si>
    <t>e)</t>
  </si>
  <si>
    <t>1.</t>
  </si>
  <si>
    <t>3.</t>
  </si>
  <si>
    <t>(a+b)</t>
  </si>
  <si>
    <t>4.</t>
  </si>
  <si>
    <t>(a+b+c+d)</t>
  </si>
  <si>
    <t>5.</t>
  </si>
  <si>
    <t>6.</t>
  </si>
  <si>
    <t xml:space="preserve">3.a </t>
  </si>
  <si>
    <t>3.b</t>
  </si>
  <si>
    <t>Private Companies</t>
  </si>
  <si>
    <t>Others</t>
  </si>
  <si>
    <t>TITLE OF THE PROJECT:</t>
  </si>
  <si>
    <t>Please do not write in this box</t>
  </si>
  <si>
    <t>Project starting date:</t>
  </si>
  <si>
    <t>Project finishing date:</t>
  </si>
  <si>
    <t>Project reference N°:</t>
  </si>
  <si>
    <t xml:space="preserve">Estimated total </t>
  </si>
  <si>
    <t xml:space="preserve">Total actual </t>
  </si>
  <si>
    <t>budget - €</t>
  </si>
  <si>
    <t>expenditure - €</t>
  </si>
  <si>
    <t>This column to be completed only when submiting the statement of expenditure</t>
  </si>
  <si>
    <t xml:space="preserve">Total (a) </t>
  </si>
  <si>
    <t>Total (b)</t>
  </si>
  <si>
    <t xml:space="preserve">Total (c) </t>
  </si>
  <si>
    <t xml:space="preserve">Total section 1 </t>
  </si>
  <si>
    <t>Amount in €</t>
  </si>
  <si>
    <t xml:space="preserve">Total section 2 </t>
  </si>
  <si>
    <t>Travel and subsistence costs in connection with implementation of the project</t>
  </si>
  <si>
    <t>a) Travel</t>
  </si>
  <si>
    <t>Total (a)</t>
  </si>
  <si>
    <t>b) Subsistence (accomodation and meals)</t>
  </si>
  <si>
    <t>Total section 3</t>
  </si>
  <si>
    <t>(1) Please attach details of the content</t>
  </si>
  <si>
    <t>b) Translation costs</t>
  </si>
  <si>
    <t>d) Other dissemination/information costs   (please specify)</t>
  </si>
  <si>
    <t>Total (d)</t>
  </si>
  <si>
    <t>Total section 4</t>
  </si>
  <si>
    <t>c) Travel expenses / subsistence costs for participants and speakers</t>
  </si>
  <si>
    <t>Origin</t>
  </si>
  <si>
    <t>European Commission</t>
  </si>
  <si>
    <t>Other institutions, agencies and official bodies of the European</t>
  </si>
  <si>
    <t xml:space="preserve">Before giving the breakdown of costs under headings (c1), (c2) &amp; (c3), </t>
  </si>
  <si>
    <t>Union (e.g. Council, European Parliament, CEDEFOP, etc.)</t>
  </si>
  <si>
    <t>Country in which the conference/seminar is being held</t>
  </si>
  <si>
    <t>Other E.U. Member States(a)</t>
  </si>
  <si>
    <t>Other EFTA/EEA countries (Iceland, Liechtenstein, Norway)(a)</t>
  </si>
  <si>
    <t>Other countries(a)</t>
  </si>
  <si>
    <t>c1) Travel expenses of conference participants and speakers</t>
  </si>
  <si>
    <t>Total (c1)</t>
  </si>
  <si>
    <t>c2) Local transport</t>
  </si>
  <si>
    <t>Total (c2)</t>
  </si>
  <si>
    <t>c3) Subsistence (accomodation and meals for conference participants and speakers)</t>
  </si>
  <si>
    <t>Total (c3)</t>
  </si>
  <si>
    <t>d) Interpretation</t>
  </si>
  <si>
    <t>Language from/into which interpretation will be provided:</t>
  </si>
  <si>
    <t xml:space="preserve">- Interpretation from:  </t>
  </si>
  <si>
    <t>- Interpretation into:</t>
  </si>
  <si>
    <t>d1) Interpreters</t>
  </si>
  <si>
    <t>Total (d1)</t>
  </si>
  <si>
    <t>d2) Hire of booths</t>
  </si>
  <si>
    <t>Total (d2)</t>
  </si>
  <si>
    <t>e) External speakers' fees</t>
  </si>
  <si>
    <t>Total (e)</t>
  </si>
  <si>
    <t>f) Reception staff</t>
  </si>
  <si>
    <t>Total (f)</t>
  </si>
  <si>
    <t>g) Reproduction costs (photocopies, etc.) for documentation to be distributed to particip.</t>
  </si>
  <si>
    <t>Total (h)</t>
  </si>
  <si>
    <t>i) Other running costs   (please specify)</t>
  </si>
  <si>
    <t>Total (i)</t>
  </si>
  <si>
    <t xml:space="preserve">Total section 5 </t>
  </si>
  <si>
    <t>(a) to (i)</t>
  </si>
  <si>
    <t>Miscellaneous costs directly linked to project activities</t>
  </si>
  <si>
    <t>a) Artists' fees</t>
  </si>
  <si>
    <t>b) Insurance</t>
  </si>
  <si>
    <t>c) Premises hire</t>
  </si>
  <si>
    <t>d) Equipment hire</t>
  </si>
  <si>
    <t>e) Transport of equipment</t>
  </si>
  <si>
    <t>g) Follow-up</t>
  </si>
  <si>
    <t>Total section 6</t>
  </si>
  <si>
    <t>EXPENDITURE - GRAND TOTAL</t>
  </si>
  <si>
    <t xml:space="preserve">II. </t>
  </si>
  <si>
    <t>Estimated Income</t>
  </si>
  <si>
    <t>Actual Income</t>
  </si>
  <si>
    <t>€</t>
  </si>
  <si>
    <t>Specific grants</t>
  </si>
  <si>
    <t>European Commission - DG EAC</t>
  </si>
  <si>
    <t>d)</t>
  </si>
  <si>
    <t>Others   (please specify)</t>
  </si>
  <si>
    <t>Income generated by the project</t>
  </si>
  <si>
    <t>Registration fees</t>
  </si>
  <si>
    <t>Other   (please specify)</t>
  </si>
  <si>
    <t>Applicant organisation</t>
  </si>
  <si>
    <t>INCOME - GRAND TOTAL</t>
  </si>
  <si>
    <t>Total (g)</t>
  </si>
  <si>
    <t>International Public Institutions   (please specify)</t>
  </si>
  <si>
    <t>National / Regional / Local Public Institutions   (please specify)</t>
  </si>
  <si>
    <t xml:space="preserve">Total (b) </t>
  </si>
  <si>
    <t xml:space="preserve">Total (d) </t>
  </si>
  <si>
    <t xml:space="preserve">Total (e) </t>
  </si>
  <si>
    <t>Co-Organisers</t>
  </si>
  <si>
    <t>h) Supplies</t>
  </si>
  <si>
    <t xml:space="preserve">Agreement N°: </t>
  </si>
  <si>
    <t>Number of persons</t>
  </si>
  <si>
    <t>Number of days</t>
  </si>
  <si>
    <t>Total section 2</t>
  </si>
  <si>
    <t>c) Distribution costs</t>
  </si>
  <si>
    <t>g) Reproduction costs (photocopies, etc.) for documentation to be distributed to participants</t>
  </si>
  <si>
    <t>Total section 5</t>
  </si>
  <si>
    <t>(i.e. the grant governed by this grant agreement)</t>
  </si>
  <si>
    <t>International Public Institutions</t>
  </si>
  <si>
    <t>National / Regional / Local Public Institutions</t>
  </si>
  <si>
    <t>Other</t>
  </si>
  <si>
    <t>Self-financing by the applicant organisation and co-organisers</t>
  </si>
  <si>
    <t>*   Necessary complementary income to balance the budget:</t>
  </si>
  <si>
    <t>To be returned to the Commission at the latest by:</t>
  </si>
  <si>
    <t>Actual Expenditure</t>
  </si>
  <si>
    <t>Total Eligible Budget</t>
  </si>
  <si>
    <t xml:space="preserve"> €</t>
  </si>
  <si>
    <t>Function in the project</t>
  </si>
  <si>
    <t>Total N° of days</t>
  </si>
  <si>
    <t>Amount in € per day</t>
  </si>
  <si>
    <t>Total - €</t>
  </si>
  <si>
    <t>Total N° of journeys</t>
  </si>
  <si>
    <t>Mode of transport</t>
  </si>
  <si>
    <t>Average cost per journey - €</t>
  </si>
  <si>
    <t>Average cost per day - €</t>
  </si>
  <si>
    <t>Total N° of persons</t>
  </si>
  <si>
    <t>Total number of persons</t>
  </si>
  <si>
    <t xml:space="preserve">Total (g ) </t>
  </si>
  <si>
    <t>CERTIFIED TRUE AND CORRECT</t>
  </si>
  <si>
    <t>Name:</t>
  </si>
  <si>
    <t>Date:</t>
  </si>
  <si>
    <t>Signature:</t>
  </si>
  <si>
    <t>This column to be completed only when submiting the statement of income</t>
  </si>
  <si>
    <t>-   Details of the calculation method for all amounts exceeding 5.000,- € should be given in Annex B.</t>
  </si>
  <si>
    <t>-   Details of the calculation method for all amounts exceeding 5.000,- € should be given in Annex C.</t>
  </si>
  <si>
    <t>-   Details of the calculation method for all amounts exceeding 5.000,- € should be given in Annex E.</t>
  </si>
  <si>
    <t>(a) to (k)</t>
  </si>
  <si>
    <t>Sub-total</t>
  </si>
  <si>
    <t>-   N.B.:   Do not include administrative staff expenditure under this heading!</t>
  </si>
  <si>
    <t>i) Purchases of equipment for prod., creation, restoration etc.</t>
  </si>
  <si>
    <t>(please take account of the ceiling: maximum 600,- € per day, including travel &amp; subsistence)</t>
  </si>
  <si>
    <t>(please take account of the ceiling: maximum 500,- € per day)</t>
  </si>
  <si>
    <t>-  Do not include European Union officials</t>
  </si>
  <si>
    <t>-  Please indicate in Annex C: the places of depart. and destin. &amp; the dates of the planned journeys</t>
  </si>
  <si>
    <t>-  Please indicate in Annex C: the places &amp; dates of the planned stays</t>
  </si>
  <si>
    <t>(Please take account of the ceiling: maximum 1,67 € per line)</t>
  </si>
  <si>
    <t>- Note:   Only the beneficiary's own costs directly incurred in implementing</t>
  </si>
  <si>
    <t xml:space="preserve">-   Travel expenses and subsistence costs for participants in conferences or seminars </t>
  </si>
  <si>
    <t xml:space="preserve">     organised as part of the project, should be entered in Section 5c1-5c3 of the form.</t>
  </si>
  <si>
    <t xml:space="preserve">    </t>
  </si>
  <si>
    <t>Total section 1</t>
  </si>
  <si>
    <t>(a) to (e)</t>
  </si>
  <si>
    <t>Sale of publications</t>
  </si>
  <si>
    <t>-   Travel expenses and subsistence costs directly linked to project activities</t>
  </si>
  <si>
    <t xml:space="preserve">     should be entered in Section 6h of the form.</t>
  </si>
  <si>
    <t>-   Please indicate in Annex A:   * the detailed calculation method for all amounts exceeding 5.000,- €</t>
  </si>
  <si>
    <t xml:space="preserve">       * the places of depart. and destination &amp; the dates of the planned journeys.</t>
  </si>
  <si>
    <t>Communication and dissemination costs</t>
  </si>
  <si>
    <t>Costs in connection with conferences, seminars and meetings</t>
  </si>
  <si>
    <t>Staff: administration and coordination</t>
  </si>
  <si>
    <t>General Expenditure: office supplies, telecommunications, postal charges, computer equipment</t>
  </si>
  <si>
    <t xml:space="preserve">               the project may be included in this section, up to a maximum of</t>
  </si>
  <si>
    <t>a) Premises hire</t>
  </si>
  <si>
    <t>b) Equipment hire</t>
  </si>
  <si>
    <t>of conference participants and speakers.</t>
  </si>
  <si>
    <t>f) Copyright or royalties</t>
  </si>
  <si>
    <r>
      <t xml:space="preserve">               </t>
    </r>
    <r>
      <rPr>
        <b/>
        <i/>
        <u val="single"/>
        <sz val="12"/>
        <rFont val="Times New Roman"/>
        <family val="1"/>
      </rPr>
      <t>7% of the total expenditure, section 2 excluded.</t>
    </r>
  </si>
  <si>
    <r>
      <t>a) Production costs: publications, books, CD-ROMs, videos, Internet, etc.</t>
    </r>
    <r>
      <rPr>
        <b/>
        <sz val="10"/>
        <rFont val="Times New Roman"/>
        <family val="1"/>
      </rPr>
      <t>(1)</t>
    </r>
  </si>
  <si>
    <t xml:space="preserve">please enter in this table details of the expected number and origin </t>
  </si>
  <si>
    <r>
      <t>Other countries</t>
    </r>
    <r>
      <rPr>
        <b/>
        <sz val="11"/>
        <rFont val="Times New Roman"/>
        <family val="1"/>
      </rPr>
      <t>(a)</t>
    </r>
  </si>
  <si>
    <r>
      <t>Other EFTA/EEA countries (Iceland, Liechtenstein, Norway)</t>
    </r>
    <r>
      <rPr>
        <b/>
        <sz val="11"/>
        <rFont val="Times New Roman"/>
        <family val="1"/>
      </rPr>
      <t>(a)</t>
    </r>
  </si>
  <si>
    <r>
      <t>Other E.U. Member States</t>
    </r>
    <r>
      <rPr>
        <b/>
        <sz val="11"/>
        <rFont val="Times New Roman"/>
        <family val="1"/>
      </rPr>
      <t>(a)</t>
    </r>
  </si>
  <si>
    <r>
      <t>(a)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Please give the expected number of persons </t>
    </r>
    <r>
      <rPr>
        <b/>
        <i/>
        <sz val="12"/>
        <rFont val="Times New Roman"/>
        <family val="1"/>
      </rPr>
      <t>per country</t>
    </r>
    <r>
      <rPr>
        <b/>
        <sz val="12"/>
        <rFont val="Times New Roman"/>
        <family val="1"/>
      </rPr>
      <t xml:space="preserve"> in Annex D</t>
    </r>
  </si>
  <si>
    <t>(1) Please indicate in Annex E:</t>
  </si>
  <si>
    <t xml:space="preserve">      *  the places of dep. and dest. and the dates of the planned journeys</t>
  </si>
  <si>
    <t>k) Other costs   (please specify)</t>
  </si>
  <si>
    <t>Total section 3.a</t>
  </si>
  <si>
    <t>Total section 3.b</t>
  </si>
  <si>
    <t>EU-grant</t>
  </si>
  <si>
    <t xml:space="preserve">Function in the project </t>
  </si>
  <si>
    <t xml:space="preserve">     organised as part of the project, are reported in Section 5c1-5c3 of the form.</t>
  </si>
  <si>
    <t xml:space="preserve">     are reported in Section 6h of the form.</t>
  </si>
  <si>
    <t>-   No administrative staff expenditure under this heading!</t>
  </si>
  <si>
    <t>Eligible Income  €</t>
  </si>
  <si>
    <t>Total Eligible Budget - €</t>
  </si>
  <si>
    <t>Community Grant Awarded - €</t>
  </si>
  <si>
    <t>Artists' fees</t>
  </si>
  <si>
    <t>f)</t>
  </si>
  <si>
    <t>g)</t>
  </si>
  <si>
    <t>h)</t>
  </si>
  <si>
    <t>j)</t>
  </si>
  <si>
    <t>k)</t>
  </si>
  <si>
    <t>i)</t>
  </si>
  <si>
    <t>Insurance</t>
  </si>
  <si>
    <t>Premises hire</t>
  </si>
  <si>
    <t>Equipment hire</t>
  </si>
  <si>
    <t>Transport of equipment</t>
  </si>
  <si>
    <t>Copyright or royalties</t>
  </si>
  <si>
    <t>Follow-up</t>
  </si>
  <si>
    <t>Other costs</t>
  </si>
  <si>
    <t>c1)</t>
  </si>
  <si>
    <t>c2)</t>
  </si>
  <si>
    <t>c3)</t>
  </si>
  <si>
    <t>d1)</t>
  </si>
  <si>
    <t>d2)</t>
  </si>
  <si>
    <t>Travel expenses of conference participants and speakers</t>
  </si>
  <si>
    <t>Local transport</t>
  </si>
  <si>
    <t>Subsistence (accomodation and meals for conference participants and speakers)</t>
  </si>
  <si>
    <t>Interpreters</t>
  </si>
  <si>
    <t>Hire of booths</t>
  </si>
  <si>
    <t>External speakers' fees</t>
  </si>
  <si>
    <t>Reception staff</t>
  </si>
  <si>
    <t>Reproduction costs (photocopies, etc.) for documentation to be distributed to participants</t>
  </si>
  <si>
    <t>Supplies</t>
  </si>
  <si>
    <t>Other running costs</t>
  </si>
  <si>
    <t>Production costs: publications, books, CD-ROMs, videos, Internet, etc.</t>
  </si>
  <si>
    <t>Translation costs</t>
  </si>
  <si>
    <t>Distribution costs</t>
  </si>
  <si>
    <t>Other dissemination/information costs</t>
  </si>
  <si>
    <t>Travel</t>
  </si>
  <si>
    <t>Subsistence (accomodation and meals)</t>
  </si>
  <si>
    <t>Average cost per journey/€</t>
  </si>
  <si>
    <t>a) Category A (project manager, administrator, expert, consultant, etc.)</t>
  </si>
  <si>
    <t>b) Category B (assistance functions, etc.)</t>
  </si>
  <si>
    <t>c) Category C (secretaries, etc.)</t>
  </si>
  <si>
    <t>Travel expenses and subsistence costs for administrative staff in connection with implementation of the project</t>
  </si>
  <si>
    <t>please enter in this table precise details of the expected number and origin</t>
  </si>
  <si>
    <t>- Interpretation from:</t>
  </si>
  <si>
    <t>j) Remuneartions of technicians for production, creation, rest. etc.</t>
  </si>
  <si>
    <t>k)   Other costs   (please specify)</t>
  </si>
  <si>
    <t>(i.e. the grant for which this applic. is being submitted)</t>
  </si>
  <si>
    <t>Total (c)</t>
  </si>
  <si>
    <t>(a + b)</t>
  </si>
  <si>
    <t xml:space="preserve">  INDICATE THE RATE(S) OF EXHANGE USED</t>
  </si>
  <si>
    <t>Position within the applicant organisation:</t>
  </si>
  <si>
    <t>Official stamp of the organisation</t>
  </si>
  <si>
    <r>
      <t xml:space="preserve"> ALL FIGURES IN </t>
    </r>
    <r>
      <rPr>
        <b/>
        <i/>
        <u val="single"/>
        <sz val="20"/>
        <color indexed="10"/>
        <rFont val="Times New Roman"/>
        <family val="1"/>
      </rPr>
      <t>EUROS</t>
    </r>
    <r>
      <rPr>
        <b/>
        <i/>
        <sz val="20"/>
        <color indexed="10"/>
        <rFont val="Times New Roman"/>
        <family val="1"/>
      </rPr>
      <t xml:space="preserve"> - €</t>
    </r>
  </si>
  <si>
    <r>
      <t xml:space="preserve">      please clarify your EXPENDITURE &amp; INCOME </t>
    </r>
    <r>
      <rPr>
        <b/>
        <i/>
        <u val="single"/>
        <sz val="21"/>
        <rFont val="Times New Roman"/>
        <family val="1"/>
      </rPr>
      <t>only</t>
    </r>
    <r>
      <rPr>
        <b/>
        <i/>
        <sz val="21"/>
        <rFont val="Times New Roman"/>
        <family val="1"/>
      </rPr>
      <t xml:space="preserve"> by use of these FIELDS for your calculations!!</t>
    </r>
  </si>
  <si>
    <r>
      <t>(a)</t>
    </r>
    <r>
      <rPr>
        <b/>
        <sz val="12"/>
        <rFont val="Times New Roman"/>
        <family val="1"/>
      </rPr>
      <t xml:space="preserve"> Please give the expected number of persons </t>
    </r>
    <r>
      <rPr>
        <b/>
        <i/>
        <sz val="12"/>
        <rFont val="Times New Roman"/>
        <family val="1"/>
      </rPr>
      <t>per country</t>
    </r>
    <r>
      <rPr>
        <b/>
        <sz val="12"/>
        <rFont val="Times New Roman"/>
        <family val="1"/>
      </rPr>
      <t xml:space="preserve"> in Annex D</t>
    </r>
  </si>
  <si>
    <t>Category A (project manager, administrator, expert, consultant, etc.)</t>
  </si>
  <si>
    <t>Category B (assistance functions, etc.)</t>
  </si>
  <si>
    <t>Category C (secretaries, etc.)</t>
  </si>
  <si>
    <t>Purchases of equipment for production, creation, restoration (heritage) etc.</t>
  </si>
  <si>
    <t>Remuneartions of technicians, persons responsible for production, creation, restoration (heritage) etc.</t>
  </si>
  <si>
    <t>Per diem allowances / Travel expenses</t>
  </si>
  <si>
    <r>
      <t xml:space="preserve">h) Per diem allowances / Travel expenses </t>
    </r>
    <r>
      <rPr>
        <b/>
        <sz val="10"/>
        <rFont val="Times New Roman"/>
        <family val="1"/>
      </rPr>
      <t>(1)</t>
    </r>
  </si>
  <si>
    <t xml:space="preserve">        * the places of depart. and destination &amp; the dates of the planned journeys.</t>
  </si>
  <si>
    <t xml:space="preserve">    This page must be signed by the person legally authorised to commit the applicant organisation/beneficiary</t>
  </si>
  <si>
    <t>j) Remunerations of technic. for produc., creation, restorat. etc.</t>
  </si>
  <si>
    <t>Secretary</t>
  </si>
  <si>
    <t>Air</t>
  </si>
  <si>
    <t>Bus</t>
  </si>
  <si>
    <t>EL-EN-FR-DE</t>
  </si>
  <si>
    <t>Recording/Dokumentation of Seminar proceedings</t>
  </si>
  <si>
    <t>(GR)</t>
  </si>
  <si>
    <t>Ministry of Culture</t>
  </si>
  <si>
    <t>2003 EU-PRESIDENCY (GR) - 2nd</t>
  </si>
  <si>
    <t>Meeting CLT2000 / Cultural Operators</t>
  </si>
  <si>
    <t>31.08.2003</t>
  </si>
  <si>
    <r>
      <t>ANNEX II</t>
    </r>
    <r>
      <rPr>
        <b/>
        <sz val="16"/>
        <rFont val="Times New Roman"/>
        <family val="1"/>
      </rPr>
      <t xml:space="preserve"> : </t>
    </r>
    <r>
      <rPr>
        <b/>
        <u val="single"/>
        <sz val="16"/>
        <rFont val="Times New Roman"/>
        <family val="1"/>
      </rPr>
      <t>BUDGET FOR THE OPERATION</t>
    </r>
  </si>
  <si>
    <r>
      <t>ANNEX III</t>
    </r>
    <r>
      <rPr>
        <b/>
        <sz val="16"/>
        <rFont val="Times New Roman"/>
        <family val="1"/>
      </rPr>
      <t xml:space="preserve"> : </t>
    </r>
    <r>
      <rPr>
        <b/>
        <u val="single"/>
        <sz val="16"/>
        <rFont val="Times New Roman"/>
        <family val="1"/>
      </rPr>
      <t>FINAL FINANCIAL ACCOUNTS FORM</t>
    </r>
  </si>
  <si>
    <t xml:space="preserve">2003-1850 / 001 - 001 </t>
  </si>
  <si>
    <t>CCR CCREAC</t>
  </si>
</sst>
</file>

<file path=xl/styles.xml><?xml version="1.0" encoding="utf-8"?>
<styleSheet xmlns="http://schemas.openxmlformats.org/spreadsheetml/2006/main">
  <numFmts count="42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00000#"/>
    <numFmt numFmtId="189" formatCode="00#"/>
    <numFmt numFmtId="190" formatCode="000#"/>
    <numFmt numFmtId="191" formatCode="0#"/>
    <numFmt numFmtId="192" formatCode="0000#"/>
    <numFmt numFmtId="193" formatCode="#,##0.00_ ;[Red]\-#,##0.00\ "/>
    <numFmt numFmtId="194" formatCode="#,##0.00;[Red]#,##0.00"/>
    <numFmt numFmtId="195" formatCode="#,##0.000"/>
    <numFmt numFmtId="196" formatCode="mm/dd/yy"/>
    <numFmt numFmtId="197" formatCode="dd\-mmm\-yy"/>
  </numFmts>
  <fonts count="5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u val="single"/>
      <sz val="12"/>
      <name val="Times New Roman"/>
      <family val="1"/>
    </font>
    <font>
      <i/>
      <u val="single"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26"/>
      <name val="Times New Roman"/>
      <family val="1"/>
    </font>
    <font>
      <b/>
      <u val="single"/>
      <sz val="20"/>
      <name val="Times New Roman"/>
      <family val="1"/>
    </font>
    <font>
      <b/>
      <i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20"/>
      <name val="Times New Roman"/>
      <family val="1"/>
    </font>
    <font>
      <i/>
      <u val="single"/>
      <sz val="14"/>
      <name val="Times New Roman"/>
      <family val="1"/>
    </font>
    <font>
      <b/>
      <sz val="24"/>
      <name val="Times New Roman"/>
      <family val="1"/>
    </font>
    <font>
      <b/>
      <i/>
      <sz val="16"/>
      <name val="Times New Roman"/>
      <family val="1"/>
    </font>
    <font>
      <b/>
      <i/>
      <sz val="18"/>
      <name val="Times New Roman"/>
      <family val="1"/>
    </font>
    <font>
      <b/>
      <i/>
      <u val="single"/>
      <sz val="16"/>
      <name val="Times New Roman"/>
      <family val="1"/>
    </font>
    <font>
      <b/>
      <vertAlign val="superscript"/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20"/>
      <color indexed="10"/>
      <name val="Times New Roman"/>
      <family val="1"/>
    </font>
    <font>
      <b/>
      <i/>
      <sz val="20"/>
      <color indexed="10"/>
      <name val="Times New Roman"/>
      <family val="1"/>
    </font>
    <font>
      <b/>
      <i/>
      <u val="single"/>
      <sz val="21"/>
      <name val="Times New Roman"/>
      <family val="1"/>
    </font>
    <font>
      <b/>
      <i/>
      <sz val="21"/>
      <name val="Times New Roman"/>
      <family val="1"/>
    </font>
    <font>
      <sz val="13"/>
      <name val="Times New Roman"/>
      <family val="1"/>
    </font>
    <font>
      <b/>
      <sz val="18"/>
      <name val="MS Serif"/>
      <family val="1"/>
    </font>
    <font>
      <b/>
      <u val="single"/>
      <sz val="18"/>
      <name val="MS Serif"/>
      <family val="1"/>
    </font>
    <font>
      <b/>
      <sz val="20"/>
      <name val="MS Serif"/>
      <family val="1"/>
    </font>
    <font>
      <b/>
      <u val="single"/>
      <sz val="10"/>
      <name val="Times New Roman"/>
      <family val="1"/>
    </font>
    <font>
      <sz val="2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vertAlign val="superscript"/>
      <sz val="12"/>
      <name val="Times New Roman"/>
      <family val="1"/>
    </font>
    <font>
      <b/>
      <u val="single"/>
      <sz val="20"/>
      <name val="MS Serif"/>
      <family val="1"/>
    </font>
    <font>
      <b/>
      <i/>
      <sz val="15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2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 quotePrefix="1">
      <alignment horizontal="left" wrapText="1"/>
    </xf>
    <xf numFmtId="0" fontId="6" fillId="0" borderId="0" xfId="0" applyFont="1" applyBorder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0" fillId="0" borderId="0" xfId="0" applyFill="1" applyBorder="1" applyAlignment="1">
      <alignment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 quotePrefix="1">
      <alignment horizontal="center" wrapText="1"/>
    </xf>
    <xf numFmtId="0" fontId="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 horizontal="centerContinuous"/>
    </xf>
    <xf numFmtId="4" fontId="0" fillId="0" borderId="0" xfId="0" applyNumberFormat="1" applyFill="1" applyBorder="1" applyAlignment="1">
      <alignment horizontal="centerContinuous"/>
    </xf>
    <xf numFmtId="4" fontId="0" fillId="0" borderId="0" xfId="0" applyNumberFormat="1" applyAlignment="1">
      <alignment horizontal="centerContinuous"/>
    </xf>
    <xf numFmtId="4" fontId="7" fillId="0" borderId="0" xfId="0" applyNumberFormat="1" applyFont="1" applyBorder="1" applyAlignment="1" quotePrefix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 quotePrefix="1">
      <alignment horizontal="left" wrapText="1"/>
    </xf>
    <xf numFmtId="4" fontId="0" fillId="0" borderId="0" xfId="0" applyNumberFormat="1" applyBorder="1" applyAlignment="1" quotePrefix="1">
      <alignment horizontal="left"/>
    </xf>
    <xf numFmtId="4" fontId="0" fillId="0" borderId="0" xfId="0" applyNumberFormat="1" applyAlignment="1" quotePrefix="1">
      <alignment horizontal="left"/>
    </xf>
    <xf numFmtId="4" fontId="1" fillId="0" borderId="0" xfId="0" applyNumberFormat="1" applyFont="1" applyBorder="1" applyAlignment="1">
      <alignment horizontal="left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 quotePrefix="1">
      <alignment horizontal="left"/>
    </xf>
    <xf numFmtId="4" fontId="0" fillId="0" borderId="0" xfId="0" applyNumberFormat="1" applyBorder="1" applyAlignment="1">
      <alignment horizontal="center" vertical="top" wrapText="1"/>
    </xf>
    <xf numFmtId="0" fontId="0" fillId="0" borderId="0" xfId="0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Fill="1" applyBorder="1" applyAlignment="1">
      <alignment/>
    </xf>
    <xf numFmtId="14" fontId="0" fillId="0" borderId="0" xfId="0" applyNumberFormat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4" fontId="6" fillId="0" borderId="5" xfId="0" applyNumberFormat="1" applyFont="1" applyBorder="1" applyAlignment="1">
      <alignment horizontal="right"/>
    </xf>
    <xf numFmtId="14" fontId="0" fillId="0" borderId="0" xfId="0" applyNumberFormat="1" applyAlignment="1">
      <alignment horizontal="left"/>
    </xf>
    <xf numFmtId="4" fontId="0" fillId="0" borderId="0" xfId="0" applyNumberFormat="1" applyBorder="1" applyAlignment="1" quotePrefix="1">
      <alignment horizontal="left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centerContinuous"/>
    </xf>
    <xf numFmtId="4" fontId="12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4" fontId="12" fillId="0" borderId="6" xfId="0" applyNumberFormat="1" applyFont="1" applyBorder="1" applyAlignment="1">
      <alignment/>
    </xf>
    <xf numFmtId="4" fontId="12" fillId="0" borderId="7" xfId="0" applyNumberFormat="1" applyFont="1" applyBorder="1" applyAlignment="1">
      <alignment/>
    </xf>
    <xf numFmtId="4" fontId="12" fillId="0" borderId="8" xfId="0" applyNumberFormat="1" applyFont="1" applyBorder="1" applyAlignment="1">
      <alignment/>
    </xf>
    <xf numFmtId="4" fontId="12" fillId="0" borderId="9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0" fontId="13" fillId="0" borderId="0" xfId="0" applyFont="1" applyAlignment="1" quotePrefix="1">
      <alignment horizontal="left"/>
    </xf>
    <xf numFmtId="0" fontId="14" fillId="0" borderId="0" xfId="0" applyFont="1" applyAlignment="1" quotePrefix="1">
      <alignment horizontal="left"/>
    </xf>
    <xf numFmtId="3" fontId="12" fillId="0" borderId="11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0" fontId="12" fillId="0" borderId="0" xfId="0" applyFont="1" applyBorder="1" applyAlignment="1" quotePrefix="1">
      <alignment horizontal="right"/>
    </xf>
    <xf numFmtId="0" fontId="12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4" fontId="12" fillId="0" borderId="0" xfId="0" applyNumberFormat="1" applyFont="1" applyBorder="1" applyAlignment="1" quotePrefix="1">
      <alignment horizontal="right"/>
    </xf>
    <xf numFmtId="49" fontId="12" fillId="0" borderId="0" xfId="0" applyNumberFormat="1" applyFont="1" applyAlignment="1">
      <alignment/>
    </xf>
    <xf numFmtId="4" fontId="12" fillId="0" borderId="0" xfId="0" applyNumberFormat="1" applyFont="1" applyBorder="1" applyAlignment="1">
      <alignment horizontal="right"/>
    </xf>
    <xf numFmtId="3" fontId="12" fillId="0" borderId="11" xfId="0" applyNumberFormat="1" applyFont="1" applyBorder="1" applyAlignment="1">
      <alignment horizontal="right"/>
    </xf>
    <xf numFmtId="4" fontId="12" fillId="0" borderId="11" xfId="0" applyNumberFormat="1" applyFont="1" applyBorder="1" applyAlignment="1">
      <alignment horizontal="right"/>
    </xf>
    <xf numFmtId="4" fontId="12" fillId="0" borderId="11" xfId="0" applyNumberFormat="1" applyFont="1" applyBorder="1" applyAlignment="1" quotePrefix="1">
      <alignment horizontal="right"/>
    </xf>
    <xf numFmtId="4" fontId="12" fillId="0" borderId="0" xfId="0" applyNumberFormat="1" applyFont="1" applyFill="1" applyBorder="1" applyAlignment="1">
      <alignment horizontal="centerContinuous"/>
    </xf>
    <xf numFmtId="4" fontId="12" fillId="0" borderId="12" xfId="0" applyNumberFormat="1" applyFont="1" applyBorder="1" applyAlignment="1" quotePrefix="1">
      <alignment horizontal="right"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 horizontal="left"/>
    </xf>
    <xf numFmtId="4" fontId="12" fillId="0" borderId="0" xfId="0" applyNumberFormat="1" applyFont="1" applyFill="1" applyBorder="1" applyAlignment="1">
      <alignment/>
    </xf>
    <xf numFmtId="4" fontId="12" fillId="0" borderId="0" xfId="0" applyNumberFormat="1" applyFont="1" applyAlignment="1">
      <alignment horizontal="centerContinuous"/>
    </xf>
    <xf numFmtId="0" fontId="12" fillId="0" borderId="0" xfId="0" applyFont="1" applyBorder="1" applyAlignment="1" quotePrefix="1">
      <alignment horizontal="left"/>
    </xf>
    <xf numFmtId="4" fontId="12" fillId="0" borderId="0" xfId="0" applyNumberFormat="1" applyFont="1" applyBorder="1" applyAlignment="1" quotePrefix="1">
      <alignment horizontal="left"/>
    </xf>
    <xf numFmtId="4" fontId="12" fillId="0" borderId="0" xfId="0" applyNumberFormat="1" applyFont="1" applyBorder="1" applyAlignment="1" quotePrefix="1">
      <alignment horizontal="left" wrapText="1"/>
    </xf>
    <xf numFmtId="4" fontId="17" fillId="0" borderId="5" xfId="0" applyNumberFormat="1" applyFont="1" applyBorder="1" applyAlignment="1">
      <alignment horizontal="right"/>
    </xf>
    <xf numFmtId="4" fontId="17" fillId="0" borderId="5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5" fillId="0" borderId="0" xfId="0" applyFont="1" applyBorder="1" applyAlignment="1" quotePrefix="1">
      <alignment horizontal="left"/>
    </xf>
    <xf numFmtId="0" fontId="1" fillId="0" borderId="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21" fillId="0" borderId="0" xfId="0" applyFont="1" applyAlignment="1">
      <alignment/>
    </xf>
    <xf numFmtId="0" fontId="12" fillId="0" borderId="0" xfId="0" applyFont="1" applyAlignment="1" quotePrefix="1">
      <alignment horizontal="left"/>
    </xf>
    <xf numFmtId="0" fontId="12" fillId="0" borderId="0" xfId="0" applyFont="1" applyBorder="1" applyAlignment="1">
      <alignment horizontal="center"/>
    </xf>
    <xf numFmtId="49" fontId="19" fillId="0" borderId="0" xfId="0" applyNumberFormat="1" applyFont="1" applyAlignment="1">
      <alignment horizontal="left"/>
    </xf>
    <xf numFmtId="4" fontId="12" fillId="0" borderId="8" xfId="0" applyNumberFormat="1" applyFont="1" applyBorder="1" applyAlignment="1" quotePrefix="1">
      <alignment horizontal="right"/>
    </xf>
    <xf numFmtId="4" fontId="12" fillId="0" borderId="0" xfId="0" applyNumberFormat="1" applyFont="1" applyBorder="1" applyAlignment="1">
      <alignment horizontal="centerContinuous"/>
    </xf>
    <xf numFmtId="4" fontId="10" fillId="0" borderId="5" xfId="0" applyNumberFormat="1" applyFont="1" applyBorder="1" applyAlignment="1">
      <alignment horizontal="right"/>
    </xf>
    <xf numFmtId="4" fontId="6" fillId="0" borderId="5" xfId="0" applyNumberFormat="1" applyFont="1" applyBorder="1" applyAlignment="1" quotePrefix="1">
      <alignment horizontal="right"/>
    </xf>
    <xf numFmtId="49" fontId="12" fillId="0" borderId="3" xfId="0" applyNumberFormat="1" applyFont="1" applyBorder="1" applyAlignment="1">
      <alignment/>
    </xf>
    <xf numFmtId="49" fontId="12" fillId="0" borderId="14" xfId="0" applyNumberFormat="1" applyFont="1" applyBorder="1" applyAlignment="1">
      <alignment/>
    </xf>
    <xf numFmtId="49" fontId="12" fillId="0" borderId="15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12" fillId="0" borderId="11" xfId="0" applyNumberFormat="1" applyFont="1" applyBorder="1" applyAlignment="1">
      <alignment/>
    </xf>
    <xf numFmtId="0" fontId="0" fillId="2" borderId="3" xfId="0" applyFill="1" applyBorder="1" applyAlignment="1">
      <alignment/>
    </xf>
    <xf numFmtId="0" fontId="3" fillId="2" borderId="3" xfId="0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Continuous"/>
    </xf>
    <xf numFmtId="0" fontId="0" fillId="2" borderId="17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8" xfId="0" applyFill="1" applyBorder="1" applyAlignment="1">
      <alignment/>
    </xf>
    <xf numFmtId="0" fontId="18" fillId="2" borderId="3" xfId="0" applyFont="1" applyFill="1" applyBorder="1" applyAlignment="1">
      <alignment/>
    </xf>
    <xf numFmtId="0" fontId="7" fillId="0" borderId="0" xfId="0" applyFont="1" applyBorder="1" applyAlignment="1" quotePrefix="1">
      <alignment horizontal="centerContinuous"/>
    </xf>
    <xf numFmtId="0" fontId="7" fillId="0" borderId="0" xfId="0" applyFont="1" applyBorder="1" applyAlignment="1">
      <alignment horizontal="centerContinuous"/>
    </xf>
    <xf numFmtId="4" fontId="7" fillId="0" borderId="0" xfId="0" applyNumberFormat="1" applyFont="1" applyFill="1" applyBorder="1" applyAlignment="1">
      <alignment horizontal="centerContinuous"/>
    </xf>
    <xf numFmtId="3" fontId="12" fillId="2" borderId="11" xfId="0" applyNumberFormat="1" applyFont="1" applyFill="1" applyBorder="1" applyAlignment="1">
      <alignment horizontal="right"/>
    </xf>
    <xf numFmtId="3" fontId="12" fillId="2" borderId="12" xfId="0" applyNumberFormat="1" applyFont="1" applyFill="1" applyBorder="1" applyAlignment="1">
      <alignment horizontal="right"/>
    </xf>
    <xf numFmtId="4" fontId="18" fillId="2" borderId="6" xfId="0" applyNumberFormat="1" applyFont="1" applyFill="1" applyBorder="1" applyAlignment="1">
      <alignment horizontal="right"/>
    </xf>
    <xf numFmtId="0" fontId="18" fillId="2" borderId="4" xfId="0" applyFont="1" applyFill="1" applyBorder="1" applyAlignment="1">
      <alignment/>
    </xf>
    <xf numFmtId="4" fontId="17" fillId="2" borderId="7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14" fillId="2" borderId="3" xfId="0" applyFont="1" applyFill="1" applyBorder="1" applyAlignment="1">
      <alignment horizontal="centerContinuous"/>
    </xf>
    <xf numFmtId="0" fontId="6" fillId="2" borderId="21" xfId="0" applyFont="1" applyFill="1" applyBorder="1" applyAlignment="1" quotePrefix="1">
      <alignment horizontal="left"/>
    </xf>
    <xf numFmtId="0" fontId="12" fillId="2" borderId="4" xfId="0" applyFont="1" applyFill="1" applyBorder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49" fontId="26" fillId="0" borderId="0" xfId="0" applyNumberFormat="1" applyFont="1" applyAlignment="1">
      <alignment horizontal="left"/>
    </xf>
    <xf numFmtId="49" fontId="26" fillId="0" borderId="0" xfId="0" applyNumberFormat="1" applyFont="1" applyFill="1" applyBorder="1" applyAlignment="1">
      <alignment horizontal="right"/>
    </xf>
    <xf numFmtId="49" fontId="12" fillId="0" borderId="22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4" fontId="12" fillId="0" borderId="22" xfId="0" applyNumberFormat="1" applyFont="1" applyBorder="1" applyAlignment="1">
      <alignment/>
    </xf>
    <xf numFmtId="49" fontId="12" fillId="0" borderId="0" xfId="0" applyNumberFormat="1" applyFont="1" applyFill="1" applyBorder="1" applyAlignment="1">
      <alignment horizontal="centerContinuous"/>
    </xf>
    <xf numFmtId="0" fontId="12" fillId="2" borderId="23" xfId="0" applyFont="1" applyFill="1" applyBorder="1" applyAlignment="1">
      <alignment/>
    </xf>
    <xf numFmtId="3" fontId="12" fillId="0" borderId="0" xfId="0" applyNumberFormat="1" applyFont="1" applyBorder="1" applyAlignment="1">
      <alignment/>
    </xf>
    <xf numFmtId="0" fontId="12" fillId="2" borderId="2" xfId="0" applyFont="1" applyFill="1" applyBorder="1" applyAlignment="1">
      <alignment/>
    </xf>
    <xf numFmtId="0" fontId="0" fillId="2" borderId="6" xfId="0" applyNumberFormat="1" applyFill="1" applyBorder="1" applyAlignment="1">
      <alignment horizontal="centerContinuous"/>
    </xf>
    <xf numFmtId="0" fontId="17" fillId="0" borderId="0" xfId="0" applyNumberFormat="1" applyFont="1" applyFill="1" applyBorder="1" applyAlignment="1">
      <alignment horizontal="right"/>
    </xf>
    <xf numFmtId="0" fontId="0" fillId="2" borderId="6" xfId="0" applyNumberFormat="1" applyFill="1" applyBorder="1" applyAlignment="1">
      <alignment/>
    </xf>
    <xf numFmtId="0" fontId="18" fillId="0" borderId="0" xfId="0" applyNumberFormat="1" applyFont="1" applyBorder="1" applyAlignment="1">
      <alignment/>
    </xf>
    <xf numFmtId="4" fontId="17" fillId="2" borderId="7" xfId="0" applyNumberFormat="1" applyFont="1" applyFill="1" applyBorder="1" applyAlignment="1">
      <alignment/>
    </xf>
    <xf numFmtId="10" fontId="17" fillId="0" borderId="5" xfId="0" applyNumberFormat="1" applyFont="1" applyBorder="1" applyAlignment="1">
      <alignment horizontal="right"/>
    </xf>
    <xf numFmtId="10" fontId="17" fillId="0" borderId="0" xfId="0" applyNumberFormat="1" applyFont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6" xfId="0" applyFill="1" applyBorder="1" applyAlignment="1">
      <alignment/>
    </xf>
    <xf numFmtId="4" fontId="17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0" fontId="17" fillId="0" borderId="7" xfId="0" applyNumberFormat="1" applyFont="1" applyBorder="1" applyAlignment="1">
      <alignment horizontal="right"/>
    </xf>
    <xf numFmtId="0" fontId="25" fillId="0" borderId="0" xfId="0" applyFont="1" applyAlignment="1">
      <alignment horizontal="left"/>
    </xf>
    <xf numFmtId="3" fontId="12" fillId="0" borderId="24" xfId="0" applyNumberFormat="1" applyFont="1" applyBorder="1" applyAlignment="1">
      <alignment horizontal="right"/>
    </xf>
    <xf numFmtId="49" fontId="12" fillId="0" borderId="22" xfId="0" applyNumberFormat="1" applyFont="1" applyBorder="1" applyAlignment="1">
      <alignment horizontal="center"/>
    </xf>
    <xf numFmtId="4" fontId="12" fillId="0" borderId="22" xfId="0" applyNumberFormat="1" applyFont="1" applyBorder="1" applyAlignment="1">
      <alignment horizontal="right"/>
    </xf>
    <xf numFmtId="4" fontId="12" fillId="0" borderId="22" xfId="0" applyNumberFormat="1" applyFont="1" applyBorder="1" applyAlignment="1" quotePrefix="1">
      <alignment horizontal="right"/>
    </xf>
    <xf numFmtId="3" fontId="12" fillId="0" borderId="22" xfId="0" applyNumberFormat="1" applyFont="1" applyBorder="1" applyAlignment="1">
      <alignment horizontal="right"/>
    </xf>
    <xf numFmtId="49" fontId="12" fillId="0" borderId="11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3" xfId="0" applyFont="1" applyBorder="1" applyAlignment="1">
      <alignment/>
    </xf>
    <xf numFmtId="0" fontId="26" fillId="0" borderId="25" xfId="0" applyFont="1" applyBorder="1" applyAlignment="1">
      <alignment/>
    </xf>
    <xf numFmtId="0" fontId="12" fillId="0" borderId="0" xfId="0" applyNumberFormat="1" applyFont="1" applyFill="1" applyBorder="1" applyAlignment="1">
      <alignment/>
    </xf>
    <xf numFmtId="49" fontId="26" fillId="0" borderId="0" xfId="0" applyNumberFormat="1" applyFont="1" applyAlignment="1">
      <alignment horizontal="right"/>
    </xf>
    <xf numFmtId="0" fontId="26" fillId="0" borderId="0" xfId="0" applyFont="1" applyBorder="1" applyAlignment="1">
      <alignment/>
    </xf>
    <xf numFmtId="0" fontId="26" fillId="0" borderId="0" xfId="0" applyFont="1" applyAlignment="1">
      <alignment horizontal="center"/>
    </xf>
    <xf numFmtId="49" fontId="12" fillId="0" borderId="2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49" fontId="26" fillId="0" borderId="0" xfId="0" applyNumberFormat="1" applyFont="1" applyBorder="1" applyAlignment="1">
      <alignment horizontal="right"/>
    </xf>
    <xf numFmtId="49" fontId="12" fillId="0" borderId="24" xfId="0" applyNumberFormat="1" applyFont="1" applyBorder="1" applyAlignment="1">
      <alignment/>
    </xf>
    <xf numFmtId="49" fontId="12" fillId="0" borderId="26" xfId="0" applyNumberFormat="1" applyFont="1" applyBorder="1" applyAlignment="1">
      <alignment/>
    </xf>
    <xf numFmtId="49" fontId="12" fillId="0" borderId="26" xfId="0" applyNumberFormat="1" applyFont="1" applyBorder="1" applyAlignment="1">
      <alignment horizontal="left"/>
    </xf>
    <xf numFmtId="0" fontId="12" fillId="0" borderId="0" xfId="0" applyFont="1" applyAlignment="1">
      <alignment horizontal="center"/>
    </xf>
    <xf numFmtId="4" fontId="17" fillId="0" borderId="0" xfId="0" applyNumberFormat="1" applyFont="1" applyBorder="1" applyAlignment="1" quotePrefix="1">
      <alignment horizontal="left" wrapText="1"/>
    </xf>
    <xf numFmtId="0" fontId="1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 quotePrefix="1">
      <alignment horizontal="left"/>
    </xf>
    <xf numFmtId="0" fontId="20" fillId="0" borderId="0" xfId="0" applyFont="1" applyBorder="1" applyAlignment="1" quotePrefix="1">
      <alignment horizontal="left"/>
    </xf>
    <xf numFmtId="49" fontId="26" fillId="0" borderId="0" xfId="0" applyNumberFormat="1" applyFont="1" applyAlignment="1">
      <alignment/>
    </xf>
    <xf numFmtId="0" fontId="26" fillId="0" borderId="0" xfId="0" applyFont="1" applyAlignment="1">
      <alignment horizontal="left"/>
    </xf>
    <xf numFmtId="49" fontId="26" fillId="0" borderId="0" xfId="0" applyNumberFormat="1" applyFont="1" applyBorder="1" applyAlignment="1" quotePrefix="1">
      <alignment horizontal="center"/>
    </xf>
    <xf numFmtId="49" fontId="26" fillId="0" borderId="0" xfId="0" applyNumberFormat="1" applyFont="1" applyBorder="1" applyAlignment="1">
      <alignment horizontal="center"/>
    </xf>
    <xf numFmtId="0" fontId="0" fillId="2" borderId="0" xfId="0" applyNumberFormat="1" applyFill="1" applyBorder="1" applyAlignment="1">
      <alignment/>
    </xf>
    <xf numFmtId="49" fontId="26" fillId="0" borderId="0" xfId="0" applyNumberFormat="1" applyFont="1" applyBorder="1" applyAlignment="1">
      <alignment/>
    </xf>
    <xf numFmtId="49" fontId="0" fillId="2" borderId="27" xfId="0" applyNumberFormat="1" applyFill="1" applyBorder="1" applyAlignment="1">
      <alignment horizontal="centerContinuous"/>
    </xf>
    <xf numFmtId="49" fontId="12" fillId="2" borderId="28" xfId="0" applyNumberFormat="1" applyFont="1" applyFill="1" applyBorder="1" applyAlignment="1">
      <alignment horizontal="centerContinuous"/>
    </xf>
    <xf numFmtId="49" fontId="0" fillId="2" borderId="15" xfId="0" applyNumberFormat="1" applyFill="1" applyBorder="1" applyAlignment="1">
      <alignment horizontal="centerContinuous"/>
    </xf>
    <xf numFmtId="49" fontId="21" fillId="2" borderId="15" xfId="0" applyNumberFormat="1" applyFont="1" applyFill="1" applyBorder="1" applyAlignment="1">
      <alignment/>
    </xf>
    <xf numFmtId="49" fontId="21" fillId="2" borderId="0" xfId="0" applyNumberFormat="1" applyFont="1" applyFill="1" applyBorder="1" applyAlignment="1">
      <alignment/>
    </xf>
    <xf numFmtId="49" fontId="0" fillId="2" borderId="24" xfId="0" applyNumberFormat="1" applyFill="1" applyBorder="1" applyAlignment="1">
      <alignment/>
    </xf>
    <xf numFmtId="3" fontId="12" fillId="2" borderId="22" xfId="0" applyNumberFormat="1" applyFont="1" applyFill="1" applyBorder="1" applyAlignment="1">
      <alignment horizontal="right"/>
    </xf>
    <xf numFmtId="49" fontId="21" fillId="2" borderId="27" xfId="0" applyNumberFormat="1" applyFont="1" applyFill="1" applyBorder="1" applyAlignment="1">
      <alignment/>
    </xf>
    <xf numFmtId="49" fontId="21" fillId="2" borderId="27" xfId="0" applyNumberFormat="1" applyFont="1" applyFill="1" applyBorder="1" applyAlignment="1">
      <alignment horizontal="centerContinuous"/>
    </xf>
    <xf numFmtId="49" fontId="0" fillId="2" borderId="13" xfId="0" applyNumberFormat="1" applyFill="1" applyBorder="1" applyAlignment="1">
      <alignment/>
    </xf>
    <xf numFmtId="49" fontId="0" fillId="2" borderId="2" xfId="0" applyNumberFormat="1" applyFill="1" applyBorder="1" applyAlignment="1">
      <alignment/>
    </xf>
    <xf numFmtId="49" fontId="21" fillId="2" borderId="14" xfId="0" applyNumberFormat="1" applyFont="1" applyFill="1" applyBorder="1" applyAlignment="1">
      <alignment/>
    </xf>
    <xf numFmtId="49" fontId="21" fillId="2" borderId="14" xfId="0" applyNumberFormat="1" applyFont="1" applyFill="1" applyBorder="1" applyAlignment="1">
      <alignment horizontal="centerContinuous"/>
    </xf>
    <xf numFmtId="4" fontId="0" fillId="0" borderId="0" xfId="0" applyNumberFormat="1" applyFont="1" applyFill="1" applyBorder="1" applyAlignment="1">
      <alignment horizontal="centerContinuous"/>
    </xf>
    <xf numFmtId="3" fontId="17" fillId="0" borderId="11" xfId="0" applyNumberFormat="1" applyFont="1" applyBorder="1" applyAlignment="1">
      <alignment horizontal="right"/>
    </xf>
    <xf numFmtId="0" fontId="26" fillId="0" borderId="0" xfId="0" applyFont="1" applyBorder="1" applyAlignment="1">
      <alignment horizontal="left"/>
    </xf>
    <xf numFmtId="0" fontId="12" fillId="0" borderId="0" xfId="0" applyFont="1" applyBorder="1" applyAlignment="1" quotePrefix="1">
      <alignment horizontal="center"/>
    </xf>
    <xf numFmtId="49" fontId="19" fillId="0" borderId="0" xfId="0" applyNumberFormat="1" applyFont="1" applyAlignment="1">
      <alignment/>
    </xf>
    <xf numFmtId="49" fontId="25" fillId="0" borderId="0" xfId="0" applyNumberFormat="1" applyFont="1" applyAlignment="1">
      <alignment/>
    </xf>
    <xf numFmtId="49" fontId="26" fillId="0" borderId="0" xfId="0" applyNumberFormat="1" applyFont="1" applyAlignment="1">
      <alignment horizontal="center"/>
    </xf>
    <xf numFmtId="4" fontId="0" fillId="0" borderId="0" xfId="0" applyNumberFormat="1" applyBorder="1" applyAlignment="1" quotePrefix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49" fontId="16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/>
    </xf>
    <xf numFmtId="4" fontId="26" fillId="0" borderId="0" xfId="0" applyNumberFormat="1" applyFont="1" applyBorder="1" applyAlignment="1">
      <alignment horizontal="right"/>
    </xf>
    <xf numFmtId="49" fontId="12" fillId="0" borderId="26" xfId="0" applyNumberFormat="1" applyFont="1" applyFill="1" applyBorder="1" applyAlignment="1">
      <alignment horizontal="left"/>
    </xf>
    <xf numFmtId="0" fontId="18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centerContinuous"/>
    </xf>
    <xf numFmtId="0" fontId="12" fillId="0" borderId="0" xfId="0" applyNumberFormat="1" applyFont="1" applyFill="1" applyBorder="1" applyAlignment="1">
      <alignment horizontal="centerContinuous"/>
    </xf>
    <xf numFmtId="0" fontId="12" fillId="0" borderId="0" xfId="0" applyNumberFormat="1" applyFont="1" applyBorder="1" applyAlignment="1">
      <alignment horizontal="centerContinuous"/>
    </xf>
    <xf numFmtId="4" fontId="12" fillId="0" borderId="9" xfId="0" applyNumberFormat="1" applyFont="1" applyBorder="1" applyAlignment="1" quotePrefix="1">
      <alignment horizontal="right"/>
    </xf>
    <xf numFmtId="4" fontId="12" fillId="3" borderId="25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49" fontId="18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NumberFormat="1" applyFill="1" applyBorder="1" applyAlignment="1">
      <alignment/>
    </xf>
    <xf numFmtId="4" fontId="12" fillId="0" borderId="10" xfId="0" applyNumberFormat="1" applyFont="1" applyBorder="1" applyAlignment="1" quotePrefix="1">
      <alignment horizontal="right"/>
    </xf>
    <xf numFmtId="49" fontId="12" fillId="0" borderId="28" xfId="0" applyNumberFormat="1" applyFont="1" applyBorder="1" applyAlignment="1">
      <alignment horizontal="left"/>
    </xf>
    <xf numFmtId="4" fontId="6" fillId="0" borderId="0" xfId="0" applyNumberFormat="1" applyFont="1" applyBorder="1" applyAlignment="1" quotePrefix="1">
      <alignment horizontal="right"/>
    </xf>
    <xf numFmtId="4" fontId="17" fillId="0" borderId="0" xfId="0" applyNumberFormat="1" applyFont="1" applyBorder="1" applyAlignment="1">
      <alignment horizontal="left"/>
    </xf>
    <xf numFmtId="4" fontId="1" fillId="0" borderId="4" xfId="0" applyNumberFormat="1" applyFont="1" applyBorder="1" applyAlignment="1">
      <alignment horizontal="left"/>
    </xf>
    <xf numFmtId="4" fontId="1" fillId="2" borderId="4" xfId="0" applyNumberFormat="1" applyFont="1" applyFill="1" applyBorder="1" applyAlignment="1">
      <alignment horizontal="left"/>
    </xf>
    <xf numFmtId="4" fontId="10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/>
    </xf>
    <xf numFmtId="0" fontId="23" fillId="0" borderId="0" xfId="0" applyFont="1" applyAlignment="1">
      <alignment/>
    </xf>
    <xf numFmtId="49" fontId="25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 horizontal="center"/>
    </xf>
    <xf numFmtId="4" fontId="28" fillId="0" borderId="0" xfId="0" applyNumberFormat="1" applyFont="1" applyBorder="1" applyAlignment="1">
      <alignment horizontal="center"/>
    </xf>
    <xf numFmtId="10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left"/>
    </xf>
    <xf numFmtId="49" fontId="12" fillId="0" borderId="14" xfId="0" applyNumberFormat="1" applyFont="1" applyBorder="1" applyAlignment="1">
      <alignment horizontal="left"/>
    </xf>
    <xf numFmtId="49" fontId="12" fillId="0" borderId="27" xfId="0" applyNumberFormat="1" applyFont="1" applyBorder="1" applyAlignment="1">
      <alignment horizontal="left"/>
    </xf>
    <xf numFmtId="49" fontId="0" fillId="0" borderId="23" xfId="0" applyNumberFormat="1" applyBorder="1" applyAlignment="1">
      <alignment horizontal="left"/>
    </xf>
    <xf numFmtId="49" fontId="12" fillId="0" borderId="15" xfId="0" applyNumberFormat="1" applyFont="1" applyBorder="1" applyAlignment="1">
      <alignment horizontal="left"/>
    </xf>
    <xf numFmtId="49" fontId="0" fillId="0" borderId="29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14" fillId="0" borderId="0" xfId="0" applyFont="1" applyFill="1" applyBorder="1" applyAlignment="1">
      <alignment/>
    </xf>
    <xf numFmtId="49" fontId="0" fillId="0" borderId="0" xfId="0" applyNumberFormat="1" applyBorder="1" applyAlignment="1">
      <alignment horizontal="left"/>
    </xf>
    <xf numFmtId="49" fontId="12" fillId="0" borderId="30" xfId="0" applyNumberFormat="1" applyFont="1" applyBorder="1" applyAlignment="1">
      <alignment horizontal="left"/>
    </xf>
    <xf numFmtId="4" fontId="10" fillId="2" borderId="7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10" fontId="17" fillId="2" borderId="7" xfId="0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0" fontId="12" fillId="0" borderId="0" xfId="0" applyNumberFormat="1" applyFont="1" applyBorder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NumberFormat="1" applyFont="1" applyAlignment="1">
      <alignment/>
    </xf>
    <xf numFmtId="0" fontId="26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Continuous"/>
    </xf>
    <xf numFmtId="0" fontId="2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 horizontal="centerContinuous"/>
    </xf>
    <xf numFmtId="0" fontId="12" fillId="0" borderId="3" xfId="0" applyNumberFormat="1" applyFont="1" applyBorder="1" applyAlignment="1">
      <alignment/>
    </xf>
    <xf numFmtId="49" fontId="12" fillId="0" borderId="16" xfId="0" applyNumberFormat="1" applyFont="1" applyBorder="1" applyAlignment="1">
      <alignment/>
    </xf>
    <xf numFmtId="0" fontId="12" fillId="0" borderId="31" xfId="0" applyNumberFormat="1" applyFont="1" applyBorder="1" applyAlignment="1">
      <alignment/>
    </xf>
    <xf numFmtId="0" fontId="12" fillId="0" borderId="32" xfId="0" applyNumberFormat="1" applyFont="1" applyBorder="1" applyAlignment="1">
      <alignment/>
    </xf>
    <xf numFmtId="49" fontId="12" fillId="0" borderId="32" xfId="0" applyNumberFormat="1" applyFont="1" applyBorder="1" applyAlignment="1">
      <alignment/>
    </xf>
    <xf numFmtId="49" fontId="12" fillId="0" borderId="33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Continuous"/>
    </xf>
    <xf numFmtId="0" fontId="12" fillId="0" borderId="15" xfId="0" applyNumberFormat="1" applyFont="1" applyBorder="1" applyAlignment="1">
      <alignment horizontal="left"/>
    </xf>
    <xf numFmtId="0" fontId="26" fillId="0" borderId="0" xfId="0" applyFont="1" applyAlignment="1">
      <alignment horizontal="right"/>
    </xf>
    <xf numFmtId="49" fontId="0" fillId="0" borderId="17" xfId="0" applyNumberFormat="1" applyBorder="1" applyAlignment="1">
      <alignment horizontal="left"/>
    </xf>
    <xf numFmtId="0" fontId="12" fillId="0" borderId="14" xfId="0" applyNumberFormat="1" applyFont="1" applyBorder="1" applyAlignment="1">
      <alignment horizontal="left"/>
    </xf>
    <xf numFmtId="0" fontId="12" fillId="0" borderId="27" xfId="0" applyNumberFormat="1" applyFont="1" applyBorder="1" applyAlignment="1">
      <alignment horizontal="left"/>
    </xf>
    <xf numFmtId="0" fontId="12" fillId="0" borderId="32" xfId="0" applyNumberFormat="1" applyFont="1" applyBorder="1" applyAlignment="1">
      <alignment horizontal="left"/>
    </xf>
    <xf numFmtId="49" fontId="12" fillId="0" borderId="32" xfId="0" applyNumberFormat="1" applyFont="1" applyBorder="1" applyAlignment="1">
      <alignment horizontal="left"/>
    </xf>
    <xf numFmtId="49" fontId="0" fillId="0" borderId="18" xfId="0" applyNumberFormat="1" applyBorder="1" applyAlignment="1">
      <alignment horizontal="left"/>
    </xf>
    <xf numFmtId="0" fontId="26" fillId="0" borderId="0" xfId="0" applyFont="1" applyFill="1" applyAlignment="1">
      <alignment horizontal="right"/>
    </xf>
    <xf numFmtId="0" fontId="26" fillId="0" borderId="0" xfId="0" applyFont="1" applyFill="1" applyBorder="1" applyAlignment="1">
      <alignment horizontal="left"/>
    </xf>
    <xf numFmtId="0" fontId="27" fillId="2" borderId="20" xfId="0" applyNumberFormat="1" applyFont="1" applyFill="1" applyBorder="1" applyAlignment="1">
      <alignment horizontal="right"/>
    </xf>
    <xf numFmtId="4" fontId="10" fillId="0" borderId="5" xfId="0" applyNumberFormat="1" applyFont="1" applyBorder="1" applyAlignment="1">
      <alignment/>
    </xf>
    <xf numFmtId="10" fontId="10" fillId="2" borderId="5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/>
    </xf>
    <xf numFmtId="10" fontId="10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0" fontId="18" fillId="0" borderId="0" xfId="0" applyNumberFormat="1" applyFont="1" applyFill="1" applyBorder="1" applyAlignment="1">
      <alignment horizontal="right"/>
    </xf>
    <xf numFmtId="4" fontId="18" fillId="0" borderId="0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/>
    </xf>
    <xf numFmtId="4" fontId="22" fillId="0" borderId="5" xfId="0" applyNumberFormat="1" applyFont="1" applyFill="1" applyBorder="1" applyAlignment="1">
      <alignment horizontal="right"/>
    </xf>
    <xf numFmtId="3" fontId="6" fillId="0" borderId="11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2" borderId="34" xfId="0" applyFill="1" applyBorder="1" applyAlignment="1">
      <alignment horizontal="centerContinuous"/>
    </xf>
    <xf numFmtId="4" fontId="18" fillId="0" borderId="0" xfId="0" applyNumberFormat="1" applyFont="1" applyBorder="1" applyAlignment="1">
      <alignment horizontal="right"/>
    </xf>
    <xf numFmtId="4" fontId="6" fillId="2" borderId="5" xfId="0" applyNumberFormat="1" applyFont="1" applyFill="1" applyBorder="1" applyAlignment="1">
      <alignment/>
    </xf>
    <xf numFmtId="4" fontId="17" fillId="2" borderId="5" xfId="0" applyNumberFormat="1" applyFont="1" applyFill="1" applyBorder="1" applyAlignment="1">
      <alignment horizontal="right"/>
    </xf>
    <xf numFmtId="4" fontId="17" fillId="0" borderId="5" xfId="0" applyNumberFormat="1" applyFont="1" applyFill="1" applyBorder="1" applyAlignment="1">
      <alignment horizontal="right"/>
    </xf>
    <xf numFmtId="10" fontId="17" fillId="2" borderId="5" xfId="0" applyNumberFormat="1" applyFont="1" applyFill="1" applyBorder="1" applyAlignment="1">
      <alignment horizontal="right"/>
    </xf>
    <xf numFmtId="4" fontId="18" fillId="0" borderId="0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 horizontal="right"/>
    </xf>
    <xf numFmtId="4" fontId="10" fillId="2" borderId="5" xfId="0" applyNumberFormat="1" applyFont="1" applyFill="1" applyBorder="1" applyAlignment="1">
      <alignment/>
    </xf>
    <xf numFmtId="10" fontId="17" fillId="0" borderId="5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 quotePrefix="1">
      <alignment/>
    </xf>
    <xf numFmtId="0" fontId="17" fillId="0" borderId="0" xfId="0" applyNumberFormat="1" applyFont="1" applyBorder="1" applyAlignment="1" quotePrefix="1">
      <alignment horizontal="left"/>
    </xf>
    <xf numFmtId="10" fontId="10" fillId="2" borderId="7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/>
    </xf>
    <xf numFmtId="0" fontId="0" fillId="2" borderId="21" xfId="0" applyFill="1" applyBorder="1" applyAlignment="1">
      <alignment horizontal="centerContinuous"/>
    </xf>
    <xf numFmtId="0" fontId="18" fillId="2" borderId="0" xfId="0" applyFont="1" applyFill="1" applyBorder="1" applyAlignment="1">
      <alignment/>
    </xf>
    <xf numFmtId="0" fontId="18" fillId="2" borderId="17" xfId="0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 quotePrefix="1">
      <alignment horizontal="left"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/>
    </xf>
    <xf numFmtId="0" fontId="25" fillId="2" borderId="3" xfId="0" applyFont="1" applyFill="1" applyBorder="1" applyAlignment="1">
      <alignment horizontal="left"/>
    </xf>
    <xf numFmtId="15" fontId="17" fillId="2" borderId="4" xfId="0" applyNumberFormat="1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18" fillId="2" borderId="7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 vertical="center" wrapText="1"/>
    </xf>
    <xf numFmtId="49" fontId="12" fillId="2" borderId="26" xfId="0" applyNumberFormat="1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left"/>
    </xf>
    <xf numFmtId="0" fontId="25" fillId="0" borderId="0" xfId="0" applyFont="1" applyBorder="1" applyAlignment="1">
      <alignment horizontal="left" vertical="center"/>
    </xf>
    <xf numFmtId="49" fontId="25" fillId="0" borderId="0" xfId="0" applyNumberFormat="1" applyFont="1" applyAlignment="1">
      <alignment horizontal="left" vertical="center"/>
    </xf>
    <xf numFmtId="49" fontId="25" fillId="0" borderId="0" xfId="0" applyNumberFormat="1" applyFont="1" applyBorder="1" applyAlignment="1">
      <alignment horizontal="left" vertical="center"/>
    </xf>
    <xf numFmtId="4" fontId="12" fillId="2" borderId="26" xfId="0" applyNumberFormat="1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left"/>
    </xf>
    <xf numFmtId="0" fontId="21" fillId="2" borderId="35" xfId="0" applyFont="1" applyFill="1" applyBorder="1" applyAlignment="1" quotePrefix="1">
      <alignment horizontal="left"/>
    </xf>
    <xf numFmtId="0" fontId="21" fillId="2" borderId="30" xfId="0" applyFont="1" applyFill="1" applyBorder="1" applyAlignment="1" quotePrefix="1">
      <alignment horizontal="left"/>
    </xf>
    <xf numFmtId="0" fontId="21" fillId="2" borderId="35" xfId="0" applyFont="1" applyFill="1" applyBorder="1" applyAlignment="1">
      <alignment horizontal="left"/>
    </xf>
    <xf numFmtId="0" fontId="21" fillId="2" borderId="26" xfId="0" applyFont="1" applyFill="1" applyBorder="1" applyAlignment="1" quotePrefix="1">
      <alignment horizontal="left"/>
    </xf>
    <xf numFmtId="0" fontId="25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/>
    </xf>
    <xf numFmtId="49" fontId="23" fillId="2" borderId="19" xfId="0" applyNumberFormat="1" applyFont="1" applyFill="1" applyBorder="1" applyAlignment="1">
      <alignment horizontal="left"/>
    </xf>
    <xf numFmtId="0" fontId="0" fillId="2" borderId="0" xfId="0" applyFill="1" applyBorder="1" applyAlignment="1">
      <alignment/>
    </xf>
    <xf numFmtId="49" fontId="12" fillId="0" borderId="0" xfId="0" applyNumberFormat="1" applyFont="1" applyBorder="1" applyAlignment="1">
      <alignment horizontal="right" vertical="center"/>
    </xf>
    <xf numFmtId="49" fontId="12" fillId="2" borderId="26" xfId="0" applyNumberFormat="1" applyFont="1" applyFill="1" applyBorder="1" applyAlignment="1">
      <alignment horizontal="center" vertical="center"/>
    </xf>
    <xf numFmtId="49" fontId="12" fillId="2" borderId="1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 wrapText="1"/>
    </xf>
    <xf numFmtId="49" fontId="0" fillId="2" borderId="36" xfId="0" applyNumberFormat="1" applyFill="1" applyBorder="1" applyAlignment="1">
      <alignment/>
    </xf>
    <xf numFmtId="0" fontId="12" fillId="0" borderId="0" xfId="0" applyFont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top"/>
    </xf>
    <xf numFmtId="0" fontId="1" fillId="0" borderId="17" xfId="0" applyFont="1" applyBorder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/>
    </xf>
    <xf numFmtId="0" fontId="0" fillId="0" borderId="34" xfId="0" applyBorder="1" applyAlignment="1">
      <alignment/>
    </xf>
    <xf numFmtId="0" fontId="34" fillId="2" borderId="3" xfId="0" applyFont="1" applyFill="1" applyBorder="1" applyAlignment="1">
      <alignment/>
    </xf>
    <xf numFmtId="0" fontId="35" fillId="2" borderId="3" xfId="0" applyFont="1" applyFill="1" applyBorder="1" applyAlignment="1">
      <alignment/>
    </xf>
    <xf numFmtId="49" fontId="6" fillId="2" borderId="3" xfId="0" applyNumberFormat="1" applyFont="1" applyFill="1" applyBorder="1" applyAlignment="1">
      <alignment horizontal="center"/>
    </xf>
    <xf numFmtId="0" fontId="0" fillId="2" borderId="3" xfId="0" applyNumberFormat="1" applyFill="1" applyBorder="1" applyAlignment="1">
      <alignment/>
    </xf>
    <xf numFmtId="0" fontId="0" fillId="2" borderId="16" xfId="0" applyNumberFormat="1" applyFill="1" applyBorder="1" applyAlignment="1">
      <alignment/>
    </xf>
    <xf numFmtId="0" fontId="0" fillId="0" borderId="34" xfId="0" applyBorder="1" applyAlignment="1">
      <alignment horizontal="centerContinuous"/>
    </xf>
    <xf numFmtId="0" fontId="6" fillId="2" borderId="16" xfId="0" applyFont="1" applyFill="1" applyBorder="1" applyAlignment="1">
      <alignment horizontal="right"/>
    </xf>
    <xf numFmtId="0" fontId="0" fillId="2" borderId="17" xfId="0" applyNumberFormat="1" applyFill="1" applyBorder="1" applyAlignment="1">
      <alignment/>
    </xf>
    <xf numFmtId="0" fontId="0" fillId="2" borderId="31" xfId="0" applyFill="1" applyBorder="1" applyAlignment="1">
      <alignment/>
    </xf>
    <xf numFmtId="0" fontId="10" fillId="2" borderId="4" xfId="0" applyFont="1" applyFill="1" applyBorder="1" applyAlignment="1">
      <alignment/>
    </xf>
    <xf numFmtId="14" fontId="30" fillId="2" borderId="4" xfId="0" applyNumberFormat="1" applyFont="1" applyFill="1" applyBorder="1" applyAlignment="1">
      <alignment horizontal="left"/>
    </xf>
    <xf numFmtId="0" fontId="30" fillId="2" borderId="4" xfId="0" applyFont="1" applyFill="1" applyBorder="1" applyAlignment="1">
      <alignment horizontal="left"/>
    </xf>
    <xf numFmtId="14" fontId="12" fillId="2" borderId="4" xfId="0" applyNumberFormat="1" applyFont="1" applyFill="1" applyBorder="1" applyAlignment="1">
      <alignment horizontal="left"/>
    </xf>
    <xf numFmtId="0" fontId="0" fillId="2" borderId="4" xfId="0" applyNumberFormat="1" applyFill="1" applyBorder="1" applyAlignment="1">
      <alignment/>
    </xf>
    <xf numFmtId="0" fontId="6" fillId="2" borderId="18" xfId="0" applyNumberFormat="1" applyFont="1" applyFill="1" applyBorder="1" applyAlignment="1">
      <alignment horizontal="left"/>
    </xf>
    <xf numFmtId="0" fontId="17" fillId="2" borderId="31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Continuous"/>
    </xf>
    <xf numFmtId="0" fontId="31" fillId="2" borderId="4" xfId="0" applyFont="1" applyFill="1" applyBorder="1" applyAlignment="1">
      <alignment/>
    </xf>
    <xf numFmtId="0" fontId="22" fillId="2" borderId="4" xfId="0" applyFont="1" applyFill="1" applyBorder="1" applyAlignment="1">
      <alignment horizontal="center"/>
    </xf>
    <xf numFmtId="14" fontId="30" fillId="0" borderId="0" xfId="0" applyNumberFormat="1" applyFont="1" applyFill="1" applyBorder="1" applyAlignment="1">
      <alignment horizontal="left"/>
    </xf>
    <xf numFmtId="14" fontId="12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Continuous"/>
    </xf>
    <xf numFmtId="0" fontId="22" fillId="0" borderId="0" xfId="0" applyFont="1" applyFill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right"/>
    </xf>
    <xf numFmtId="0" fontId="0" fillId="2" borderId="0" xfId="0" applyNumberFormat="1" applyFont="1" applyFill="1" applyBorder="1" applyAlignment="1" quotePrefix="1">
      <alignment horizontal="center"/>
    </xf>
    <xf numFmtId="0" fontId="7" fillId="0" borderId="0" xfId="0" applyNumberFormat="1" applyFont="1" applyBorder="1" applyAlignment="1" quotePrefix="1">
      <alignment horizontal="centerContinuous"/>
    </xf>
    <xf numFmtId="0" fontId="0" fillId="0" borderId="0" xfId="0" applyNumberFormat="1" applyFont="1" applyFill="1" applyBorder="1" applyAlignment="1" quotePrefix="1">
      <alignment horizontal="center"/>
    </xf>
    <xf numFmtId="0" fontId="7" fillId="0" borderId="0" xfId="0" applyNumberFormat="1" applyFont="1" applyFill="1" applyBorder="1" applyAlignment="1" quotePrefix="1">
      <alignment horizontal="center"/>
    </xf>
    <xf numFmtId="3" fontId="12" fillId="2" borderId="11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Continuous"/>
    </xf>
    <xf numFmtId="0" fontId="0" fillId="2" borderId="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/>
    </xf>
    <xf numFmtId="0" fontId="0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 quotePrefix="1">
      <alignment horizontal="center" wrapText="1"/>
    </xf>
    <xf numFmtId="0" fontId="0" fillId="0" borderId="0" xfId="0" applyNumberFormat="1" applyBorder="1" applyAlignment="1">
      <alignment horizontal="center" vertical="top" wrapText="1"/>
    </xf>
    <xf numFmtId="3" fontId="12" fillId="0" borderId="11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Continuous"/>
    </xf>
    <xf numFmtId="4" fontId="6" fillId="0" borderId="0" xfId="0" applyNumberFormat="1" applyFont="1" applyFill="1" applyBorder="1" applyAlignment="1">
      <alignment horizontal="right"/>
    </xf>
    <xf numFmtId="0" fontId="26" fillId="0" borderId="0" xfId="0" applyNumberFormat="1" applyFont="1" applyBorder="1" applyAlignment="1">
      <alignment horizontal="left"/>
    </xf>
    <xf numFmtId="0" fontId="26" fillId="0" borderId="0" xfId="0" applyNumberFormat="1" applyFont="1" applyFill="1" applyBorder="1" applyAlignment="1">
      <alignment horizontal="right"/>
    </xf>
    <xf numFmtId="0" fontId="26" fillId="0" borderId="0" xfId="0" applyNumberFormat="1" applyFont="1" applyFill="1" applyBorder="1" applyAlignment="1">
      <alignment horizontal="left"/>
    </xf>
    <xf numFmtId="0" fontId="12" fillId="2" borderId="7" xfId="0" applyNumberFormat="1" applyFont="1" applyFill="1" applyBorder="1" applyAlignment="1">
      <alignment/>
    </xf>
    <xf numFmtId="0" fontId="12" fillId="0" borderId="0" xfId="0" applyNumberFormat="1" applyFont="1" applyBorder="1" applyAlignment="1" quotePrefix="1">
      <alignment horizontal="right"/>
    </xf>
    <xf numFmtId="0" fontId="12" fillId="0" borderId="0" xfId="0" applyNumberFormat="1" applyFont="1" applyFill="1" applyBorder="1" applyAlignment="1" quotePrefix="1">
      <alignment horizontal="left"/>
    </xf>
    <xf numFmtId="0" fontId="12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 quotePrefix="1">
      <alignment horizontal="left"/>
    </xf>
    <xf numFmtId="0" fontId="0" fillId="0" borderId="0" xfId="0" applyNumberFormat="1" applyFill="1" applyBorder="1" applyAlignment="1" quotePrefix="1">
      <alignment horizontal="center" wrapText="1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 quotePrefix="1">
      <alignment horizontal="left"/>
    </xf>
    <xf numFmtId="0" fontId="18" fillId="0" borderId="0" xfId="0" applyNumberFormat="1" applyFont="1" applyFill="1" applyBorder="1" applyAlignment="1" quotePrefix="1">
      <alignment horizontal="left"/>
    </xf>
    <xf numFmtId="0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 quotePrefix="1">
      <alignment horizontal="left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 quotePrefix="1">
      <alignment horizontal="center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Continuous"/>
    </xf>
    <xf numFmtId="0" fontId="36" fillId="0" borderId="0" xfId="0" applyNumberFormat="1" applyFont="1" applyFill="1" applyBorder="1" applyAlignment="1">
      <alignment horizontal="left"/>
    </xf>
    <xf numFmtId="0" fontId="36" fillId="0" borderId="0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centerContinuous"/>
    </xf>
    <xf numFmtId="0" fontId="36" fillId="0" borderId="0" xfId="0" applyNumberFormat="1" applyFont="1" applyBorder="1" applyAlignment="1">
      <alignment horizontal="right"/>
    </xf>
    <xf numFmtId="0" fontId="0" fillId="0" borderId="0" xfId="0" applyNumberFormat="1" applyFont="1" applyFill="1" applyBorder="1" applyAlignment="1" quotePrefix="1">
      <alignment horizontal="left"/>
    </xf>
    <xf numFmtId="0" fontId="3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 quotePrefix="1">
      <alignment horizontal="center"/>
    </xf>
    <xf numFmtId="0" fontId="36" fillId="0" borderId="0" xfId="0" applyNumberFormat="1" applyFont="1" applyBorder="1" applyAlignment="1">
      <alignment/>
    </xf>
    <xf numFmtId="0" fontId="36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 quotePrefix="1">
      <alignment horizontal="right"/>
    </xf>
    <xf numFmtId="0" fontId="36" fillId="0" borderId="0" xfId="0" applyNumberFormat="1" applyFont="1" applyBorder="1" applyAlignment="1">
      <alignment horizontal="left"/>
    </xf>
    <xf numFmtId="0" fontId="0" fillId="0" borderId="0" xfId="0" applyNumberFormat="1" applyFont="1" applyFill="1" applyBorder="1" applyAlignment="1" quotePrefix="1">
      <alignment horizontal="right"/>
    </xf>
    <xf numFmtId="0" fontId="36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quotePrefix="1">
      <alignment horizontal="left" wrapText="1"/>
    </xf>
    <xf numFmtId="4" fontId="12" fillId="0" borderId="0" xfId="0" applyNumberFormat="1" applyFont="1" applyFill="1" applyBorder="1" applyAlignment="1" quotePrefix="1">
      <alignment horizontal="left" wrapText="1"/>
    </xf>
    <xf numFmtId="0" fontId="18" fillId="0" borderId="0" xfId="0" applyNumberFormat="1" applyFont="1" applyFill="1" applyBorder="1" applyAlignment="1" quotePrefix="1">
      <alignment horizontal="left" wrapText="1"/>
    </xf>
    <xf numFmtId="0" fontId="18" fillId="0" borderId="0" xfId="0" applyNumberFormat="1" applyFont="1" applyBorder="1" applyAlignment="1" quotePrefix="1">
      <alignment horizontal="left" wrapText="1"/>
    </xf>
    <xf numFmtId="0" fontId="27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/>
    </xf>
    <xf numFmtId="4" fontId="10" fillId="2" borderId="7" xfId="0" applyNumberFormat="1" applyFont="1" applyFill="1" applyBorder="1" applyAlignment="1">
      <alignment horizontal="right"/>
    </xf>
    <xf numFmtId="0" fontId="23" fillId="2" borderId="19" xfId="0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0" fontId="1" fillId="2" borderId="19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 horizontal="left"/>
    </xf>
    <xf numFmtId="0" fontId="1" fillId="2" borderId="20" xfId="0" applyNumberFormat="1" applyFont="1" applyFill="1" applyBorder="1" applyAlignment="1">
      <alignment/>
    </xf>
    <xf numFmtId="0" fontId="0" fillId="0" borderId="20" xfId="0" applyNumberFormat="1" applyBorder="1" applyAlignment="1">
      <alignment/>
    </xf>
    <xf numFmtId="4" fontId="22" fillId="0" borderId="5" xfId="0" applyNumberFormat="1" applyFont="1" applyBorder="1" applyAlignment="1">
      <alignment horizontal="right"/>
    </xf>
    <xf numFmtId="0" fontId="22" fillId="0" borderId="0" xfId="0" applyNumberFormat="1" applyFont="1" applyBorder="1" applyAlignment="1">
      <alignment horizontal="right"/>
    </xf>
    <xf numFmtId="4" fontId="0" fillId="0" borderId="0" xfId="0" applyNumberFormat="1" applyFill="1" applyAlignment="1">
      <alignment/>
    </xf>
    <xf numFmtId="49" fontId="25" fillId="2" borderId="3" xfId="0" applyNumberFormat="1" applyFont="1" applyFill="1" applyBorder="1" applyAlignment="1">
      <alignment/>
    </xf>
    <xf numFmtId="49" fontId="0" fillId="2" borderId="3" xfId="0" applyNumberFormat="1" applyFill="1" applyBorder="1" applyAlignment="1">
      <alignment/>
    </xf>
    <xf numFmtId="49" fontId="12" fillId="2" borderId="16" xfId="0" applyNumberFormat="1" applyFont="1" applyFill="1" applyBorder="1" applyAlignment="1">
      <alignment/>
    </xf>
    <xf numFmtId="0" fontId="26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4" fontId="17" fillId="2" borderId="6" xfId="0" applyNumberFormat="1" applyFont="1" applyFill="1" applyBorder="1" applyAlignment="1">
      <alignment horizontal="right"/>
    </xf>
    <xf numFmtId="49" fontId="12" fillId="2" borderId="18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4" fontId="18" fillId="2" borderId="7" xfId="0" applyNumberFormat="1" applyFont="1" applyFill="1" applyBorder="1" applyAlignment="1">
      <alignment/>
    </xf>
    <xf numFmtId="49" fontId="0" fillId="2" borderId="16" xfId="0" applyNumberFormat="1" applyFill="1" applyBorder="1" applyAlignment="1">
      <alignment/>
    </xf>
    <xf numFmtId="49" fontId="12" fillId="2" borderId="31" xfId="0" applyNumberFormat="1" applyFont="1" applyFill="1" applyBorder="1" applyAlignment="1">
      <alignment/>
    </xf>
    <xf numFmtId="49" fontId="25" fillId="2" borderId="4" xfId="0" applyNumberFormat="1" applyFont="1" applyFill="1" applyBorder="1" applyAlignment="1">
      <alignment/>
    </xf>
    <xf numFmtId="49" fontId="12" fillId="2" borderId="4" xfId="0" applyNumberFormat="1" applyFont="1" applyFill="1" applyBorder="1" applyAlignment="1">
      <alignment/>
    </xf>
    <xf numFmtId="4" fontId="12" fillId="0" borderId="7" xfId="0" applyNumberFormat="1" applyFont="1" applyFill="1" applyBorder="1" applyAlignment="1">
      <alignment/>
    </xf>
    <xf numFmtId="49" fontId="12" fillId="0" borderId="21" xfId="0" applyNumberFormat="1" applyFont="1" applyBorder="1" applyAlignment="1">
      <alignment/>
    </xf>
    <xf numFmtId="49" fontId="12" fillId="2" borderId="3" xfId="0" applyNumberFormat="1" applyFont="1" applyFill="1" applyBorder="1" applyAlignment="1">
      <alignment/>
    </xf>
    <xf numFmtId="4" fontId="12" fillId="2" borderId="7" xfId="0" applyNumberFormat="1" applyFont="1" applyFill="1" applyBorder="1" applyAlignment="1">
      <alignment/>
    </xf>
    <xf numFmtId="0" fontId="6" fillId="0" borderId="0" xfId="0" applyNumberFormat="1" applyFont="1" applyBorder="1" applyAlignment="1">
      <alignment/>
    </xf>
    <xf numFmtId="49" fontId="17" fillId="2" borderId="3" xfId="0" applyNumberFormat="1" applyFont="1" applyFill="1" applyBorder="1" applyAlignment="1">
      <alignment/>
    </xf>
    <xf numFmtId="49" fontId="17" fillId="2" borderId="16" xfId="0" applyNumberFormat="1" applyFont="1" applyFill="1" applyBorder="1" applyAlignment="1">
      <alignment/>
    </xf>
    <xf numFmtId="49" fontId="17" fillId="2" borderId="31" xfId="0" applyNumberFormat="1" applyFont="1" applyFill="1" applyBorder="1" applyAlignment="1">
      <alignment/>
    </xf>
    <xf numFmtId="49" fontId="17" fillId="2" borderId="4" xfId="0" applyNumberFormat="1" applyFont="1" applyFill="1" applyBorder="1" applyAlignment="1">
      <alignment/>
    </xf>
    <xf numFmtId="49" fontId="17" fillId="2" borderId="18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49" fontId="25" fillId="2" borderId="16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49" fontId="25" fillId="2" borderId="31" xfId="0" applyNumberFormat="1" applyFont="1" applyFill="1" applyBorder="1" applyAlignment="1">
      <alignment/>
    </xf>
    <xf numFmtId="49" fontId="25" fillId="2" borderId="18" xfId="0" applyNumberFormat="1" applyFont="1" applyFill="1" applyBorder="1" applyAlignment="1">
      <alignment/>
    </xf>
    <xf numFmtId="0" fontId="0" fillId="2" borderId="7" xfId="0" applyFill="1" applyBorder="1" applyAlignment="1">
      <alignment horizontal="right"/>
    </xf>
    <xf numFmtId="49" fontId="25" fillId="2" borderId="3" xfId="0" applyNumberFormat="1" applyFont="1" applyFill="1" applyBorder="1" applyAlignment="1">
      <alignment/>
    </xf>
    <xf numFmtId="49" fontId="25" fillId="2" borderId="16" xfId="0" applyNumberFormat="1" applyFont="1" applyFill="1" applyBorder="1" applyAlignment="1">
      <alignment/>
    </xf>
    <xf numFmtId="49" fontId="25" fillId="2" borderId="31" xfId="0" applyNumberFormat="1" applyFont="1" applyFill="1" applyBorder="1" applyAlignment="1">
      <alignment/>
    </xf>
    <xf numFmtId="49" fontId="25" fillId="2" borderId="4" xfId="0" applyNumberFormat="1" applyFont="1" applyFill="1" applyBorder="1" applyAlignment="1">
      <alignment/>
    </xf>
    <xf numFmtId="49" fontId="25" fillId="2" borderId="18" xfId="0" applyNumberFormat="1" applyFont="1" applyFill="1" applyBorder="1" applyAlignment="1">
      <alignment/>
    </xf>
    <xf numFmtId="0" fontId="0" fillId="2" borderId="7" xfId="0" applyFill="1" applyBorder="1" applyAlignment="1">
      <alignment horizontal="centerContinuous"/>
    </xf>
    <xf numFmtId="0" fontId="0" fillId="0" borderId="0" xfId="0" applyNumberFormat="1" applyFill="1" applyBorder="1" applyAlignment="1">
      <alignment/>
    </xf>
    <xf numFmtId="49" fontId="17" fillId="2" borderId="3" xfId="0" applyNumberFormat="1" applyFont="1" applyFill="1" applyBorder="1" applyAlignment="1">
      <alignment horizontal="left"/>
    </xf>
    <xf numFmtId="49" fontId="17" fillId="2" borderId="16" xfId="0" applyNumberFormat="1" applyFont="1" applyFill="1" applyBorder="1" applyAlignment="1">
      <alignment horizontal="left"/>
    </xf>
    <xf numFmtId="49" fontId="17" fillId="2" borderId="31" xfId="0" applyNumberFormat="1" applyFont="1" applyFill="1" applyBorder="1" applyAlignment="1">
      <alignment horizontal="left"/>
    </xf>
    <xf numFmtId="49" fontId="17" fillId="2" borderId="4" xfId="0" applyNumberFormat="1" applyFont="1" applyFill="1" applyBorder="1" applyAlignment="1">
      <alignment horizontal="left"/>
    </xf>
    <xf numFmtId="49" fontId="17" fillId="2" borderId="18" xfId="0" applyNumberFormat="1" applyFont="1" applyFill="1" applyBorder="1" applyAlignment="1">
      <alignment horizontal="left"/>
    </xf>
    <xf numFmtId="49" fontId="18" fillId="2" borderId="3" xfId="0" applyNumberFormat="1" applyFont="1" applyFill="1" applyBorder="1" applyAlignment="1">
      <alignment/>
    </xf>
    <xf numFmtId="49" fontId="18" fillId="2" borderId="16" xfId="0" applyNumberFormat="1" applyFont="1" applyFill="1" applyBorder="1" applyAlignment="1">
      <alignment/>
    </xf>
    <xf numFmtId="49" fontId="18" fillId="2" borderId="31" xfId="0" applyNumberFormat="1" applyFont="1" applyFill="1" applyBorder="1" applyAlignment="1">
      <alignment/>
    </xf>
    <xf numFmtId="49" fontId="18" fillId="2" borderId="4" xfId="0" applyNumberFormat="1" applyFont="1" applyFill="1" applyBorder="1" applyAlignment="1">
      <alignment/>
    </xf>
    <xf numFmtId="49" fontId="18" fillId="2" borderId="18" xfId="0" applyNumberFormat="1" applyFont="1" applyFill="1" applyBorder="1" applyAlignment="1">
      <alignment/>
    </xf>
    <xf numFmtId="49" fontId="17" fillId="0" borderId="0" xfId="0" applyNumberFormat="1" applyFont="1" applyFill="1" applyBorder="1" applyAlignment="1">
      <alignment/>
    </xf>
    <xf numFmtId="49" fontId="27" fillId="2" borderId="1" xfId="0" applyNumberFormat="1" applyFont="1" applyFill="1" applyBorder="1" applyAlignment="1">
      <alignment horizontal="left"/>
    </xf>
    <xf numFmtId="0" fontId="22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Continuous"/>
    </xf>
    <xf numFmtId="0" fontId="0" fillId="2" borderId="20" xfId="0" applyFill="1" applyBorder="1" applyAlignment="1">
      <alignment/>
    </xf>
    <xf numFmtId="49" fontId="23" fillId="0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right"/>
    </xf>
    <xf numFmtId="4" fontId="22" fillId="0" borderId="0" xfId="0" applyNumberFormat="1" applyFont="1" applyFill="1" applyBorder="1" applyAlignment="1">
      <alignment horizontal="right"/>
    </xf>
    <xf numFmtId="49" fontId="27" fillId="2" borderId="19" xfId="0" applyNumberFormat="1" applyFont="1" applyFill="1" applyBorder="1" applyAlignment="1">
      <alignment horizontal="left"/>
    </xf>
    <xf numFmtId="49" fontId="27" fillId="2" borderId="20" xfId="0" applyNumberFormat="1" applyFont="1" applyFill="1" applyBorder="1" applyAlignment="1">
      <alignment horizontal="left"/>
    </xf>
    <xf numFmtId="0" fontId="0" fillId="2" borderId="34" xfId="0" applyFill="1" applyBorder="1" applyAlignment="1">
      <alignment/>
    </xf>
    <xf numFmtId="0" fontId="30" fillId="0" borderId="34" xfId="0" applyFont="1" applyBorder="1" applyAlignment="1">
      <alignment horizontal="left"/>
    </xf>
    <xf numFmtId="0" fontId="0" fillId="2" borderId="31" xfId="0" applyFont="1" applyFill="1" applyBorder="1" applyAlignment="1">
      <alignment/>
    </xf>
    <xf numFmtId="0" fontId="17" fillId="2" borderId="31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Continuous"/>
    </xf>
    <xf numFmtId="0" fontId="38" fillId="0" borderId="0" xfId="0" applyFont="1" applyAlignment="1">
      <alignment/>
    </xf>
    <xf numFmtId="0" fontId="0" fillId="5" borderId="14" xfId="0" applyFill="1" applyBorder="1" applyAlignment="1">
      <alignment vertical="center"/>
    </xf>
    <xf numFmtId="0" fontId="40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NumberFormat="1" applyFill="1" applyBorder="1" applyAlignment="1">
      <alignment vertical="center"/>
    </xf>
    <xf numFmtId="0" fontId="1" fillId="4" borderId="12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Border="1" applyAlignment="1">
      <alignment horizontal="centerContinuous" vertical="center"/>
    </xf>
    <xf numFmtId="0" fontId="0" fillId="4" borderId="37" xfId="0" applyFill="1" applyBorder="1" applyAlignment="1">
      <alignment horizontal="centerContinuous"/>
    </xf>
    <xf numFmtId="0" fontId="18" fillId="0" borderId="0" xfId="0" applyFont="1" applyBorder="1" applyAlignment="1" quotePrefix="1">
      <alignment horizontal="centerContinuous"/>
    </xf>
    <xf numFmtId="0" fontId="0" fillId="4" borderId="38" xfId="0" applyFill="1" applyBorder="1" applyAlignment="1">
      <alignment horizontal="centerContinuous"/>
    </xf>
    <xf numFmtId="0" fontId="41" fillId="0" borderId="11" xfId="0" applyFont="1" applyBorder="1" applyAlignment="1">
      <alignment horizontal="center" vertical="center" wrapText="1"/>
    </xf>
    <xf numFmtId="0" fontId="0" fillId="4" borderId="25" xfId="0" applyFill="1" applyBorder="1" applyAlignment="1">
      <alignment horizontal="centerContinuous"/>
    </xf>
    <xf numFmtId="3" fontId="12" fillId="0" borderId="0" xfId="0" applyNumberFormat="1" applyFont="1" applyAlignment="1">
      <alignment/>
    </xf>
    <xf numFmtId="0" fontId="12" fillId="4" borderId="25" xfId="0" applyFont="1" applyFill="1" applyBorder="1" applyAlignment="1">
      <alignment horizontal="centerContinuous"/>
    </xf>
    <xf numFmtId="49" fontId="12" fillId="4" borderId="25" xfId="0" applyNumberFormat="1" applyFont="1" applyFill="1" applyBorder="1" applyAlignment="1">
      <alignment horizontal="centerContinuous"/>
    </xf>
    <xf numFmtId="0" fontId="12" fillId="4" borderId="37" xfId="0" applyFont="1" applyFill="1" applyBorder="1" applyAlignment="1">
      <alignment horizontal="centerContinuous"/>
    </xf>
    <xf numFmtId="4" fontId="12" fillId="4" borderId="38" xfId="0" applyNumberFormat="1" applyFont="1" applyFill="1" applyBorder="1" applyAlignment="1">
      <alignment horizontal="right"/>
    </xf>
    <xf numFmtId="49" fontId="12" fillId="4" borderId="37" xfId="0" applyNumberFormat="1" applyFont="1" applyFill="1" applyBorder="1" applyAlignment="1">
      <alignment horizontal="centerContinuous"/>
    </xf>
    <xf numFmtId="0" fontId="7" fillId="4" borderId="25" xfId="0" applyFont="1" applyFill="1" applyBorder="1" applyAlignment="1" quotePrefix="1">
      <alignment horizontal="centerContinuous"/>
    </xf>
    <xf numFmtId="0" fontId="7" fillId="4" borderId="25" xfId="0" applyFont="1" applyFill="1" applyBorder="1" applyAlignment="1">
      <alignment horizontal="centerContinuous"/>
    </xf>
    <xf numFmtId="0" fontId="18" fillId="2" borderId="16" xfId="0" applyFont="1" applyFill="1" applyBorder="1" applyAlignment="1">
      <alignment/>
    </xf>
    <xf numFmtId="4" fontId="0" fillId="4" borderId="38" xfId="0" applyNumberFormat="1" applyFill="1" applyBorder="1" applyAlignment="1">
      <alignment horizontal="right"/>
    </xf>
    <xf numFmtId="4" fontId="7" fillId="4" borderId="25" xfId="0" applyNumberFormat="1" applyFont="1" applyFill="1" applyBorder="1" applyAlignment="1" quotePrefix="1">
      <alignment horizontal="right"/>
    </xf>
    <xf numFmtId="4" fontId="0" fillId="4" borderId="25" xfId="0" applyNumberFormat="1" applyFill="1" applyBorder="1" applyAlignment="1">
      <alignment horizontal="right"/>
    </xf>
    <xf numFmtId="4" fontId="0" fillId="4" borderId="37" xfId="0" applyNumberFormat="1" applyFill="1" applyBorder="1" applyAlignment="1">
      <alignment horizontal="right"/>
    </xf>
    <xf numFmtId="0" fontId="7" fillId="4" borderId="38" xfId="0" applyFont="1" applyFill="1" applyBorder="1" applyAlignment="1">
      <alignment horizontal="center"/>
    </xf>
    <xf numFmtId="4" fontId="12" fillId="4" borderId="25" xfId="0" applyNumberFormat="1" applyFont="1" applyFill="1" applyBorder="1" applyAlignment="1">
      <alignment horizontal="right"/>
    </xf>
    <xf numFmtId="4" fontId="12" fillId="4" borderId="37" xfId="0" applyNumberFormat="1" applyFont="1" applyFill="1" applyBorder="1" applyAlignment="1">
      <alignment horizontal="right"/>
    </xf>
    <xf numFmtId="4" fontId="12" fillId="4" borderId="25" xfId="0" applyNumberFormat="1" applyFont="1" applyFill="1" applyBorder="1" applyAlignment="1" quotePrefix="1">
      <alignment horizontal="right"/>
    </xf>
    <xf numFmtId="0" fontId="12" fillId="0" borderId="11" xfId="0" applyFont="1" applyBorder="1" applyAlignment="1">
      <alignment horizontal="center" vertical="center" wrapText="1"/>
    </xf>
    <xf numFmtId="4" fontId="0" fillId="4" borderId="25" xfId="0" applyNumberFormat="1" applyFill="1" applyBorder="1" applyAlignment="1">
      <alignment horizontal="centerContinuous"/>
    </xf>
    <xf numFmtId="4" fontId="12" fillId="4" borderId="25" xfId="0" applyNumberFormat="1" applyFont="1" applyFill="1" applyBorder="1" applyAlignment="1">
      <alignment horizontal="centerContinuous"/>
    </xf>
    <xf numFmtId="4" fontId="12" fillId="4" borderId="37" xfId="0" applyNumberFormat="1" applyFont="1" applyFill="1" applyBorder="1" applyAlignment="1">
      <alignment horizontal="centerContinuous"/>
    </xf>
    <xf numFmtId="0" fontId="12" fillId="0" borderId="11" xfId="0" applyFont="1" applyBorder="1" applyAlignment="1">
      <alignment/>
    </xf>
    <xf numFmtId="1" fontId="12" fillId="0" borderId="11" xfId="0" applyNumberFormat="1" applyFont="1" applyBorder="1" applyAlignment="1">
      <alignment/>
    </xf>
    <xf numFmtId="0" fontId="12" fillId="2" borderId="14" xfId="0" applyFont="1" applyFill="1" applyBorder="1" applyAlignment="1" quotePrefix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36" xfId="0" applyFill="1" applyBorder="1" applyAlignment="1">
      <alignment/>
    </xf>
    <xf numFmtId="0" fontId="12" fillId="0" borderId="0" xfId="0" applyFont="1" applyAlignment="1">
      <alignment horizontal="right"/>
    </xf>
    <xf numFmtId="4" fontId="12" fillId="2" borderId="26" xfId="0" applyNumberFormat="1" applyFont="1" applyFill="1" applyBorder="1" applyAlignment="1" quotePrefix="1">
      <alignment horizontal="center"/>
    </xf>
    <xf numFmtId="4" fontId="0" fillId="4" borderId="37" xfId="0" applyNumberFormat="1" applyFill="1" applyBorder="1" applyAlignment="1">
      <alignment horizontal="centerContinuous"/>
    </xf>
    <xf numFmtId="4" fontId="26" fillId="4" borderId="38" xfId="0" applyNumberFormat="1" applyFont="1" applyFill="1" applyBorder="1" applyAlignment="1">
      <alignment horizontal="right"/>
    </xf>
    <xf numFmtId="49" fontId="26" fillId="4" borderId="37" xfId="0" applyNumberFormat="1" applyFont="1" applyFill="1" applyBorder="1" applyAlignment="1">
      <alignment horizontal="right"/>
    </xf>
    <xf numFmtId="4" fontId="7" fillId="4" borderId="25" xfId="0" applyNumberFormat="1" applyFont="1" applyFill="1" applyBorder="1" applyAlignment="1">
      <alignment horizontal="right"/>
    </xf>
    <xf numFmtId="49" fontId="16" fillId="4" borderId="37" xfId="0" applyNumberFormat="1" applyFont="1" applyFill="1" applyBorder="1" applyAlignment="1">
      <alignment horizontal="right"/>
    </xf>
    <xf numFmtId="4" fontId="0" fillId="4" borderId="5" xfId="0" applyNumberFormat="1" applyFill="1" applyBorder="1" applyAlignment="1">
      <alignment horizontal="right"/>
    </xf>
    <xf numFmtId="0" fontId="18" fillId="4" borderId="38" xfId="0" applyNumberFormat="1" applyFont="1" applyFill="1" applyBorder="1" applyAlignment="1">
      <alignment horizontal="right"/>
    </xf>
    <xf numFmtId="0" fontId="18" fillId="4" borderId="25" xfId="0" applyNumberFormat="1" applyFont="1" applyFill="1" applyBorder="1" applyAlignment="1">
      <alignment horizontal="right"/>
    </xf>
    <xf numFmtId="0" fontId="12" fillId="4" borderId="25" xfId="0" applyNumberFormat="1" applyFont="1" applyFill="1" applyBorder="1" applyAlignment="1">
      <alignment horizontal="centerContinuous"/>
    </xf>
    <xf numFmtId="4" fontId="17" fillId="0" borderId="5" xfId="0" applyNumberFormat="1" applyFont="1" applyBorder="1" applyAlignment="1">
      <alignment/>
    </xf>
    <xf numFmtId="4" fontId="6" fillId="4" borderId="25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17" fillId="0" borderId="0" xfId="0" applyNumberFormat="1" applyFont="1" applyFill="1" applyBorder="1" applyAlignment="1">
      <alignment horizontal="center"/>
    </xf>
    <xf numFmtId="4" fontId="17" fillId="4" borderId="6" xfId="0" applyNumberFormat="1" applyFont="1" applyFill="1" applyBorder="1" applyAlignment="1">
      <alignment horizontal="right"/>
    </xf>
    <xf numFmtId="4" fontId="17" fillId="0" borderId="0" xfId="0" applyNumberFormat="1" applyFont="1" applyFill="1" applyBorder="1" applyAlignment="1">
      <alignment horizontal="right"/>
    </xf>
    <xf numFmtId="0" fontId="18" fillId="4" borderId="39" xfId="0" applyNumberFormat="1" applyFont="1" applyFill="1" applyBorder="1" applyAlignment="1">
      <alignment horizontal="right"/>
    </xf>
    <xf numFmtId="4" fontId="0" fillId="4" borderId="7" xfId="0" applyNumberFormat="1" applyFill="1" applyBorder="1" applyAlignment="1">
      <alignment horizontal="right"/>
    </xf>
    <xf numFmtId="49" fontId="6" fillId="2" borderId="31" xfId="0" applyNumberFormat="1" applyFont="1" applyFill="1" applyBorder="1" applyAlignment="1">
      <alignment/>
    </xf>
    <xf numFmtId="49" fontId="0" fillId="2" borderId="4" xfId="0" applyNumberFormat="1" applyFill="1" applyBorder="1" applyAlignment="1">
      <alignment/>
    </xf>
    <xf numFmtId="0" fontId="0" fillId="4" borderId="40" xfId="0" applyFill="1" applyBorder="1" applyAlignment="1">
      <alignment horizontal="right"/>
    </xf>
    <xf numFmtId="0" fontId="0" fillId="0" borderId="0" xfId="0" applyNumberFormat="1" applyFont="1" applyAlignment="1">
      <alignment/>
    </xf>
    <xf numFmtId="4" fontId="10" fillId="0" borderId="0" xfId="0" applyNumberFormat="1" applyFont="1" applyAlignment="1">
      <alignment horizontal="right"/>
    </xf>
    <xf numFmtId="0" fontId="0" fillId="4" borderId="38" xfId="0" applyFill="1" applyBorder="1" applyAlignment="1">
      <alignment horizontal="right"/>
    </xf>
    <xf numFmtId="0" fontId="0" fillId="4" borderId="25" xfId="0" applyFill="1" applyBorder="1" applyAlignment="1">
      <alignment horizontal="right"/>
    </xf>
    <xf numFmtId="0" fontId="0" fillId="4" borderId="37" xfId="0" applyFill="1" applyBorder="1" applyAlignment="1">
      <alignment horizontal="right"/>
    </xf>
    <xf numFmtId="0" fontId="0" fillId="4" borderId="6" xfId="0" applyFill="1" applyBorder="1" applyAlignment="1">
      <alignment horizontal="centerContinuous"/>
    </xf>
    <xf numFmtId="0" fontId="0" fillId="4" borderId="7" xfId="0" applyFill="1" applyBorder="1" applyAlignment="1">
      <alignment horizontal="centerContinuous"/>
    </xf>
    <xf numFmtId="0" fontId="17" fillId="2" borderId="3" xfId="0" applyFont="1" applyFill="1" applyBorder="1" applyAlignment="1">
      <alignment/>
    </xf>
    <xf numFmtId="0" fontId="18" fillId="2" borderId="3" xfId="0" applyFont="1" applyFill="1" applyBorder="1" applyAlignment="1">
      <alignment horizontal="centerContinuous"/>
    </xf>
    <xf numFmtId="49" fontId="27" fillId="2" borderId="0" xfId="0" applyNumberFormat="1" applyFont="1" applyFill="1" applyBorder="1" applyAlignment="1">
      <alignment horizontal="center"/>
    </xf>
    <xf numFmtId="49" fontId="22" fillId="2" borderId="0" xfId="0" applyNumberFormat="1" applyFont="1" applyFill="1" applyBorder="1" applyAlignment="1">
      <alignment/>
    </xf>
    <xf numFmtId="0" fontId="18" fillId="2" borderId="0" xfId="0" applyFont="1" applyFill="1" applyBorder="1" applyAlignment="1">
      <alignment horizontal="centerContinuous"/>
    </xf>
    <xf numFmtId="49" fontId="44" fillId="2" borderId="21" xfId="0" applyNumberFormat="1" applyFont="1" applyFill="1" applyBorder="1" applyAlignment="1">
      <alignment horizontal="left"/>
    </xf>
    <xf numFmtId="49" fontId="44" fillId="2" borderId="0" xfId="0" applyNumberFormat="1" applyFont="1" applyFill="1" applyBorder="1" applyAlignment="1">
      <alignment horizontal="center"/>
    </xf>
    <xf numFmtId="49" fontId="22" fillId="2" borderId="21" xfId="0" applyNumberFormat="1" applyFont="1" applyFill="1" applyBorder="1" applyAlignment="1">
      <alignment/>
    </xf>
    <xf numFmtId="49" fontId="22" fillId="2" borderId="31" xfId="0" applyNumberFormat="1" applyFont="1" applyFill="1" applyBorder="1" applyAlignment="1">
      <alignment/>
    </xf>
    <xf numFmtId="49" fontId="22" fillId="2" borderId="4" xfId="0" applyNumberFormat="1" applyFont="1" applyFill="1" applyBorder="1" applyAlignment="1">
      <alignment/>
    </xf>
    <xf numFmtId="0" fontId="18" fillId="2" borderId="4" xfId="0" applyFont="1" applyFill="1" applyBorder="1" applyAlignment="1">
      <alignment horizontal="centerContinuous"/>
    </xf>
    <xf numFmtId="0" fontId="18" fillId="2" borderId="18" xfId="0" applyFont="1" applyFill="1" applyBorder="1" applyAlignment="1">
      <alignment/>
    </xf>
    <xf numFmtId="49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horizontal="left"/>
    </xf>
    <xf numFmtId="49" fontId="24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6" fillId="0" borderId="0" xfId="0" applyNumberFormat="1" applyFont="1" applyAlignment="1" quotePrefix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15" xfId="0" applyNumberFormat="1" applyFont="1" applyBorder="1" applyAlignment="1">
      <alignment/>
    </xf>
    <xf numFmtId="0" fontId="14" fillId="0" borderId="0" xfId="0" applyFont="1" applyBorder="1" applyAlignment="1" quotePrefix="1">
      <alignment horizontal="left"/>
    </xf>
    <xf numFmtId="0" fontId="0" fillId="0" borderId="0" xfId="0" applyNumberFormat="1" applyFont="1" applyFill="1" applyBorder="1" applyAlignment="1" quotePrefix="1">
      <alignment/>
    </xf>
    <xf numFmtId="49" fontId="32" fillId="0" borderId="0" xfId="0" applyNumberFormat="1" applyFont="1" applyBorder="1" applyAlignment="1">
      <alignment horizontal="right"/>
    </xf>
    <xf numFmtId="49" fontId="12" fillId="0" borderId="0" xfId="0" applyNumberFormat="1" applyFont="1" applyFill="1" applyBorder="1" applyAlignment="1">
      <alignment horizontal="left"/>
    </xf>
    <xf numFmtId="49" fontId="26" fillId="0" borderId="25" xfId="0" applyNumberFormat="1" applyFont="1" applyBorder="1" applyAlignment="1">
      <alignment/>
    </xf>
    <xf numFmtId="49" fontId="12" fillId="0" borderId="14" xfId="0" applyNumberFormat="1" applyFont="1" applyFill="1" applyBorder="1" applyAlignment="1">
      <alignment horizontal="left"/>
    </xf>
    <xf numFmtId="49" fontId="12" fillId="0" borderId="2" xfId="0" applyNumberFormat="1" applyFont="1" applyFill="1" applyBorder="1" applyAlignment="1">
      <alignment horizontal="left"/>
    </xf>
    <xf numFmtId="49" fontId="12" fillId="0" borderId="28" xfId="0" applyNumberFormat="1" applyFont="1" applyFill="1" applyBorder="1" applyAlignment="1" quotePrefix="1">
      <alignment horizontal="left"/>
    </xf>
    <xf numFmtId="49" fontId="12" fillId="0" borderId="15" xfId="0" applyNumberFormat="1" applyFont="1" applyFill="1" applyBorder="1" applyAlignment="1">
      <alignment horizontal="left"/>
    </xf>
    <xf numFmtId="49" fontId="12" fillId="0" borderId="24" xfId="0" applyNumberFormat="1" applyFont="1" applyFill="1" applyBorder="1" applyAlignment="1">
      <alignment horizontal="left"/>
    </xf>
    <xf numFmtId="49" fontId="26" fillId="0" borderId="0" xfId="0" applyNumberFormat="1" applyFont="1" applyBorder="1" applyAlignment="1" quotePrefix="1">
      <alignment/>
    </xf>
    <xf numFmtId="49" fontId="26" fillId="0" borderId="0" xfId="0" applyNumberFormat="1" applyFont="1" applyBorder="1" applyAlignment="1">
      <alignment/>
    </xf>
    <xf numFmtId="49" fontId="13" fillId="0" borderId="0" xfId="0" applyNumberFormat="1" applyFont="1" applyAlignment="1" quotePrefix="1">
      <alignment horizontal="left" vertical="center"/>
    </xf>
    <xf numFmtId="49" fontId="4" fillId="0" borderId="0" xfId="0" applyNumberFormat="1" applyFont="1" applyAlignment="1" quotePrefix="1">
      <alignment horizontal="left" vertical="center"/>
    </xf>
    <xf numFmtId="49" fontId="5" fillId="0" borderId="0" xfId="0" applyNumberFormat="1" applyFont="1" applyAlignment="1">
      <alignment vertical="center"/>
    </xf>
    <xf numFmtId="0" fontId="33" fillId="0" borderId="0" xfId="0" applyFont="1" applyAlignment="1">
      <alignment horizontal="left"/>
    </xf>
    <xf numFmtId="3" fontId="1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45" fillId="0" borderId="0" xfId="0" applyNumberFormat="1" applyFont="1" applyBorder="1" applyAlignment="1">
      <alignment/>
    </xf>
    <xf numFmtId="0" fontId="0" fillId="0" borderId="0" xfId="0" applyNumberFormat="1" applyFont="1" applyFill="1" applyAlignment="1" quotePrefix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 wrapText="1"/>
    </xf>
    <xf numFmtId="4" fontId="0" fillId="0" borderId="0" xfId="0" applyNumberFormat="1" applyFill="1" applyBorder="1" applyAlignment="1" quotePrefix="1">
      <alignment horizontal="left"/>
    </xf>
    <xf numFmtId="49" fontId="26" fillId="0" borderId="0" xfId="0" applyNumberFormat="1" applyFont="1" applyFill="1" applyBorder="1" applyAlignment="1">
      <alignment horizontal="left"/>
    </xf>
    <xf numFmtId="4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 quotePrefix="1">
      <alignment/>
    </xf>
    <xf numFmtId="4" fontId="0" fillId="0" borderId="0" xfId="0" applyNumberFormat="1" applyFont="1" applyBorder="1" applyAlignment="1" quotePrefix="1">
      <alignment wrapText="1"/>
    </xf>
    <xf numFmtId="49" fontId="12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" fontId="12" fillId="0" borderId="41" xfId="0" applyNumberFormat="1" applyFont="1" applyBorder="1" applyAlignment="1" quotePrefix="1">
      <alignment horizontal="right"/>
    </xf>
    <xf numFmtId="0" fontId="0" fillId="0" borderId="0" xfId="0" applyNumberFormat="1" applyBorder="1" applyAlignment="1" quotePrefix="1">
      <alignment/>
    </xf>
    <xf numFmtId="49" fontId="12" fillId="0" borderId="2" xfId="0" applyNumberFormat="1" applyFont="1" applyBorder="1" applyAlignment="1">
      <alignment horizontal="left"/>
    </xf>
    <xf numFmtId="49" fontId="12" fillId="0" borderId="24" xfId="0" applyNumberFormat="1" applyFont="1" applyBorder="1" applyAlignment="1">
      <alignment horizontal="left"/>
    </xf>
    <xf numFmtId="0" fontId="12" fillId="0" borderId="0" xfId="0" applyFont="1" applyAlignment="1">
      <alignment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26" xfId="0" applyNumberFormat="1" applyFont="1" applyFill="1" applyBorder="1" applyAlignment="1" quotePrefix="1">
      <alignment horizontal="left"/>
    </xf>
    <xf numFmtId="4" fontId="12" fillId="0" borderId="0" xfId="0" applyNumberFormat="1" applyFont="1" applyBorder="1" applyAlignment="1" quotePrefix="1">
      <alignment wrapText="1"/>
    </xf>
    <xf numFmtId="4" fontId="26" fillId="0" borderId="0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10" fontId="0" fillId="0" borderId="0" xfId="0" applyNumberFormat="1" applyFont="1" applyBorder="1" applyAlignment="1">
      <alignment/>
    </xf>
    <xf numFmtId="0" fontId="2" fillId="0" borderId="0" xfId="0" applyNumberFormat="1" applyFont="1" applyFill="1" applyBorder="1" applyAlignment="1">
      <alignment/>
    </xf>
    <xf numFmtId="49" fontId="0" fillId="0" borderId="2" xfId="0" applyNumberFormat="1" applyBorder="1" applyAlignment="1">
      <alignment horizontal="left"/>
    </xf>
    <xf numFmtId="49" fontId="12" fillId="0" borderId="12" xfId="0" applyNumberFormat="1" applyFont="1" applyFill="1" applyBorder="1" applyAlignment="1">
      <alignment horizontal="center" vertical="center" wrapText="1"/>
    </xf>
    <xf numFmtId="10" fontId="6" fillId="0" borderId="5" xfId="0" applyNumberFormat="1" applyFont="1" applyBorder="1" applyAlignment="1">
      <alignment horizontal="right"/>
    </xf>
    <xf numFmtId="10" fontId="6" fillId="2" borderId="5" xfId="0" applyNumberFormat="1" applyFont="1" applyFill="1" applyBorder="1" applyAlignment="1">
      <alignment horizontal="right"/>
    </xf>
    <xf numFmtId="49" fontId="12" fillId="0" borderId="30" xfId="0" applyNumberFormat="1" applyFont="1" applyBorder="1" applyAlignment="1">
      <alignment/>
    </xf>
    <xf numFmtId="4" fontId="10" fillId="2" borderId="7" xfId="0" applyNumberFormat="1" applyFont="1" applyFill="1" applyBorder="1" applyAlignment="1">
      <alignment/>
    </xf>
    <xf numFmtId="49" fontId="0" fillId="0" borderId="24" xfId="0" applyNumberFormat="1" applyBorder="1" applyAlignment="1">
      <alignment horizontal="left"/>
    </xf>
    <xf numFmtId="49" fontId="12" fillId="0" borderId="13" xfId="0" applyNumberFormat="1" applyFont="1" applyBorder="1" applyAlignment="1">
      <alignment/>
    </xf>
    <xf numFmtId="4" fontId="17" fillId="2" borderId="18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0" fontId="29" fillId="2" borderId="19" xfId="0" applyFont="1" applyFill="1" applyBorder="1" applyAlignment="1">
      <alignment horizontal="left"/>
    </xf>
    <xf numFmtId="0" fontId="0" fillId="3" borderId="5" xfId="0" applyFill="1" applyBorder="1" applyAlignment="1">
      <alignment/>
    </xf>
    <xf numFmtId="0" fontId="0" fillId="3" borderId="38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37" xfId="0" applyFill="1" applyBorder="1" applyAlignment="1">
      <alignment horizontal="right"/>
    </xf>
    <xf numFmtId="4" fontId="12" fillId="2" borderId="22" xfId="0" applyNumberFormat="1" applyFont="1" applyFill="1" applyBorder="1" applyAlignment="1">
      <alignment/>
    </xf>
    <xf numFmtId="4" fontId="12" fillId="2" borderId="11" xfId="0" applyNumberFormat="1" applyFont="1" applyFill="1" applyBorder="1" applyAlignment="1">
      <alignment/>
    </xf>
    <xf numFmtId="4" fontId="12" fillId="2" borderId="12" xfId="0" applyNumberFormat="1" applyFont="1" applyFill="1" applyBorder="1" applyAlignment="1">
      <alignment/>
    </xf>
    <xf numFmtId="4" fontId="6" fillId="2" borderId="5" xfId="0" applyNumberFormat="1" applyFont="1" applyFill="1" applyBorder="1" applyAlignment="1">
      <alignment/>
    </xf>
    <xf numFmtId="0" fontId="12" fillId="3" borderId="38" xfId="0" applyFont="1" applyFill="1" applyBorder="1" applyAlignment="1">
      <alignment/>
    </xf>
    <xf numFmtId="0" fontId="12" fillId="3" borderId="25" xfId="0" applyFont="1" applyFill="1" applyBorder="1" applyAlignment="1">
      <alignment/>
    </xf>
    <xf numFmtId="4" fontId="0" fillId="3" borderId="25" xfId="0" applyNumberFormat="1" applyFill="1" applyBorder="1" applyAlignment="1">
      <alignment/>
    </xf>
    <xf numFmtId="0" fontId="0" fillId="3" borderId="22" xfId="0" applyNumberFormat="1" applyFont="1" applyFill="1" applyBorder="1" applyAlignment="1">
      <alignment/>
    </xf>
    <xf numFmtId="4" fontId="12" fillId="2" borderId="25" xfId="0" applyNumberFormat="1" applyFont="1" applyFill="1" applyBorder="1" applyAlignment="1">
      <alignment/>
    </xf>
    <xf numFmtId="4" fontId="0" fillId="3" borderId="38" xfId="0" applyNumberFormat="1" applyFill="1" applyBorder="1" applyAlignment="1">
      <alignment/>
    </xf>
    <xf numFmtId="4" fontId="7" fillId="3" borderId="25" xfId="0" applyNumberFormat="1" applyFont="1" applyFill="1" applyBorder="1" applyAlignment="1" quotePrefix="1">
      <alignment horizontal="center"/>
    </xf>
    <xf numFmtId="4" fontId="7" fillId="3" borderId="25" xfId="0" applyNumberFormat="1" applyFont="1" applyFill="1" applyBorder="1" applyAlignment="1">
      <alignment horizontal="center"/>
    </xf>
    <xf numFmtId="4" fontId="0" fillId="3" borderId="5" xfId="0" applyNumberFormat="1" applyFill="1" applyBorder="1" applyAlignment="1">
      <alignment/>
    </xf>
    <xf numFmtId="4" fontId="0" fillId="3" borderId="37" xfId="0" applyNumberFormat="1" applyFill="1" applyBorder="1" applyAlignment="1">
      <alignment/>
    </xf>
    <xf numFmtId="0" fontId="7" fillId="3" borderId="38" xfId="0" applyFont="1" applyFill="1" applyBorder="1" applyAlignment="1">
      <alignment horizontal="center"/>
    </xf>
    <xf numFmtId="4" fontId="12" fillId="3" borderId="25" xfId="0" applyNumberFormat="1" applyFont="1" applyFill="1" applyBorder="1" applyAlignment="1">
      <alignment horizontal="right"/>
    </xf>
    <xf numFmtId="0" fontId="12" fillId="3" borderId="37" xfId="0" applyFont="1" applyFill="1" applyBorder="1" applyAlignment="1">
      <alignment/>
    </xf>
    <xf numFmtId="0" fontId="0" fillId="3" borderId="25" xfId="0" applyNumberFormat="1" applyFont="1" applyFill="1" applyBorder="1" applyAlignment="1">
      <alignment/>
    </xf>
    <xf numFmtId="4" fontId="0" fillId="3" borderId="25" xfId="0" applyNumberFormat="1" applyFont="1" applyFill="1" applyBorder="1" applyAlignment="1" quotePrefix="1">
      <alignment horizontal="center"/>
    </xf>
    <xf numFmtId="4" fontId="7" fillId="3" borderId="37" xfId="0" applyNumberFormat="1" applyFont="1" applyFill="1" applyBorder="1" applyAlignment="1">
      <alignment horizontal="center"/>
    </xf>
    <xf numFmtId="4" fontId="12" fillId="3" borderId="5" xfId="0" applyNumberFormat="1" applyFont="1" applyFill="1" applyBorder="1" applyAlignment="1">
      <alignment/>
    </xf>
    <xf numFmtId="0" fontId="18" fillId="3" borderId="38" xfId="0" applyFont="1" applyFill="1" applyBorder="1" applyAlignment="1">
      <alignment/>
    </xf>
    <xf numFmtId="0" fontId="18" fillId="3" borderId="25" xfId="0" applyFont="1" applyFill="1" applyBorder="1" applyAlignment="1">
      <alignment/>
    </xf>
    <xf numFmtId="4" fontId="0" fillId="3" borderId="22" xfId="0" applyNumberFormat="1" applyFill="1" applyBorder="1" applyAlignment="1">
      <alignment/>
    </xf>
    <xf numFmtId="0" fontId="12" fillId="3" borderId="5" xfId="0" applyFont="1" applyFill="1" applyBorder="1" applyAlignment="1">
      <alignment/>
    </xf>
    <xf numFmtId="0" fontId="0" fillId="3" borderId="37" xfId="0" applyFill="1" applyBorder="1" applyAlignment="1">
      <alignment/>
    </xf>
    <xf numFmtId="0" fontId="7" fillId="3" borderId="25" xfId="0" applyFont="1" applyFill="1" applyBorder="1" applyAlignment="1">
      <alignment horizontal="center"/>
    </xf>
    <xf numFmtId="4" fontId="12" fillId="3" borderId="37" xfId="0" applyNumberFormat="1" applyFont="1" applyFill="1" applyBorder="1" applyAlignment="1">
      <alignment/>
    </xf>
    <xf numFmtId="0" fontId="7" fillId="3" borderId="38" xfId="0" applyFont="1" applyFill="1" applyBorder="1" applyAlignment="1">
      <alignment/>
    </xf>
    <xf numFmtId="0" fontId="7" fillId="3" borderId="25" xfId="0" applyFont="1" applyFill="1" applyBorder="1" applyAlignment="1">
      <alignment/>
    </xf>
    <xf numFmtId="4" fontId="7" fillId="3" borderId="25" xfId="0" applyNumberFormat="1" applyFont="1" applyFill="1" applyBorder="1" applyAlignment="1">
      <alignment/>
    </xf>
    <xf numFmtId="4" fontId="7" fillId="3" borderId="37" xfId="0" applyNumberFormat="1" applyFont="1" applyFill="1" applyBorder="1" applyAlignment="1">
      <alignment/>
    </xf>
    <xf numFmtId="0" fontId="7" fillId="3" borderId="38" xfId="0" applyFont="1" applyFill="1" applyBorder="1" applyAlignment="1" quotePrefix="1">
      <alignment horizontal="center"/>
    </xf>
    <xf numFmtId="0" fontId="7" fillId="3" borderId="25" xfId="0" applyFont="1" applyFill="1" applyBorder="1" applyAlignment="1" quotePrefix="1">
      <alignment horizontal="center"/>
    </xf>
    <xf numFmtId="4" fontId="7" fillId="3" borderId="22" xfId="0" applyNumberFormat="1" applyFont="1" applyFill="1" applyBorder="1" applyAlignment="1" quotePrefix="1">
      <alignment horizontal="center"/>
    </xf>
    <xf numFmtId="4" fontId="18" fillId="2" borderId="6" xfId="0" applyNumberFormat="1" applyFont="1" applyFill="1" applyBorder="1" applyAlignment="1">
      <alignment/>
    </xf>
    <xf numFmtId="4" fontId="6" fillId="3" borderId="38" xfId="0" applyNumberFormat="1" applyFont="1" applyFill="1" applyBorder="1" applyAlignment="1">
      <alignment/>
    </xf>
    <xf numFmtId="4" fontId="6" fillId="3" borderId="25" xfId="0" applyNumberFormat="1" applyFont="1" applyFill="1" applyBorder="1" applyAlignment="1">
      <alignment/>
    </xf>
    <xf numFmtId="0" fontId="0" fillId="3" borderId="25" xfId="0" applyNumberFormat="1" applyFill="1" applyBorder="1" applyAlignment="1">
      <alignment/>
    </xf>
    <xf numFmtId="0" fontId="0" fillId="3" borderId="22" xfId="0" applyNumberFormat="1" applyFill="1" applyBorder="1" applyAlignment="1">
      <alignment/>
    </xf>
    <xf numFmtId="4" fontId="6" fillId="3" borderId="6" xfId="0" applyNumberFormat="1" applyFont="1" applyFill="1" applyBorder="1" applyAlignment="1">
      <alignment/>
    </xf>
    <xf numFmtId="0" fontId="12" fillId="3" borderId="25" xfId="0" applyNumberFormat="1" applyFont="1" applyFill="1" applyBorder="1" applyAlignment="1">
      <alignment/>
    </xf>
    <xf numFmtId="0" fontId="12" fillId="3" borderId="22" xfId="0" applyNumberFormat="1" applyFont="1" applyFill="1" applyBorder="1" applyAlignment="1">
      <alignment/>
    </xf>
    <xf numFmtId="4" fontId="17" fillId="2" borderId="5" xfId="0" applyNumberFormat="1" applyFont="1" applyFill="1" applyBorder="1" applyAlignment="1">
      <alignment/>
    </xf>
    <xf numFmtId="0" fontId="12" fillId="3" borderId="37" xfId="0" applyNumberFormat="1" applyFont="1" applyFill="1" applyBorder="1" applyAlignment="1">
      <alignment/>
    </xf>
    <xf numFmtId="0" fontId="0" fillId="3" borderId="22" xfId="0" applyFill="1" applyBorder="1" applyAlignment="1">
      <alignment/>
    </xf>
    <xf numFmtId="10" fontId="12" fillId="3" borderId="40" xfId="0" applyNumberFormat="1" applyFont="1" applyFill="1" applyBorder="1" applyAlignment="1">
      <alignment horizontal="right"/>
    </xf>
    <xf numFmtId="4" fontId="12" fillId="3" borderId="38" xfId="0" applyNumberFormat="1" applyFont="1" applyFill="1" applyBorder="1" applyAlignment="1">
      <alignment/>
    </xf>
    <xf numFmtId="0" fontId="0" fillId="3" borderId="11" xfId="0" applyFill="1" applyBorder="1" applyAlignment="1">
      <alignment/>
    </xf>
    <xf numFmtId="49" fontId="24" fillId="0" borderId="0" xfId="0" applyNumberFormat="1" applyFont="1" applyAlignment="1">
      <alignment horizontal="left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1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9" fontId="25" fillId="0" borderId="0" xfId="0" applyNumberFormat="1" applyFont="1" applyBorder="1" applyAlignment="1">
      <alignment vertical="center"/>
    </xf>
    <xf numFmtId="49" fontId="25" fillId="0" borderId="0" xfId="0" applyNumberFormat="1" applyFont="1" applyAlignment="1">
      <alignment vertical="center"/>
    </xf>
    <xf numFmtId="0" fontId="0" fillId="0" borderId="0" xfId="0" applyNumberFormat="1" applyFill="1" applyAlignment="1">
      <alignment horizontal="left" vertical="center"/>
    </xf>
    <xf numFmtId="49" fontId="25" fillId="2" borderId="34" xfId="0" applyNumberFormat="1" applyFont="1" applyFill="1" applyBorder="1" applyAlignment="1">
      <alignment horizontal="left" vertical="center"/>
    </xf>
    <xf numFmtId="49" fontId="25" fillId="2" borderId="3" xfId="0" applyNumberFormat="1" applyFont="1" applyFill="1" applyBorder="1" applyAlignment="1">
      <alignment horizontal="left" vertical="center"/>
    </xf>
    <xf numFmtId="0" fontId="25" fillId="0" borderId="0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 quotePrefix="1">
      <alignment horizontal="left" vertical="center"/>
    </xf>
    <xf numFmtId="49" fontId="36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 quotePrefix="1">
      <alignment horizontal="left" vertical="center"/>
    </xf>
    <xf numFmtId="49" fontId="0" fillId="0" borderId="0" xfId="0" applyNumberFormat="1" applyFont="1" applyBorder="1" applyAlignment="1" quotePrefix="1">
      <alignment horizontal="left" vertical="center"/>
    </xf>
    <xf numFmtId="49" fontId="36" fillId="0" borderId="0" xfId="0" applyNumberFormat="1" applyFont="1" applyBorder="1" applyAlignment="1" quotePrefix="1">
      <alignment horizontal="left" vertical="center"/>
    </xf>
    <xf numFmtId="49" fontId="6" fillId="2" borderId="4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5" fillId="2" borderId="4" xfId="0" applyNumberFormat="1" applyFont="1" applyFill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9" fontId="12" fillId="2" borderId="4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7" fillId="2" borderId="4" xfId="0" applyNumberFormat="1" applyFont="1" applyFill="1" applyBorder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0" fontId="17" fillId="6" borderId="11" xfId="0" applyFont="1" applyFill="1" applyBorder="1" applyAlignment="1">
      <alignment horizontal="center" vertical="center" wrapText="1"/>
    </xf>
    <xf numFmtId="49" fontId="5" fillId="0" borderId="0" xfId="0" applyNumberFormat="1" applyFont="1" applyAlignment="1" quotePrefix="1">
      <alignment horizontal="left" vertical="center"/>
    </xf>
    <xf numFmtId="0" fontId="17" fillId="6" borderId="11" xfId="0" applyFont="1" applyFill="1" applyBorder="1" applyAlignment="1" quotePrefix="1">
      <alignment horizontal="center" wrapText="1"/>
    </xf>
    <xf numFmtId="0" fontId="0" fillId="0" borderId="0" xfId="0" applyFont="1" applyFill="1" applyBorder="1" applyAlignment="1" quotePrefix="1">
      <alignment/>
    </xf>
    <xf numFmtId="49" fontId="4" fillId="0" borderId="0" xfId="0" applyNumberFormat="1" applyFont="1" applyAlignment="1">
      <alignment horizontal="left" vertical="center"/>
    </xf>
    <xf numFmtId="0" fontId="17" fillId="6" borderId="11" xfId="0" applyFont="1" applyFill="1" applyBorder="1" applyAlignment="1" quotePrefix="1">
      <alignment horizontal="center" vertical="center" wrapText="1"/>
    </xf>
    <xf numFmtId="0" fontId="0" fillId="0" borderId="31" xfId="0" applyBorder="1" applyAlignment="1">
      <alignment horizontal="left"/>
    </xf>
    <xf numFmtId="0" fontId="0" fillId="3" borderId="38" xfId="0" applyNumberFormat="1" applyFont="1" applyFill="1" applyBorder="1" applyAlignment="1">
      <alignment/>
    </xf>
    <xf numFmtId="0" fontId="2" fillId="3" borderId="25" xfId="0" applyNumberFormat="1" applyFont="1" applyFill="1" applyBorder="1" applyAlignment="1">
      <alignment/>
    </xf>
    <xf numFmtId="0" fontId="0" fillId="3" borderId="22" xfId="0" applyNumberFormat="1" applyFont="1" applyFill="1" applyBorder="1" applyAlignment="1">
      <alignment/>
    </xf>
    <xf numFmtId="0" fontId="40" fillId="5" borderId="26" xfId="0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" borderId="12" xfId="0" applyNumberFormat="1" applyFill="1" applyBorder="1" applyAlignment="1">
      <alignment/>
    </xf>
    <xf numFmtId="0" fontId="18" fillId="0" borderId="0" xfId="0" applyFont="1" applyFill="1" applyBorder="1" applyAlignment="1" quotePrefix="1">
      <alignment horizontal="center"/>
    </xf>
    <xf numFmtId="0" fontId="18" fillId="0" borderId="0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0" fontId="0" fillId="4" borderId="6" xfId="0" applyFill="1" applyBorder="1" applyAlignment="1">
      <alignment horizontal="right"/>
    </xf>
    <xf numFmtId="0" fontId="0" fillId="2" borderId="16" xfId="0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4" fontId="12" fillId="4" borderId="6" xfId="0" applyNumberFormat="1" applyFont="1" applyFill="1" applyBorder="1" applyAlignment="1">
      <alignment horizontal="right"/>
    </xf>
    <xf numFmtId="4" fontId="1" fillId="4" borderId="25" xfId="0" applyNumberFormat="1" applyFont="1" applyFill="1" applyBorder="1" applyAlignment="1">
      <alignment horizontal="right"/>
    </xf>
    <xf numFmtId="0" fontId="17" fillId="6" borderId="11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justify" vertical="center"/>
    </xf>
    <xf numFmtId="49" fontId="12" fillId="0" borderId="0" xfId="0" applyNumberFormat="1" applyFont="1" applyBorder="1" applyAlignment="1">
      <alignment horizontal="center"/>
    </xf>
    <xf numFmtId="0" fontId="17" fillId="6" borderId="11" xfId="0" applyFont="1" applyFill="1" applyBorder="1" applyAlignment="1" quotePrefix="1">
      <alignment horizontal="center" vertical="center"/>
    </xf>
    <xf numFmtId="0" fontId="26" fillId="0" borderId="0" xfId="0" applyFont="1" applyFill="1" applyBorder="1" applyAlignment="1" quotePrefix="1">
      <alignment horizontal="center"/>
    </xf>
    <xf numFmtId="0" fontId="26" fillId="0" borderId="0" xfId="0" applyFont="1" applyFill="1" applyBorder="1" applyAlignment="1">
      <alignment horizontal="center"/>
    </xf>
    <xf numFmtId="4" fontId="17" fillId="2" borderId="5" xfId="0" applyNumberFormat="1" applyFont="1" applyFill="1" applyBorder="1" applyAlignment="1">
      <alignment/>
    </xf>
    <xf numFmtId="4" fontId="12" fillId="0" borderId="0" xfId="0" applyNumberFormat="1" applyFont="1" applyFill="1" applyBorder="1" applyAlignment="1" quotePrefix="1">
      <alignment horizontal="left"/>
    </xf>
    <xf numFmtId="0" fontId="0" fillId="0" borderId="0" xfId="0" applyNumberFormat="1" applyFont="1" applyBorder="1" applyAlignment="1">
      <alignment vertical="center"/>
    </xf>
    <xf numFmtId="0" fontId="17" fillId="6" borderId="11" xfId="0" applyFont="1" applyFill="1" applyBorder="1" applyAlignment="1">
      <alignment horizontal="center" vertical="center"/>
    </xf>
    <xf numFmtId="0" fontId="17" fillId="4" borderId="25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/>
    </xf>
    <xf numFmtId="49" fontId="17" fillId="2" borderId="14" xfId="0" applyNumberFormat="1" applyFont="1" applyFill="1" applyBorder="1" applyAlignment="1">
      <alignment horizontal="right" vertical="center" wrapText="1"/>
    </xf>
    <xf numFmtId="49" fontId="21" fillId="2" borderId="26" xfId="0" applyNumberFormat="1" applyFont="1" applyFill="1" applyBorder="1" applyAlignment="1">
      <alignment horizontal="left" vertical="center"/>
    </xf>
    <xf numFmtId="49" fontId="21" fillId="2" borderId="14" xfId="0" applyNumberFormat="1" applyFont="1" applyFill="1" applyBorder="1" applyAlignment="1">
      <alignment vertical="center"/>
    </xf>
    <xf numFmtId="49" fontId="21" fillId="2" borderId="0" xfId="0" applyNumberFormat="1" applyFont="1" applyFill="1" applyAlignment="1">
      <alignment vertical="center"/>
    </xf>
    <xf numFmtId="49" fontId="0" fillId="2" borderId="2" xfId="0" applyNumberFormat="1" applyFill="1" applyBorder="1" applyAlignment="1">
      <alignment vertical="center"/>
    </xf>
    <xf numFmtId="49" fontId="21" fillId="2" borderId="35" xfId="0" applyNumberFormat="1" applyFont="1" applyFill="1" applyBorder="1" applyAlignment="1" quotePrefix="1">
      <alignment horizontal="left" vertical="center"/>
    </xf>
    <xf numFmtId="49" fontId="21" fillId="2" borderId="27" xfId="0" applyNumberFormat="1" applyFont="1" applyFill="1" applyBorder="1" applyAlignment="1">
      <alignment vertical="center"/>
    </xf>
    <xf numFmtId="49" fontId="21" fillId="2" borderId="27" xfId="0" applyNumberFormat="1" applyFont="1" applyFill="1" applyBorder="1" applyAlignment="1">
      <alignment horizontal="centerContinuous" vertical="center"/>
    </xf>
    <xf numFmtId="49" fontId="0" fillId="2" borderId="36" xfId="0" applyNumberFormat="1" applyFill="1" applyBorder="1" applyAlignment="1">
      <alignment vertical="center"/>
    </xf>
    <xf numFmtId="49" fontId="0" fillId="4" borderId="25" xfId="0" applyNumberFormat="1" applyFill="1" applyBorder="1" applyAlignment="1">
      <alignment horizontal="left" vertical="center"/>
    </xf>
    <xf numFmtId="49" fontId="21" fillId="2" borderId="30" xfId="0" applyNumberFormat="1" applyFont="1" applyFill="1" applyBorder="1" applyAlignment="1" quotePrefix="1">
      <alignment horizontal="left" vertical="center"/>
    </xf>
    <xf numFmtId="49" fontId="21" fillId="2" borderId="0" xfId="0" applyNumberFormat="1" applyFont="1" applyFill="1" applyBorder="1" applyAlignment="1">
      <alignment vertical="center"/>
    </xf>
    <xf numFmtId="49" fontId="0" fillId="2" borderId="24" xfId="0" applyNumberFormat="1" applyFill="1" applyBorder="1" applyAlignment="1">
      <alignment vertical="center"/>
    </xf>
    <xf numFmtId="49" fontId="21" fillId="2" borderId="35" xfId="0" applyNumberFormat="1" applyFont="1" applyFill="1" applyBorder="1" applyAlignment="1">
      <alignment horizontal="left" vertical="center"/>
    </xf>
    <xf numFmtId="49" fontId="21" fillId="2" borderId="14" xfId="0" applyNumberFormat="1" applyFont="1" applyFill="1" applyBorder="1" applyAlignment="1">
      <alignment horizontal="centerContinuous" vertical="center"/>
    </xf>
    <xf numFmtId="49" fontId="21" fillId="2" borderId="26" xfId="0" applyNumberFormat="1" applyFont="1" applyFill="1" applyBorder="1" applyAlignment="1" quotePrefix="1">
      <alignment horizontal="left" vertical="center"/>
    </xf>
    <xf numFmtId="49" fontId="49" fillId="0" borderId="0" xfId="0" applyNumberFormat="1" applyFont="1" applyAlignment="1" quotePrefix="1">
      <alignment horizontal="left" vertical="center"/>
    </xf>
    <xf numFmtId="4" fontId="12" fillId="2" borderId="0" xfId="0" applyNumberFormat="1" applyFont="1" applyFill="1" applyBorder="1" applyAlignment="1">
      <alignment horizontal="center" vertical="center" wrapText="1"/>
    </xf>
    <xf numFmtId="4" fontId="17" fillId="4" borderId="25" xfId="0" applyNumberFormat="1" applyFont="1" applyFill="1" applyBorder="1" applyAlignment="1">
      <alignment horizontal="right"/>
    </xf>
    <xf numFmtId="4" fontId="17" fillId="3" borderId="38" xfId="0" applyNumberFormat="1" applyFont="1" applyFill="1" applyBorder="1" applyAlignment="1">
      <alignment/>
    </xf>
    <xf numFmtId="49" fontId="17" fillId="6" borderId="11" xfId="0" applyNumberFormat="1" applyFont="1" applyFill="1" applyBorder="1" applyAlignment="1">
      <alignment horizontal="center" vertical="center" wrapText="1"/>
    </xf>
    <xf numFmtId="49" fontId="17" fillId="6" borderId="11" xfId="0" applyNumberFormat="1" applyFont="1" applyFill="1" applyBorder="1" applyAlignment="1" quotePrefix="1">
      <alignment horizontal="center" vertical="center" wrapText="1"/>
    </xf>
    <xf numFmtId="49" fontId="12" fillId="0" borderId="0" xfId="0" applyNumberFormat="1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left" vertical="center"/>
    </xf>
    <xf numFmtId="0" fontId="0" fillId="0" borderId="0" xfId="0" applyNumberFormat="1" applyFont="1" applyFill="1" applyBorder="1" applyAlignment="1" quotePrefix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49" fontId="26" fillId="4" borderId="25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 quotePrefix="1">
      <alignment horizontal="right"/>
    </xf>
    <xf numFmtId="4" fontId="12" fillId="0" borderId="0" xfId="0" applyNumberFormat="1" applyFont="1" applyFill="1" applyBorder="1" applyAlignment="1">
      <alignment horizontal="center"/>
    </xf>
    <xf numFmtId="4" fontId="7" fillId="3" borderId="3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 quotePrefix="1">
      <alignment vertical="center" wrapText="1"/>
    </xf>
    <xf numFmtId="0" fontId="12" fillId="0" borderId="0" xfId="0" applyFont="1" applyFill="1" applyBorder="1" applyAlignment="1" quotePrefix="1">
      <alignment horizontal="center"/>
    </xf>
    <xf numFmtId="0" fontId="12" fillId="0" borderId="0" xfId="0" applyFont="1" applyFill="1" applyBorder="1" applyAlignment="1">
      <alignment horizontal="center"/>
    </xf>
    <xf numFmtId="0" fontId="18" fillId="4" borderId="38" xfId="0" applyFont="1" applyFill="1" applyBorder="1" applyAlignment="1">
      <alignment horizontal="center"/>
    </xf>
    <xf numFmtId="4" fontId="12" fillId="0" borderId="8" xfId="0" applyNumberFormat="1" applyFont="1" applyBorder="1" applyAlignment="1">
      <alignment horizontal="right"/>
    </xf>
    <xf numFmtId="4" fontId="12" fillId="0" borderId="7" xfId="0" applyNumberFormat="1" applyFont="1" applyBorder="1" applyAlignment="1" quotePrefix="1">
      <alignment horizontal="right"/>
    </xf>
    <xf numFmtId="4" fontId="17" fillId="4" borderId="38" xfId="0" applyNumberFormat="1" applyFont="1" applyFill="1" applyBorder="1" applyAlignment="1">
      <alignment/>
    </xf>
    <xf numFmtId="0" fontId="0" fillId="3" borderId="38" xfId="0" applyNumberFormat="1" applyFill="1" applyBorder="1" applyAlignment="1">
      <alignment/>
    </xf>
    <xf numFmtId="4" fontId="17" fillId="4" borderId="25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2" fillId="4" borderId="6" xfId="0" applyNumberFormat="1" applyFont="1" applyFill="1" applyBorder="1" applyAlignment="1">
      <alignment horizontal="right"/>
    </xf>
    <xf numFmtId="4" fontId="17" fillId="4" borderId="39" xfId="0" applyNumberFormat="1" applyFont="1" applyFill="1" applyBorder="1" applyAlignment="1">
      <alignment horizontal="right"/>
    </xf>
    <xf numFmtId="4" fontId="17" fillId="3" borderId="6" xfId="0" applyNumberFormat="1" applyFont="1" applyFill="1" applyBorder="1" applyAlignment="1">
      <alignment/>
    </xf>
    <xf numFmtId="0" fontId="18" fillId="3" borderId="39" xfId="0" applyFont="1" applyFill="1" applyBorder="1" applyAlignment="1">
      <alignment/>
    </xf>
    <xf numFmtId="0" fontId="0" fillId="3" borderId="7" xfId="0" applyFill="1" applyBorder="1" applyAlignment="1">
      <alignment/>
    </xf>
    <xf numFmtId="49" fontId="23" fillId="2" borderId="19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 horizontal="left"/>
    </xf>
    <xf numFmtId="4" fontId="22" fillId="2" borderId="5" xfId="0" applyNumberFormat="1" applyFont="1" applyFill="1" applyBorder="1" applyAlignment="1">
      <alignment/>
    </xf>
    <xf numFmtId="4" fontId="10" fillId="4" borderId="25" xfId="0" applyNumberFormat="1" applyFont="1" applyFill="1" applyBorder="1" applyAlignment="1">
      <alignment horizontal="right"/>
    </xf>
    <xf numFmtId="49" fontId="23" fillId="0" borderId="0" xfId="0" applyNumberFormat="1" applyFont="1" applyAlignment="1">
      <alignment vertical="center"/>
    </xf>
    <xf numFmtId="49" fontId="25" fillId="2" borderId="34" xfId="0" applyNumberFormat="1" applyFont="1" applyFill="1" applyBorder="1" applyAlignment="1">
      <alignment vertical="center"/>
    </xf>
    <xf numFmtId="49" fontId="25" fillId="2" borderId="3" xfId="0" applyNumberFormat="1" applyFont="1" applyFill="1" applyBorder="1" applyAlignment="1">
      <alignment vertical="center"/>
    </xf>
    <xf numFmtId="0" fontId="28" fillId="6" borderId="42" xfId="0" applyNumberFormat="1" applyFont="1" applyFill="1" applyBorder="1" applyAlignment="1">
      <alignment horizontal="center"/>
    </xf>
    <xf numFmtId="49" fontId="6" fillId="2" borderId="31" xfId="0" applyNumberFormat="1" applyFont="1" applyFill="1" applyBorder="1" applyAlignment="1">
      <alignment vertical="center"/>
    </xf>
    <xf numFmtId="49" fontId="6" fillId="2" borderId="4" xfId="0" applyNumberFormat="1" applyFont="1" applyFill="1" applyBorder="1" applyAlignment="1">
      <alignment vertical="center"/>
    </xf>
    <xf numFmtId="0" fontId="0" fillId="6" borderId="43" xfId="0" applyNumberFormat="1" applyFill="1" applyBorder="1" applyAlignment="1">
      <alignment/>
    </xf>
    <xf numFmtId="10" fontId="1" fillId="4" borderId="25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/>
    </xf>
    <xf numFmtId="0" fontId="0" fillId="0" borderId="15" xfId="0" applyNumberFormat="1" applyFill="1" applyBorder="1" applyAlignment="1" quotePrefix="1">
      <alignment horizontal="right"/>
    </xf>
    <xf numFmtId="0" fontId="28" fillId="0" borderId="0" xfId="0" applyNumberFormat="1" applyFont="1" applyFill="1" applyBorder="1" applyAlignment="1">
      <alignment horizontal="center"/>
    </xf>
    <xf numFmtId="0" fontId="0" fillId="4" borderId="25" xfId="0" applyNumberFormat="1" applyFont="1" applyFill="1" applyBorder="1" applyAlignment="1">
      <alignment vertical="top"/>
    </xf>
    <xf numFmtId="0" fontId="0" fillId="3" borderId="25" xfId="0" applyNumberFormat="1" applyFont="1" applyFill="1" applyBorder="1" applyAlignment="1">
      <alignment vertical="top"/>
    </xf>
    <xf numFmtId="0" fontId="0" fillId="6" borderId="12" xfId="0" applyNumberFormat="1" applyFill="1" applyBorder="1" applyAlignment="1" quotePrefix="1">
      <alignment horizontal="right"/>
    </xf>
    <xf numFmtId="49" fontId="18" fillId="0" borderId="34" xfId="0" applyNumberFormat="1" applyFont="1" applyFill="1" applyBorder="1" applyAlignment="1">
      <alignment/>
    </xf>
    <xf numFmtId="49" fontId="18" fillId="0" borderId="3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/>
    </xf>
    <xf numFmtId="0" fontId="28" fillId="0" borderId="30" xfId="0" applyNumberFormat="1" applyFont="1" applyFill="1" applyBorder="1" applyAlignment="1">
      <alignment horizontal="center"/>
    </xf>
    <xf numFmtId="49" fontId="18" fillId="0" borderId="44" xfId="0" applyNumberFormat="1" applyFont="1" applyFill="1" applyBorder="1" applyAlignment="1">
      <alignment/>
    </xf>
    <xf numFmtId="49" fontId="18" fillId="0" borderId="14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49" fontId="12" fillId="0" borderId="31" xfId="0" applyNumberFormat="1" applyFont="1" applyFill="1" applyBorder="1" applyAlignment="1">
      <alignment/>
    </xf>
    <xf numFmtId="49" fontId="18" fillId="0" borderId="4" xfId="0" applyNumberFormat="1" applyFont="1" applyFill="1" applyBorder="1" applyAlignment="1">
      <alignment/>
    </xf>
    <xf numFmtId="49" fontId="12" fillId="0" borderId="4" xfId="0" applyNumberFormat="1" applyFont="1" applyFill="1" applyBorder="1" applyAlignment="1">
      <alignment/>
    </xf>
    <xf numFmtId="49" fontId="12" fillId="0" borderId="18" xfId="0" applyNumberFormat="1" applyFont="1" applyFill="1" applyBorder="1" applyAlignment="1">
      <alignment/>
    </xf>
    <xf numFmtId="0" fontId="0" fillId="0" borderId="30" xfId="0" applyNumberFormat="1" applyFill="1" applyBorder="1" applyAlignment="1">
      <alignment/>
    </xf>
    <xf numFmtId="0" fontId="0" fillId="0" borderId="0" xfId="0" applyFill="1" applyAlignment="1">
      <alignment/>
    </xf>
    <xf numFmtId="49" fontId="12" fillId="0" borderId="0" xfId="0" applyNumberFormat="1" applyFont="1" applyFill="1" applyBorder="1" applyAlignment="1">
      <alignment/>
    </xf>
    <xf numFmtId="0" fontId="0" fillId="4" borderId="38" xfId="0" applyFont="1" applyFill="1" applyBorder="1" applyAlignment="1">
      <alignment/>
    </xf>
    <xf numFmtId="49" fontId="25" fillId="0" borderId="0" xfId="0" applyNumberFormat="1" applyFont="1" applyFill="1" applyBorder="1" applyAlignment="1">
      <alignment horizontal="left" vertical="center"/>
    </xf>
    <xf numFmtId="0" fontId="1" fillId="3" borderId="25" xfId="0" applyNumberFormat="1" applyFont="1" applyFill="1" applyBorder="1" applyAlignment="1">
      <alignment vertical="top"/>
    </xf>
    <xf numFmtId="0" fontId="0" fillId="4" borderId="38" xfId="0" applyNumberFormat="1" applyFill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49" fontId="17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2" fillId="3" borderId="5" xfId="0" applyNumberFormat="1" applyFont="1" applyFill="1" applyBorder="1" applyAlignment="1">
      <alignment/>
    </xf>
    <xf numFmtId="0" fontId="12" fillId="3" borderId="38" xfId="0" applyNumberFormat="1" applyFont="1" applyFill="1" applyBorder="1" applyAlignment="1">
      <alignment/>
    </xf>
    <xf numFmtId="0" fontId="12" fillId="3" borderId="4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1" fillId="4" borderId="25" xfId="0" applyNumberFormat="1" applyFont="1" applyFill="1" applyBorder="1" applyAlignment="1">
      <alignment vertical="top"/>
    </xf>
    <xf numFmtId="49" fontId="18" fillId="0" borderId="45" xfId="0" applyNumberFormat="1" applyFont="1" applyFill="1" applyBorder="1" applyAlignment="1">
      <alignment/>
    </xf>
    <xf numFmtId="49" fontId="18" fillId="0" borderId="46" xfId="0" applyNumberFormat="1" applyFont="1" applyFill="1" applyBorder="1" applyAlignment="1">
      <alignment/>
    </xf>
    <xf numFmtId="49" fontId="0" fillId="0" borderId="46" xfId="0" applyNumberFormat="1" applyFont="1" applyFill="1" applyBorder="1" applyAlignment="1">
      <alignment/>
    </xf>
    <xf numFmtId="49" fontId="0" fillId="0" borderId="47" xfId="0" applyNumberFormat="1" applyFont="1" applyFill="1" applyBorder="1" applyAlignment="1">
      <alignment/>
    </xf>
    <xf numFmtId="0" fontId="0" fillId="4" borderId="7" xfId="0" applyFill="1" applyBorder="1" applyAlignment="1">
      <alignment horizontal="right"/>
    </xf>
    <xf numFmtId="49" fontId="18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10" fontId="17" fillId="0" borderId="8" xfId="0" applyNumberFormat="1" applyFont="1" applyBorder="1" applyAlignment="1">
      <alignment horizontal="right"/>
    </xf>
    <xf numFmtId="49" fontId="18" fillId="0" borderId="21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/>
    </xf>
    <xf numFmtId="4" fontId="22" fillId="2" borderId="5" xfId="0" applyNumberFormat="1" applyFont="1" applyFill="1" applyBorder="1" applyAlignment="1">
      <alignment horizontal="right"/>
    </xf>
    <xf numFmtId="10" fontId="22" fillId="0" borderId="5" xfId="0" applyNumberFormat="1" applyFont="1" applyBorder="1" applyAlignment="1">
      <alignment horizontal="right" vertical="center"/>
    </xf>
    <xf numFmtId="0" fontId="17" fillId="2" borderId="3" xfId="0" applyNumberFormat="1" applyFont="1" applyFill="1" applyBorder="1" applyAlignment="1">
      <alignment/>
    </xf>
    <xf numFmtId="0" fontId="18" fillId="2" borderId="34" xfId="0" applyFont="1" applyFill="1" applyBorder="1" applyAlignment="1">
      <alignment horizontal="centerContinuous"/>
    </xf>
    <xf numFmtId="49" fontId="50" fillId="2" borderId="21" xfId="0" applyNumberFormat="1" applyFont="1" applyFill="1" applyBorder="1" applyAlignment="1">
      <alignment horizontal="left"/>
    </xf>
    <xf numFmtId="0" fontId="43" fillId="2" borderId="0" xfId="0" applyFont="1" applyFill="1" applyBorder="1" applyAlignment="1">
      <alignment horizontal="left"/>
    </xf>
    <xf numFmtId="0" fontId="42" fillId="2" borderId="17" xfId="0" applyFont="1" applyFill="1" applyBorder="1" applyAlignment="1">
      <alignment horizontal="left"/>
    </xf>
    <xf numFmtId="0" fontId="42" fillId="2" borderId="21" xfId="0" applyFont="1" applyFill="1" applyBorder="1" applyAlignment="1">
      <alignment horizontal="left"/>
    </xf>
    <xf numFmtId="0" fontId="18" fillId="2" borderId="21" xfId="0" applyFont="1" applyFill="1" applyBorder="1" applyAlignment="1">
      <alignment horizontal="centerContinuous"/>
    </xf>
    <xf numFmtId="49" fontId="22" fillId="2" borderId="35" xfId="0" applyNumberFormat="1" applyFont="1" applyFill="1" applyBorder="1" applyAlignment="1">
      <alignment/>
    </xf>
    <xf numFmtId="49" fontId="22" fillId="2" borderId="27" xfId="0" applyNumberFormat="1" applyFont="1" applyFill="1" applyBorder="1" applyAlignment="1">
      <alignment/>
    </xf>
    <xf numFmtId="49" fontId="22" fillId="2" borderId="36" xfId="0" applyNumberFormat="1" applyFont="1" applyFill="1" applyBorder="1" applyAlignment="1">
      <alignment/>
    </xf>
    <xf numFmtId="49" fontId="22" fillId="2" borderId="30" xfId="0" applyNumberFormat="1" applyFont="1" applyFill="1" applyBorder="1" applyAlignment="1">
      <alignment/>
    </xf>
    <xf numFmtId="49" fontId="22" fillId="2" borderId="13" xfId="0" applyNumberFormat="1" applyFont="1" applyFill="1" applyBorder="1" applyAlignment="1">
      <alignment/>
    </xf>
    <xf numFmtId="49" fontId="22" fillId="2" borderId="28" xfId="0" applyNumberFormat="1" applyFont="1" applyFill="1" applyBorder="1" applyAlignment="1">
      <alignment/>
    </xf>
    <xf numFmtId="49" fontId="22" fillId="2" borderId="15" xfId="0" applyNumberFormat="1" applyFont="1" applyFill="1" applyBorder="1" applyAlignment="1">
      <alignment/>
    </xf>
    <xf numFmtId="49" fontId="22" fillId="2" borderId="24" xfId="0" applyNumberFormat="1" applyFont="1" applyFill="1" applyBorder="1" applyAlignment="1">
      <alignment/>
    </xf>
    <xf numFmtId="0" fontId="18" fillId="2" borderId="31" xfId="0" applyFont="1" applyFill="1" applyBorder="1" applyAlignment="1">
      <alignment horizontal="centerContinuous"/>
    </xf>
    <xf numFmtId="0" fontId="0" fillId="3" borderId="38" xfId="0" applyNumberFormat="1" applyFont="1" applyFill="1" applyBorder="1" applyAlignment="1">
      <alignment vertical="top"/>
    </xf>
    <xf numFmtId="0" fontId="0" fillId="3" borderId="25" xfId="0" applyNumberFormat="1" applyFont="1" applyFill="1" applyBorder="1" applyAlignment="1">
      <alignment/>
    </xf>
    <xf numFmtId="0" fontId="0" fillId="3" borderId="37" xfId="0" applyNumberFormat="1" applyFont="1" applyFill="1" applyBorder="1" applyAlignment="1">
      <alignment/>
    </xf>
    <xf numFmtId="0" fontId="0" fillId="3" borderId="38" xfId="0" applyFont="1" applyFill="1" applyBorder="1" applyAlignment="1">
      <alignment vertical="top"/>
    </xf>
    <xf numFmtId="0" fontId="0" fillId="3" borderId="37" xfId="0" applyFont="1" applyFill="1" applyBorder="1" applyAlignment="1">
      <alignment/>
    </xf>
    <xf numFmtId="0" fontId="0" fillId="3" borderId="37" xfId="0" applyNumberFormat="1" applyFont="1" applyFill="1" applyBorder="1" applyAlignment="1">
      <alignment/>
    </xf>
    <xf numFmtId="0" fontId="0" fillId="3" borderId="30" xfId="0" applyNumberFormat="1" applyFont="1" applyFill="1" applyBorder="1" applyAlignment="1">
      <alignment vertical="top"/>
    </xf>
    <xf numFmtId="0" fontId="0" fillId="0" borderId="30" xfId="0" applyNumberFormat="1" applyFont="1" applyFill="1" applyBorder="1" applyAlignment="1">
      <alignment vertical="center"/>
    </xf>
    <xf numFmtId="0" fontId="0" fillId="3" borderId="38" xfId="0" applyFont="1" applyFill="1" applyBorder="1" applyAlignment="1">
      <alignment/>
    </xf>
    <xf numFmtId="10" fontId="17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0" fontId="0" fillId="0" borderId="0" xfId="0" applyNumberFormat="1" applyFont="1" applyFill="1" applyBorder="1" applyAlignment="1">
      <alignment vertical="top"/>
    </xf>
    <xf numFmtId="10" fontId="0" fillId="0" borderId="0" xfId="0" applyNumberFormat="1" applyFont="1" applyBorder="1" applyAlignment="1">
      <alignment vertical="top"/>
    </xf>
    <xf numFmtId="4" fontId="22" fillId="0" borderId="5" xfId="0" applyNumberFormat="1" applyFont="1" applyBorder="1" applyAlignment="1">
      <alignment/>
    </xf>
    <xf numFmtId="0" fontId="40" fillId="6" borderId="26" xfId="0" applyFont="1" applyFill="1" applyBorder="1" applyAlignment="1">
      <alignment/>
    </xf>
    <xf numFmtId="0" fontId="0" fillId="6" borderId="14" xfId="0" applyFill="1" applyBorder="1" applyAlignment="1">
      <alignment/>
    </xf>
    <xf numFmtId="0" fontId="17" fillId="6" borderId="14" xfId="0" applyFont="1" applyFill="1" applyBorder="1" applyAlignment="1">
      <alignment/>
    </xf>
    <xf numFmtId="0" fontId="6" fillId="6" borderId="14" xfId="0" applyFont="1" applyFill="1" applyBorder="1" applyAlignment="1">
      <alignment/>
    </xf>
    <xf numFmtId="0" fontId="17" fillId="6" borderId="14" xfId="0" applyNumberFormat="1" applyFont="1" applyFill="1" applyBorder="1" applyAlignment="1">
      <alignment/>
    </xf>
    <xf numFmtId="0" fontId="18" fillId="6" borderId="14" xfId="0" applyFont="1" applyFill="1" applyBorder="1" applyAlignment="1">
      <alignment/>
    </xf>
    <xf numFmtId="0" fontId="0" fillId="6" borderId="14" xfId="0" applyNumberFormat="1" applyFont="1" applyFill="1" applyBorder="1" applyAlignment="1">
      <alignment horizontal="centerContinuous"/>
    </xf>
    <xf numFmtId="0" fontId="18" fillId="6" borderId="14" xfId="0" applyFont="1" applyFill="1" applyBorder="1" applyAlignment="1">
      <alignment horizontal="centerContinuous"/>
    </xf>
    <xf numFmtId="0" fontId="0" fillId="6" borderId="2" xfId="0" applyFill="1" applyBorder="1" applyAlignment="1">
      <alignment/>
    </xf>
    <xf numFmtId="49" fontId="17" fillId="0" borderId="6" xfId="0" applyNumberFormat="1" applyFont="1" applyBorder="1" applyAlignment="1">
      <alignment horizontal="left"/>
    </xf>
    <xf numFmtId="49" fontId="17" fillId="0" borderId="5" xfId="0" applyNumberFormat="1" applyFont="1" applyBorder="1" applyAlignment="1">
      <alignment horizontal="left"/>
    </xf>
    <xf numFmtId="49" fontId="17" fillId="0" borderId="7" xfId="0" applyNumberFormat="1" applyFont="1" applyBorder="1" applyAlignment="1">
      <alignment horizontal="left"/>
    </xf>
    <xf numFmtId="0" fontId="17" fillId="0" borderId="5" xfId="0" applyNumberFormat="1" applyFont="1" applyBorder="1" applyAlignment="1">
      <alignment/>
    </xf>
    <xf numFmtId="0" fontId="17" fillId="0" borderId="7" xfId="0" applyNumberFormat="1" applyFont="1" applyBorder="1" applyAlignment="1">
      <alignment/>
    </xf>
    <xf numFmtId="0" fontId="51" fillId="2" borderId="18" xfId="0" applyFont="1" applyFill="1" applyBorder="1" applyAlignment="1">
      <alignment horizontal="right"/>
    </xf>
    <xf numFmtId="0" fontId="10" fillId="2" borderId="31" xfId="0" applyFont="1" applyFill="1" applyBorder="1" applyAlignment="1">
      <alignment horizontal="center" vertical="center"/>
    </xf>
    <xf numFmtId="49" fontId="10" fillId="2" borderId="34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10" fillId="2" borderId="31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49" fontId="12" fillId="2" borderId="12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49" fontId="29" fillId="2" borderId="6" xfId="0" applyNumberFormat="1" applyFont="1" applyFill="1" applyBorder="1" applyAlignment="1">
      <alignment horizontal="center" vertical="center" wrapText="1"/>
    </xf>
    <xf numFmtId="49" fontId="46" fillId="0" borderId="7" xfId="0" applyNumberFormat="1" applyFont="1" applyBorder="1" applyAlignment="1">
      <alignment horizontal="center" vertical="center" wrapText="1"/>
    </xf>
    <xf numFmtId="4" fontId="17" fillId="2" borderId="6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8" fillId="7" borderId="38" xfId="0" applyFont="1" applyFill="1" applyBorder="1" applyAlignment="1">
      <alignment horizontal="left" vertical="top" wrapText="1"/>
    </xf>
    <xf numFmtId="0" fontId="8" fillId="7" borderId="37" xfId="0" applyFont="1" applyFill="1" applyBorder="1" applyAlignment="1">
      <alignment wrapText="1"/>
    </xf>
    <xf numFmtId="10" fontId="10" fillId="0" borderId="6" xfId="0" applyNumberFormat="1" applyFont="1" applyBorder="1" applyAlignment="1">
      <alignment horizontal="right" vertical="center"/>
    </xf>
    <xf numFmtId="10" fontId="11" fillId="0" borderId="7" xfId="0" applyNumberFormat="1" applyFont="1" applyBorder="1" applyAlignment="1">
      <alignment horizontal="right" vertical="center"/>
    </xf>
    <xf numFmtId="10" fontId="6" fillId="0" borderId="2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4" fontId="17" fillId="2" borderId="16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12" fillId="2" borderId="12" xfId="0" applyFont="1" applyFill="1" applyBorder="1" applyAlignment="1">
      <alignment horizontal="right"/>
    </xf>
    <xf numFmtId="0" fontId="0" fillId="0" borderId="22" xfId="0" applyBorder="1" applyAlignment="1">
      <alignment horizontal="right"/>
    </xf>
    <xf numFmtId="49" fontId="17" fillId="2" borderId="3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2" borderId="34" xfId="0" applyFont="1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18" fillId="2" borderId="31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18" fillId="2" borderId="27" xfId="0" applyNumberFormat="1" applyFont="1" applyFill="1" applyBorder="1" applyAlignment="1">
      <alignment horizontal="right" vertical="center" wrapText="1"/>
    </xf>
    <xf numFmtId="0" fontId="18" fillId="0" borderId="15" xfId="0" applyFont="1" applyBorder="1" applyAlignment="1">
      <alignment horizontal="right" vertical="center" wrapText="1"/>
    </xf>
    <xf numFmtId="49" fontId="10" fillId="2" borderId="34" xfId="0" applyNumberFormat="1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49" fontId="10" fillId="2" borderId="34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10" fillId="2" borderId="4" xfId="0" applyFont="1" applyFill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0" fillId="7" borderId="25" xfId="0" applyFill="1" applyBorder="1" applyAlignment="1">
      <alignment wrapText="1"/>
    </xf>
    <xf numFmtId="0" fontId="0" fillId="7" borderId="22" xfId="0" applyFill="1" applyBorder="1" applyAlignment="1">
      <alignment wrapText="1"/>
    </xf>
    <xf numFmtId="4" fontId="10" fillId="2" borderId="34" xfId="0" applyNumberFormat="1" applyFont="1" applyFill="1" applyBorder="1" applyAlignment="1">
      <alignment horizontal="center" vertical="center"/>
    </xf>
    <xf numFmtId="4" fontId="10" fillId="2" borderId="31" xfId="0" applyNumberFormat="1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/>
    </xf>
    <xf numFmtId="49" fontId="18" fillId="2" borderId="12" xfId="0" applyNumberFormat="1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49" fontId="47" fillId="2" borderId="6" xfId="0" applyNumberFormat="1" applyFont="1" applyFill="1" applyBorder="1" applyAlignment="1">
      <alignment horizontal="center" vertical="center" wrapText="1"/>
    </xf>
    <xf numFmtId="49" fontId="48" fillId="0" borderId="7" xfId="0" applyNumberFormat="1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10" fillId="2" borderId="34" xfId="0" applyNumberFormat="1" applyFont="1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49" fontId="11" fillId="2" borderId="6" xfId="0" applyNumberFormat="1" applyFont="1" applyFill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right"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right" wrapText="1"/>
    </xf>
    <xf numFmtId="4" fontId="0" fillId="0" borderId="7" xfId="0" applyNumberFormat="1" applyBorder="1" applyAlignment="1">
      <alignment wrapText="1"/>
    </xf>
    <xf numFmtId="0" fontId="0" fillId="0" borderId="4" xfId="0" applyBorder="1" applyAlignment="1">
      <alignment/>
    </xf>
    <xf numFmtId="0" fontId="0" fillId="0" borderId="18" xfId="0" applyBorder="1" applyAlignment="1">
      <alignment/>
    </xf>
    <xf numFmtId="0" fontId="0" fillId="0" borderId="3" xfId="0" applyBorder="1" applyAlignment="1">
      <alignment/>
    </xf>
    <xf numFmtId="0" fontId="0" fillId="0" borderId="16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2" borderId="34" xfId="0" applyNumberFormat="1" applyFont="1" applyFill="1" applyBorder="1" applyAlignment="1">
      <alignment horizontal="center" vertical="center"/>
    </xf>
    <xf numFmtId="0" fontId="10" fillId="2" borderId="31" xfId="0" applyNumberFormat="1" applyFont="1" applyFill="1" applyBorder="1" applyAlignment="1">
      <alignment horizontal="center" vertical="center"/>
    </xf>
    <xf numFmtId="49" fontId="17" fillId="2" borderId="6" xfId="0" applyNumberFormat="1" applyFont="1" applyFill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10" fontId="17" fillId="2" borderId="48" xfId="0" applyNumberFormat="1" applyFont="1" applyFill="1" applyBorder="1" applyAlignment="1">
      <alignment horizontal="right" vertical="top" wrapText="1"/>
    </xf>
    <xf numFmtId="10" fontId="17" fillId="0" borderId="49" xfId="0" applyNumberFormat="1" applyFont="1" applyBorder="1" applyAlignment="1">
      <alignment horizontal="right" vertical="top" wrapText="1"/>
    </xf>
    <xf numFmtId="4" fontId="10" fillId="2" borderId="6" xfId="0" applyNumberFormat="1" applyFont="1" applyFill="1" applyBorder="1" applyAlignment="1">
      <alignment wrapText="1"/>
    </xf>
    <xf numFmtId="4" fontId="17" fillId="2" borderId="6" xfId="0" applyNumberFormat="1" applyFont="1" applyFill="1" applyBorder="1" applyAlignment="1">
      <alignment vertical="top" wrapText="1"/>
    </xf>
    <xf numFmtId="0" fontId="0" fillId="2" borderId="7" xfId="0" applyFill="1" applyBorder="1" applyAlignment="1">
      <alignment/>
    </xf>
    <xf numFmtId="0" fontId="10" fillId="2" borderId="3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17" fillId="2" borderId="6" xfId="0" applyNumberFormat="1" applyFont="1" applyFill="1" applyBorder="1" applyAlignment="1">
      <alignment horizontal="right" vertical="top" wrapText="1"/>
    </xf>
    <xf numFmtId="0" fontId="0" fillId="0" borderId="7" xfId="0" applyBorder="1" applyAlignment="1">
      <alignment horizontal="right" vertical="top" wrapText="1"/>
    </xf>
    <xf numFmtId="0" fontId="0" fillId="2" borderId="7" xfId="0" applyFill="1" applyBorder="1" applyAlignment="1">
      <alignment wrapText="1"/>
    </xf>
    <xf numFmtId="0" fontId="0" fillId="0" borderId="7" xfId="0" applyBorder="1" applyAlignment="1">
      <alignment/>
    </xf>
    <xf numFmtId="4" fontId="10" fillId="2" borderId="16" xfId="0" applyNumberFormat="1" applyFont="1" applyFill="1" applyBorder="1" applyAlignment="1">
      <alignment wrapText="1"/>
    </xf>
    <xf numFmtId="4" fontId="0" fillId="0" borderId="18" xfId="0" applyNumberFormat="1" applyBorder="1" applyAlignment="1">
      <alignment wrapText="1"/>
    </xf>
    <xf numFmtId="4" fontId="0" fillId="2" borderId="7" xfId="0" applyNumberFormat="1" applyFill="1" applyBorder="1" applyAlignment="1">
      <alignment wrapText="1"/>
    </xf>
    <xf numFmtId="0" fontId="0" fillId="0" borderId="7" xfId="0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0" fillId="0" borderId="18" xfId="0" applyBorder="1" applyAlignment="1">
      <alignment wrapText="1"/>
    </xf>
    <xf numFmtId="4" fontId="10" fillId="2" borderId="31" xfId="0" applyNumberFormat="1" applyFont="1" applyFill="1" applyBorder="1" applyAlignment="1">
      <alignment horizontal="center" vertical="center" wrapText="1"/>
    </xf>
    <xf numFmtId="4" fontId="10" fillId="2" borderId="34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9" fontId="10" fillId="2" borderId="34" xfId="0" applyNumberFormat="1" applyFont="1" applyFill="1" applyBorder="1" applyAlignment="1">
      <alignment horizontal="center" vertical="center" wrapText="1"/>
    </xf>
    <xf numFmtId="49" fontId="10" fillId="2" borderId="31" xfId="0" applyNumberFormat="1" applyFont="1" applyFill="1" applyBorder="1" applyAlignment="1">
      <alignment horizontal="center" vertical="center" wrapText="1"/>
    </xf>
    <xf numFmtId="10" fontId="17" fillId="0" borderId="0" xfId="0" applyNumberFormat="1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3" fontId="12" fillId="2" borderId="12" xfId="0" applyNumberFormat="1" applyFont="1" applyFill="1" applyBorder="1" applyAlignment="1">
      <alignment horizontal="right" wrapText="1"/>
    </xf>
    <xf numFmtId="0" fontId="0" fillId="0" borderId="22" xfId="0" applyBorder="1" applyAlignment="1">
      <alignment horizontal="right" wrapText="1"/>
    </xf>
    <xf numFmtId="0" fontId="14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847725</xdr:colOff>
      <xdr:row>171</xdr:row>
      <xdr:rowOff>95250</xdr:rowOff>
    </xdr:from>
    <xdr:to>
      <xdr:col>7</xdr:col>
      <xdr:colOff>1266825</xdr:colOff>
      <xdr:row>171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7067550" y="36471225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142875</xdr:rowOff>
    </xdr:from>
    <xdr:to>
      <xdr:col>0</xdr:col>
      <xdr:colOff>342900</xdr:colOff>
      <xdr:row>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76200" y="552450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145</xdr:row>
      <xdr:rowOff>9525</xdr:rowOff>
    </xdr:from>
    <xdr:to>
      <xdr:col>7</xdr:col>
      <xdr:colOff>971550</xdr:colOff>
      <xdr:row>145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6934200" y="32689800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2</xdr:row>
      <xdr:rowOff>123825</xdr:rowOff>
    </xdr:from>
    <xdr:to>
      <xdr:col>0</xdr:col>
      <xdr:colOff>323850</xdr:colOff>
      <xdr:row>2</xdr:row>
      <xdr:rowOff>123825</xdr:rowOff>
    </xdr:to>
    <xdr:sp>
      <xdr:nvSpPr>
        <xdr:cNvPr id="2" name="Line 2"/>
        <xdr:cNvSpPr>
          <a:spLocks/>
        </xdr:cNvSpPr>
      </xdr:nvSpPr>
      <xdr:spPr>
        <a:xfrm>
          <a:off x="57150" y="438150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6"/>
  <sheetViews>
    <sheetView view="pageBreakPreview" zoomScale="70" zoomScaleNormal="75" zoomScaleSheetLayoutView="70" workbookViewId="0" topLeftCell="A22">
      <selection activeCell="D3" sqref="D3:E3"/>
    </sheetView>
  </sheetViews>
  <sheetFormatPr defaultColWidth="9.33203125" defaultRowHeight="12.75"/>
  <cols>
    <col min="1" max="1" width="7" style="0" customWidth="1"/>
    <col min="2" max="2" width="20.66015625" style="0" customWidth="1"/>
    <col min="3" max="3" width="18.33203125" style="0" customWidth="1"/>
    <col min="4" max="4" width="17.5" style="0" customWidth="1"/>
    <col min="5" max="5" width="17.33203125" style="0" customWidth="1"/>
    <col min="6" max="6" width="22.66015625" style="0" customWidth="1"/>
    <col min="7" max="7" width="5.33203125" style="0" customWidth="1"/>
    <col min="8" max="8" width="22.83203125" style="27" customWidth="1"/>
    <col min="9" max="9" width="1.83203125" style="0" customWidth="1"/>
    <col min="10" max="10" width="23.33203125" style="0" customWidth="1"/>
    <col min="11" max="11" width="1.83203125" style="0" customWidth="1"/>
    <col min="12" max="12" width="23.33203125" style="0" customWidth="1"/>
    <col min="13" max="13" width="1.83203125" style="0" customWidth="1"/>
  </cols>
  <sheetData>
    <row r="1" spans="1:12" ht="19.5">
      <c r="A1" s="999" t="s">
        <v>23</v>
      </c>
      <c r="B1" s="1000"/>
      <c r="C1" s="1000"/>
      <c r="D1" s="996" t="s">
        <v>270</v>
      </c>
      <c r="E1" s="997"/>
      <c r="F1" s="998"/>
      <c r="G1" s="318"/>
      <c r="H1" s="143"/>
      <c r="I1" s="123"/>
      <c r="J1" s="340" t="s">
        <v>24</v>
      </c>
      <c r="K1" s="122"/>
      <c r="L1" s="124"/>
    </row>
    <row r="2" spans="1:12" ht="5.25" customHeight="1">
      <c r="A2" s="144"/>
      <c r="B2" s="125"/>
      <c r="C2" s="125"/>
      <c r="D2" s="360"/>
      <c r="E2" s="360"/>
      <c r="F2" s="360"/>
      <c r="G2" s="332"/>
      <c r="H2" s="126"/>
      <c r="I2" s="125"/>
      <c r="J2" s="125"/>
      <c r="K2" s="125"/>
      <c r="L2" s="127"/>
    </row>
    <row r="3" spans="1:12" ht="16.5" customHeight="1" thickBot="1">
      <c r="A3" s="1001" t="s">
        <v>25</v>
      </c>
      <c r="B3" s="1002"/>
      <c r="C3" s="341">
        <v>37708</v>
      </c>
      <c r="D3" s="1003" t="s">
        <v>26</v>
      </c>
      <c r="E3" s="1004"/>
      <c r="F3" s="341">
        <v>37769</v>
      </c>
      <c r="G3" s="1024" t="s">
        <v>27</v>
      </c>
      <c r="H3" s="1025"/>
      <c r="I3" s="1015" t="s">
        <v>269</v>
      </c>
      <c r="J3" s="1016"/>
      <c r="K3" s="1016"/>
      <c r="L3" s="1017"/>
    </row>
    <row r="4" spans="3:12" ht="15" customHeight="1">
      <c r="C4" s="64"/>
      <c r="E4" s="64"/>
      <c r="F4" s="4"/>
      <c r="G4" s="4"/>
      <c r="H4" s="29"/>
      <c r="I4" s="24"/>
      <c r="J4" s="4"/>
      <c r="K4" s="4"/>
      <c r="L4" s="704"/>
    </row>
    <row r="5" spans="1:12" ht="30" customHeight="1">
      <c r="A5" s="146" t="s">
        <v>8</v>
      </c>
      <c r="B5" s="146" t="s">
        <v>7</v>
      </c>
      <c r="E5" s="55"/>
      <c r="F5" s="55"/>
      <c r="H5" s="29"/>
      <c r="I5" s="24"/>
      <c r="J5" s="225"/>
      <c r="K5" s="4"/>
      <c r="L5" s="705"/>
    </row>
    <row r="6" spans="1:12" ht="15" customHeight="1">
      <c r="A6" s="13"/>
      <c r="H6" s="29"/>
      <c r="I6" s="24"/>
      <c r="J6" s="225"/>
      <c r="K6" s="4"/>
      <c r="L6" s="705"/>
    </row>
    <row r="7" spans="1:12" ht="26.25" customHeight="1" thickBot="1">
      <c r="A7" s="630" t="s">
        <v>12</v>
      </c>
      <c r="B7" s="630" t="s">
        <v>172</v>
      </c>
      <c r="J7" s="225"/>
      <c r="L7" s="706"/>
    </row>
    <row r="8" spans="8:12" ht="18" customHeight="1">
      <c r="H8" s="342" t="s">
        <v>28</v>
      </c>
      <c r="I8" s="18"/>
      <c r="J8" s="225"/>
      <c r="K8" s="18"/>
      <c r="L8" s="342" t="s">
        <v>29</v>
      </c>
    </row>
    <row r="9" spans="2:12" ht="18" customHeight="1" thickBot="1">
      <c r="B9" s="343" t="s">
        <v>235</v>
      </c>
      <c r="H9" s="344" t="s">
        <v>30</v>
      </c>
      <c r="I9" s="19"/>
      <c r="J9" s="225"/>
      <c r="K9" s="19"/>
      <c r="L9" s="344" t="s">
        <v>31</v>
      </c>
    </row>
    <row r="10" spans="8:12" ht="7.5" customHeight="1">
      <c r="H10" s="30"/>
      <c r="I10" s="17"/>
      <c r="J10" s="225"/>
      <c r="K10" s="17"/>
      <c r="L10" s="986" t="s">
        <v>32</v>
      </c>
    </row>
    <row r="11" spans="2:12" ht="15.75" customHeight="1">
      <c r="B11" s="978" t="s">
        <v>192</v>
      </c>
      <c r="C11" s="978" t="s">
        <v>114</v>
      </c>
      <c r="D11" s="978" t="s">
        <v>131</v>
      </c>
      <c r="E11" s="978" t="s">
        <v>132</v>
      </c>
      <c r="F11" s="978" t="s">
        <v>133</v>
      </c>
      <c r="H11" s="30"/>
      <c r="I11" s="17"/>
      <c r="J11" s="225"/>
      <c r="K11" s="17"/>
      <c r="L11" s="1018"/>
    </row>
    <row r="12" spans="2:12" ht="16.5" customHeight="1">
      <c r="B12" s="979"/>
      <c r="C12" s="979"/>
      <c r="D12" s="979"/>
      <c r="E12" s="979"/>
      <c r="F12" s="981"/>
      <c r="G12" s="148"/>
      <c r="H12" s="84"/>
      <c r="I12" s="85"/>
      <c r="J12" s="225"/>
      <c r="K12" s="85"/>
      <c r="L12" s="1019"/>
    </row>
    <row r="13" spans="2:12" ht="19.5" customHeight="1">
      <c r="B13" s="150"/>
      <c r="C13" s="151"/>
      <c r="D13" s="151"/>
      <c r="E13" s="152"/>
      <c r="F13" s="152">
        <f>D13*E13</f>
        <v>0</v>
      </c>
      <c r="G13" s="148"/>
      <c r="H13" s="84"/>
      <c r="I13" s="85"/>
      <c r="J13" s="225"/>
      <c r="K13" s="85"/>
      <c r="L13" s="707">
        <v>0</v>
      </c>
    </row>
    <row r="14" spans="2:12" ht="19.5" customHeight="1">
      <c r="B14" s="121"/>
      <c r="C14" s="81"/>
      <c r="D14" s="81"/>
      <c r="E14" s="82"/>
      <c r="F14" s="82">
        <f>D14*E14</f>
        <v>0</v>
      </c>
      <c r="G14" s="148"/>
      <c r="H14" s="153"/>
      <c r="I14" s="85"/>
      <c r="J14" s="225"/>
      <c r="K14" s="85"/>
      <c r="L14" s="708">
        <v>0</v>
      </c>
    </row>
    <row r="15" spans="2:12" ht="19.5" customHeight="1">
      <c r="B15" s="121"/>
      <c r="C15" s="81"/>
      <c r="D15" s="81"/>
      <c r="E15" s="82"/>
      <c r="F15" s="82">
        <f>D15*E15</f>
        <v>0</v>
      </c>
      <c r="G15" s="148"/>
      <c r="H15" s="153"/>
      <c r="I15" s="85"/>
      <c r="J15" s="225"/>
      <c r="K15" s="85"/>
      <c r="L15" s="708">
        <v>0</v>
      </c>
    </row>
    <row r="16" spans="2:12" ht="19.5" customHeight="1">
      <c r="B16" s="121"/>
      <c r="C16" s="81"/>
      <c r="D16" s="81"/>
      <c r="E16" s="82"/>
      <c r="F16" s="82">
        <f>D16*E16</f>
        <v>0</v>
      </c>
      <c r="G16" s="148"/>
      <c r="H16" s="84"/>
      <c r="I16" s="85"/>
      <c r="J16" s="225"/>
      <c r="K16" s="85"/>
      <c r="L16" s="708">
        <v>0</v>
      </c>
    </row>
    <row r="17" spans="2:12" ht="19.5" customHeight="1" thickBot="1">
      <c r="B17" s="121"/>
      <c r="C17" s="81"/>
      <c r="D17" s="81"/>
      <c r="E17" s="82"/>
      <c r="F17" s="82">
        <f>D17*E17</f>
        <v>0</v>
      </c>
      <c r="G17" s="148"/>
      <c r="H17" s="149"/>
      <c r="I17" s="85"/>
      <c r="J17" s="225"/>
      <c r="K17" s="85"/>
      <c r="L17" s="709">
        <v>0</v>
      </c>
    </row>
    <row r="18" spans="2:12" ht="21.75" customHeight="1" thickBot="1">
      <c r="B18" s="361" t="s">
        <v>0</v>
      </c>
      <c r="C18" s="316">
        <f>SUM(C13:C17)</f>
        <v>0</v>
      </c>
      <c r="D18" s="316">
        <f>SUM(D13:D17)</f>
        <v>0</v>
      </c>
      <c r="E18" s="72"/>
      <c r="F18" s="345" t="s">
        <v>33</v>
      </c>
      <c r="G18" s="154"/>
      <c r="H18" s="63">
        <f>SUM(F13:F17)</f>
        <v>0</v>
      </c>
      <c r="I18" s="72"/>
      <c r="J18" s="225"/>
      <c r="K18" s="72"/>
      <c r="L18" s="710">
        <f>SUM(L13:L17)</f>
        <v>0</v>
      </c>
    </row>
    <row r="19" spans="2:12" ht="18.75" customHeight="1">
      <c r="B19" s="656"/>
      <c r="C19" s="657"/>
      <c r="D19" s="657"/>
      <c r="E19" s="657"/>
      <c r="F19" s="100"/>
      <c r="G19" s="72"/>
      <c r="H19" s="188"/>
      <c r="I19" s="72"/>
      <c r="J19" s="225"/>
      <c r="K19" s="72"/>
      <c r="L19" s="711"/>
    </row>
    <row r="20" spans="2:12" ht="12" customHeight="1">
      <c r="B20" s="83"/>
      <c r="C20" s="155"/>
      <c r="D20" s="155"/>
      <c r="E20" s="72"/>
      <c r="F20" s="100"/>
      <c r="G20" s="72"/>
      <c r="H20" s="90"/>
      <c r="I20" s="72"/>
      <c r="J20" s="225"/>
      <c r="K20" s="72"/>
      <c r="L20" s="712"/>
    </row>
    <row r="21" spans="2:12" ht="18" customHeight="1">
      <c r="B21" s="343" t="s">
        <v>236</v>
      </c>
      <c r="H21" s="30"/>
      <c r="I21" s="17"/>
      <c r="J21" s="225"/>
      <c r="K21" s="17"/>
      <c r="L21" s="713"/>
    </row>
    <row r="22" spans="2:12" ht="7.5" customHeight="1">
      <c r="B22" s="3"/>
      <c r="H22" s="30"/>
      <c r="I22" s="17"/>
      <c r="J22" s="225"/>
      <c r="K22" s="17"/>
      <c r="L22" s="713"/>
    </row>
    <row r="23" spans="2:12" ht="15.75" customHeight="1">
      <c r="B23" s="978" t="s">
        <v>192</v>
      </c>
      <c r="C23" s="978" t="s">
        <v>114</v>
      </c>
      <c r="D23" s="978" t="s">
        <v>131</v>
      </c>
      <c r="E23" s="978" t="s">
        <v>132</v>
      </c>
      <c r="F23" s="978" t="s">
        <v>133</v>
      </c>
      <c r="H23" s="30"/>
      <c r="I23" s="17"/>
      <c r="J23" s="225"/>
      <c r="K23" s="17"/>
      <c r="L23" s="713"/>
    </row>
    <row r="24" spans="2:12" ht="15.75" customHeight="1">
      <c r="B24" s="979"/>
      <c r="C24" s="979"/>
      <c r="D24" s="979"/>
      <c r="E24" s="979"/>
      <c r="F24" s="981"/>
      <c r="G24" s="148"/>
      <c r="H24" s="84"/>
      <c r="I24" s="85"/>
      <c r="J24" s="225"/>
      <c r="K24" s="85"/>
      <c r="L24" s="714"/>
    </row>
    <row r="25" spans="2:12" ht="19.5" customHeight="1">
      <c r="B25" s="121"/>
      <c r="C25" s="81"/>
      <c r="D25" s="81"/>
      <c r="E25" s="82"/>
      <c r="F25" s="82">
        <f>D25*E25</f>
        <v>0</v>
      </c>
      <c r="G25" s="148"/>
      <c r="H25" s="84"/>
      <c r="I25" s="85"/>
      <c r="J25" s="225"/>
      <c r="K25" s="85"/>
      <c r="L25" s="715">
        <v>0</v>
      </c>
    </row>
    <row r="26" spans="2:12" ht="19.5" customHeight="1">
      <c r="B26" s="121"/>
      <c r="C26" s="81"/>
      <c r="D26" s="81"/>
      <c r="E26" s="82"/>
      <c r="F26" s="82">
        <f>D26*E26</f>
        <v>0</v>
      </c>
      <c r="G26" s="148"/>
      <c r="H26" s="84"/>
      <c r="I26" s="85"/>
      <c r="J26" s="225"/>
      <c r="K26" s="85"/>
      <c r="L26" s="709">
        <v>0</v>
      </c>
    </row>
    <row r="27" spans="2:12" ht="19.5" customHeight="1">
      <c r="B27" s="121"/>
      <c r="C27" s="81"/>
      <c r="D27" s="81"/>
      <c r="E27" s="82"/>
      <c r="F27" s="82">
        <f>D27*E27</f>
        <v>0</v>
      </c>
      <c r="G27" s="148"/>
      <c r="H27" s="84"/>
      <c r="I27" s="85"/>
      <c r="J27" s="225"/>
      <c r="K27" s="85"/>
      <c r="L27" s="709">
        <v>0</v>
      </c>
    </row>
    <row r="28" spans="2:12" ht="19.5" customHeight="1">
      <c r="B28" s="121"/>
      <c r="C28" s="81"/>
      <c r="D28" s="81"/>
      <c r="E28" s="82"/>
      <c r="F28" s="82">
        <f>D28*E28</f>
        <v>0</v>
      </c>
      <c r="G28" s="148"/>
      <c r="H28" s="153"/>
      <c r="I28" s="85"/>
      <c r="J28" s="225"/>
      <c r="K28" s="85"/>
      <c r="L28" s="709">
        <v>0</v>
      </c>
    </row>
    <row r="29" spans="2:12" ht="19.5" customHeight="1" thickBot="1">
      <c r="B29" s="121"/>
      <c r="C29" s="81"/>
      <c r="D29" s="81"/>
      <c r="E29" s="82"/>
      <c r="F29" s="82">
        <f>D29*E29</f>
        <v>0</v>
      </c>
      <c r="G29" s="148"/>
      <c r="H29" s="149"/>
      <c r="I29" s="85"/>
      <c r="J29" s="225"/>
      <c r="K29" s="85"/>
      <c r="L29" s="709">
        <v>0</v>
      </c>
    </row>
    <row r="30" spans="2:12" ht="21.75" customHeight="1" thickBot="1">
      <c r="B30" s="361" t="s">
        <v>0</v>
      </c>
      <c r="C30" s="316">
        <f>SUM(C25:C29)</f>
        <v>0</v>
      </c>
      <c r="D30" s="316">
        <f>SUM(D25:D29)</f>
        <v>0</v>
      </c>
      <c r="E30" s="72"/>
      <c r="F30" s="345" t="s">
        <v>34</v>
      </c>
      <c r="G30" s="156"/>
      <c r="H30" s="63">
        <f>SUM(F25:F29)</f>
        <v>0</v>
      </c>
      <c r="I30" s="72"/>
      <c r="J30" s="225"/>
      <c r="K30" s="72"/>
      <c r="L30" s="710">
        <f>SUM(L25:L29)</f>
        <v>0</v>
      </c>
    </row>
    <row r="31" spans="2:12" ht="18.75" customHeight="1">
      <c r="B31" s="198"/>
      <c r="C31" s="198"/>
      <c r="D31" s="198"/>
      <c r="E31" s="198"/>
      <c r="H31" s="188"/>
      <c r="I31" s="17"/>
      <c r="J31" s="225"/>
      <c r="K31" s="17"/>
      <c r="L31" s="716"/>
    </row>
    <row r="32" spans="8:12" ht="12" customHeight="1">
      <c r="H32" s="30"/>
      <c r="I32" s="17"/>
      <c r="J32" s="225"/>
      <c r="K32" s="17"/>
      <c r="L32" s="713"/>
    </row>
    <row r="33" spans="2:12" ht="18" customHeight="1">
      <c r="B33" s="343" t="s">
        <v>237</v>
      </c>
      <c r="H33" s="131"/>
      <c r="I33" s="18"/>
      <c r="J33" s="647"/>
      <c r="K33" s="18"/>
      <c r="L33" s="717"/>
    </row>
    <row r="34" spans="2:12" ht="7.5" customHeight="1">
      <c r="B34" s="3"/>
      <c r="H34" s="132"/>
      <c r="I34" s="19"/>
      <c r="J34" s="225"/>
      <c r="K34" s="19"/>
      <c r="L34" s="718"/>
    </row>
    <row r="35" spans="2:12" ht="15.75" customHeight="1">
      <c r="B35" s="978" t="s">
        <v>192</v>
      </c>
      <c r="C35" s="978" t="s">
        <v>114</v>
      </c>
      <c r="D35" s="978" t="s">
        <v>131</v>
      </c>
      <c r="E35" s="978" t="s">
        <v>132</v>
      </c>
      <c r="F35" s="978" t="s">
        <v>133</v>
      </c>
      <c r="H35" s="30"/>
      <c r="I35" s="17"/>
      <c r="J35" s="225"/>
      <c r="K35" s="17"/>
      <c r="L35" s="713"/>
    </row>
    <row r="36" spans="2:12" ht="16.5" customHeight="1">
      <c r="B36" s="979"/>
      <c r="C36" s="979"/>
      <c r="D36" s="979"/>
      <c r="E36" s="979"/>
      <c r="F36" s="981"/>
      <c r="G36" s="148"/>
      <c r="H36" s="84"/>
      <c r="I36" s="85"/>
      <c r="J36" s="225"/>
      <c r="K36" s="85"/>
      <c r="L36" s="714"/>
    </row>
    <row r="37" spans="2:12" ht="19.5" customHeight="1">
      <c r="B37" s="121" t="s">
        <v>262</v>
      </c>
      <c r="C37" s="81">
        <v>4</v>
      </c>
      <c r="D37" s="81">
        <v>240</v>
      </c>
      <c r="E37" s="82">
        <v>20.8333333</v>
      </c>
      <c r="F37" s="82">
        <f>D37*E37</f>
        <v>4999.999992</v>
      </c>
      <c r="G37" s="148"/>
      <c r="H37" s="84"/>
      <c r="I37" s="85"/>
      <c r="J37" s="225"/>
      <c r="K37" s="85"/>
      <c r="L37" s="707">
        <v>0</v>
      </c>
    </row>
    <row r="38" spans="2:12" ht="19.5" customHeight="1">
      <c r="B38" s="121"/>
      <c r="C38" s="81"/>
      <c r="D38" s="81"/>
      <c r="E38" s="82"/>
      <c r="F38" s="82">
        <f>D38*E38</f>
        <v>0</v>
      </c>
      <c r="G38" s="148"/>
      <c r="H38" s="84"/>
      <c r="I38" s="85"/>
      <c r="J38" s="225"/>
      <c r="K38" s="85"/>
      <c r="L38" s="708">
        <v>0</v>
      </c>
    </row>
    <row r="39" spans="2:12" ht="19.5" customHeight="1">
      <c r="B39" s="121"/>
      <c r="C39" s="81"/>
      <c r="D39" s="81"/>
      <c r="E39" s="82"/>
      <c r="F39" s="82">
        <f>D39*E39</f>
        <v>0</v>
      </c>
      <c r="G39" s="148"/>
      <c r="H39" s="84"/>
      <c r="I39" s="85"/>
      <c r="J39" s="225"/>
      <c r="K39" s="85"/>
      <c r="L39" s="708">
        <v>0</v>
      </c>
    </row>
    <row r="40" spans="2:12" ht="19.5" customHeight="1">
      <c r="B40" s="121"/>
      <c r="C40" s="81"/>
      <c r="D40" s="81"/>
      <c r="E40" s="82"/>
      <c r="F40" s="82">
        <f>D40*E40</f>
        <v>0</v>
      </c>
      <c r="G40" s="148"/>
      <c r="H40" s="84"/>
      <c r="I40" s="85"/>
      <c r="J40" s="225"/>
      <c r="K40" s="85"/>
      <c r="L40" s="708">
        <v>0</v>
      </c>
    </row>
    <row r="41" spans="2:12" ht="19.5" customHeight="1" thickBot="1">
      <c r="B41" s="121"/>
      <c r="C41" s="81"/>
      <c r="D41" s="81"/>
      <c r="E41" s="82"/>
      <c r="F41" s="82">
        <f>D41*E41</f>
        <v>0</v>
      </c>
      <c r="G41" s="148"/>
      <c r="H41" s="149"/>
      <c r="I41" s="85"/>
      <c r="J41" s="225"/>
      <c r="K41" s="85"/>
      <c r="L41" s="709">
        <v>0</v>
      </c>
    </row>
    <row r="42" spans="2:12" ht="21.75" customHeight="1" thickBot="1">
      <c r="B42" s="361" t="s">
        <v>0</v>
      </c>
      <c r="C42" s="316">
        <f>SUM(C37:C41)</f>
        <v>4</v>
      </c>
      <c r="D42" s="316">
        <f>SUM(D37:D41)</f>
        <v>240</v>
      </c>
      <c r="E42" s="72"/>
      <c r="F42" s="346" t="s">
        <v>35</v>
      </c>
      <c r="G42" s="156"/>
      <c r="H42" s="63">
        <f>SUM(F37:F41)</f>
        <v>4999.999992</v>
      </c>
      <c r="I42" s="72"/>
      <c r="J42" s="225"/>
      <c r="K42" s="72"/>
      <c r="L42" s="710">
        <f>SUM(L37:L41)</f>
        <v>0</v>
      </c>
    </row>
    <row r="43" spans="2:12" ht="14.25" customHeight="1" thickBot="1">
      <c r="B43" s="203"/>
      <c r="C43" s="203"/>
      <c r="D43" s="203"/>
      <c r="E43" s="203"/>
      <c r="F43" s="6"/>
      <c r="G43" s="4"/>
      <c r="H43" s="188"/>
      <c r="I43" s="17"/>
      <c r="J43" s="225"/>
      <c r="K43" s="17"/>
      <c r="L43" s="719"/>
    </row>
    <row r="44" spans="2:12" ht="19.5" customHeight="1">
      <c r="B44" s="4"/>
      <c r="C44" s="4"/>
      <c r="D44" s="4"/>
      <c r="E44" s="4"/>
      <c r="F44" s="977" t="s">
        <v>36</v>
      </c>
      <c r="G44" s="974"/>
      <c r="H44" s="157"/>
      <c r="I44" s="160"/>
      <c r="J44" s="225"/>
      <c r="K44" s="160"/>
      <c r="L44" s="159"/>
    </row>
    <row r="45" spans="2:12" ht="18.75" customHeight="1" thickBot="1">
      <c r="B45" s="4"/>
      <c r="C45" s="4"/>
      <c r="D45" s="4"/>
      <c r="E45" s="4"/>
      <c r="F45" s="972" t="s">
        <v>10</v>
      </c>
      <c r="G45" s="976"/>
      <c r="H45" s="138">
        <f>SUM(H18+H30+H42)</f>
        <v>4999.999992</v>
      </c>
      <c r="I45" s="4"/>
      <c r="J45" s="225"/>
      <c r="K45" s="4"/>
      <c r="L45" s="161">
        <f>SUM(L18+L30+L42)</f>
        <v>0</v>
      </c>
    </row>
    <row r="46" spans="2:12" ht="21.75" customHeight="1" thickBot="1">
      <c r="B46" s="4"/>
      <c r="C46" s="4"/>
      <c r="D46" s="4"/>
      <c r="E46" s="4"/>
      <c r="F46" s="226"/>
      <c r="G46" s="648"/>
      <c r="H46" s="162">
        <f>H45/H323</f>
        <v>0.0879662208452582</v>
      </c>
      <c r="I46" s="4"/>
      <c r="J46" s="225"/>
      <c r="K46" s="4"/>
      <c r="L46" s="162" t="e">
        <f>L45/L323</f>
        <v>#DIV/0!</v>
      </c>
    </row>
    <row r="47" spans="2:12" ht="19.5" customHeight="1">
      <c r="B47" s="4"/>
      <c r="C47" s="4"/>
      <c r="D47" s="4"/>
      <c r="E47" s="4"/>
      <c r="F47" s="10"/>
      <c r="G47" s="648"/>
      <c r="H47" s="648"/>
      <c r="I47" s="4"/>
      <c r="J47" s="225"/>
      <c r="K47" s="4"/>
      <c r="L47" s="716"/>
    </row>
    <row r="48" spans="2:12" ht="12" customHeight="1">
      <c r="B48" s="4"/>
      <c r="C48" s="4"/>
      <c r="D48" s="4"/>
      <c r="E48" s="4"/>
      <c r="F48" s="10"/>
      <c r="G48" s="4"/>
      <c r="H48" s="50"/>
      <c r="I48" s="4"/>
      <c r="J48" s="225"/>
      <c r="K48" s="4"/>
      <c r="L48" s="713"/>
    </row>
    <row r="49" spans="2:12" ht="12" customHeight="1">
      <c r="B49" s="4"/>
      <c r="C49" s="4"/>
      <c r="D49" s="4"/>
      <c r="E49" s="4"/>
      <c r="F49" s="10"/>
      <c r="G49" s="4"/>
      <c r="H49" s="50"/>
      <c r="I49" s="4"/>
      <c r="J49" s="225"/>
      <c r="K49" s="4"/>
      <c r="L49" s="713"/>
    </row>
    <row r="50" spans="1:12" ht="27" customHeight="1">
      <c r="A50" s="630" t="s">
        <v>6</v>
      </c>
      <c r="B50" s="630" t="s">
        <v>173</v>
      </c>
      <c r="H50" s="37"/>
      <c r="I50" s="18"/>
      <c r="J50" s="647"/>
      <c r="K50" s="18"/>
      <c r="L50" s="717"/>
    </row>
    <row r="51" spans="1:12" ht="6" customHeight="1">
      <c r="A51" s="79"/>
      <c r="B51" s="3"/>
      <c r="H51" s="37"/>
      <c r="I51" s="18"/>
      <c r="J51" s="647"/>
      <c r="K51" s="18"/>
      <c r="L51" s="717"/>
    </row>
    <row r="52" spans="1:12" ht="15" customHeight="1">
      <c r="A52" s="631" t="s">
        <v>159</v>
      </c>
      <c r="H52" s="52"/>
      <c r="I52" s="17"/>
      <c r="J52" s="225"/>
      <c r="K52" s="17"/>
      <c r="L52" s="713"/>
    </row>
    <row r="53" spans="1:12" ht="15" customHeight="1">
      <c r="A53" s="631" t="s">
        <v>174</v>
      </c>
      <c r="H53" s="52"/>
      <c r="I53" s="17"/>
      <c r="J53" s="225"/>
      <c r="K53" s="17"/>
      <c r="L53" s="713"/>
    </row>
    <row r="54" spans="1:12" ht="14.25" customHeight="1" thickBot="1">
      <c r="A54" s="631" t="s">
        <v>179</v>
      </c>
      <c r="B54" s="61"/>
      <c r="H54" s="52"/>
      <c r="I54" s="17"/>
      <c r="J54" s="225"/>
      <c r="K54" s="17"/>
      <c r="L54" s="720"/>
    </row>
    <row r="55" spans="1:12" ht="18" customHeight="1">
      <c r="A55" s="15"/>
      <c r="H55" s="342" t="s">
        <v>28</v>
      </c>
      <c r="I55" s="18"/>
      <c r="J55" s="225"/>
      <c r="K55" s="18"/>
      <c r="L55" s="342" t="s">
        <v>29</v>
      </c>
    </row>
    <row r="56" spans="8:12" ht="18" customHeight="1" thickBot="1">
      <c r="H56" s="344" t="s">
        <v>30</v>
      </c>
      <c r="I56" s="19"/>
      <c r="J56" s="225"/>
      <c r="K56" s="19"/>
      <c r="L56" s="344" t="s">
        <v>31</v>
      </c>
    </row>
    <row r="57" spans="8:12" ht="7.5" customHeight="1">
      <c r="H57" s="225"/>
      <c r="I57" s="19"/>
      <c r="J57" s="225"/>
      <c r="K57" s="19"/>
      <c r="L57" s="721"/>
    </row>
    <row r="58" spans="6:12" ht="21.75" customHeight="1">
      <c r="F58" s="684" t="s">
        <v>37</v>
      </c>
      <c r="G58" s="4"/>
      <c r="H58" s="225"/>
      <c r="I58" s="17"/>
      <c r="J58" s="225"/>
      <c r="K58" s="17"/>
      <c r="L58" s="705"/>
    </row>
    <row r="59" spans="1:12" ht="19.5" customHeight="1">
      <c r="A59" s="628"/>
      <c r="B59" s="629"/>
      <c r="C59" s="317"/>
      <c r="D59" s="317"/>
      <c r="E59" s="317"/>
      <c r="F59" s="92">
        <v>1500</v>
      </c>
      <c r="G59" s="165"/>
      <c r="H59" s="314"/>
      <c r="I59" s="85"/>
      <c r="J59" s="225"/>
      <c r="K59" s="85"/>
      <c r="L59" s="722"/>
    </row>
    <row r="60" spans="2:12" ht="14.25" customHeight="1" thickBot="1">
      <c r="B60" s="106"/>
      <c r="C60" s="72"/>
      <c r="D60" s="72"/>
      <c r="E60" s="73"/>
      <c r="F60" s="73"/>
      <c r="H60" s="86"/>
      <c r="I60" s="85"/>
      <c r="J60" s="225"/>
      <c r="K60" s="85"/>
      <c r="L60" s="723"/>
    </row>
    <row r="61" spans="6:12" ht="19.5" customHeight="1">
      <c r="F61" s="1022" t="s">
        <v>38</v>
      </c>
      <c r="G61" s="1012"/>
      <c r="H61" s="167"/>
      <c r="J61" s="225"/>
      <c r="L61" s="168"/>
    </row>
    <row r="62" spans="6:12" ht="19.5" customHeight="1" thickBot="1">
      <c r="F62" s="1013"/>
      <c r="G62" s="1014"/>
      <c r="H62" s="138">
        <f>IF(F59&gt;(H45+H97+H140+H285+H320)*7%,(H45+H97+H140+H285+H320)*7%,F59)</f>
        <v>1500</v>
      </c>
      <c r="I62" s="170"/>
      <c r="J62" s="225"/>
      <c r="K62" s="170"/>
      <c r="L62" s="161">
        <v>0</v>
      </c>
    </row>
    <row r="63" spans="6:12" ht="21.75" customHeight="1" thickBot="1">
      <c r="F63" s="105"/>
      <c r="G63" s="648"/>
      <c r="H63" s="171">
        <f>H62/(H323-H62)</f>
        <v>0.02710516805674394</v>
      </c>
      <c r="I63" s="4"/>
      <c r="J63" s="225"/>
      <c r="K63" s="4"/>
      <c r="L63" s="327" t="e">
        <f>L62/(L323-L62)</f>
        <v>#DIV/0!</v>
      </c>
    </row>
    <row r="64" spans="6:12" ht="18.75" customHeight="1">
      <c r="F64" s="105"/>
      <c r="G64" s="648"/>
      <c r="H64" s="648"/>
      <c r="I64" s="4"/>
      <c r="J64" s="225"/>
      <c r="K64" s="4"/>
      <c r="L64" s="704"/>
    </row>
    <row r="65" spans="6:12" s="335" customFormat="1" ht="11.25" customHeight="1">
      <c r="F65" s="336"/>
      <c r="G65" s="337"/>
      <c r="H65" s="226"/>
      <c r="I65" s="314"/>
      <c r="J65" s="225"/>
      <c r="K65" s="314"/>
      <c r="L65" s="724"/>
    </row>
    <row r="66" spans="6:12" s="335" customFormat="1" ht="11.25" customHeight="1">
      <c r="F66" s="336"/>
      <c r="G66" s="337"/>
      <c r="H66" s="226"/>
      <c r="I66" s="314"/>
      <c r="J66" s="225"/>
      <c r="K66" s="314"/>
      <c r="L66" s="724"/>
    </row>
    <row r="67" spans="6:12" s="335" customFormat="1" ht="18" customHeight="1">
      <c r="F67" s="336"/>
      <c r="G67" s="337"/>
      <c r="H67" s="226"/>
      <c r="I67" s="314"/>
      <c r="J67" s="225"/>
      <c r="K67" s="314"/>
      <c r="L67" s="724"/>
    </row>
    <row r="68" spans="1:12" ht="26.25" customHeight="1">
      <c r="A68" s="147" t="s">
        <v>13</v>
      </c>
      <c r="B68" s="268" t="s">
        <v>39</v>
      </c>
      <c r="H68" s="53"/>
      <c r="J68" s="225"/>
      <c r="L68" s="713"/>
    </row>
    <row r="69" spans="1:12" ht="5.25" customHeight="1">
      <c r="A69" s="2"/>
      <c r="H69" s="53"/>
      <c r="J69" s="225"/>
      <c r="L69" s="713"/>
    </row>
    <row r="70" spans="1:12" s="20" customFormat="1" ht="15.75">
      <c r="A70" s="632" t="s">
        <v>160</v>
      </c>
      <c r="B70" s="633"/>
      <c r="C70" s="633"/>
      <c r="D70" s="66"/>
      <c r="E70" s="66"/>
      <c r="F70" s="66"/>
      <c r="G70" s="66"/>
      <c r="H70" s="88"/>
      <c r="I70" s="21"/>
      <c r="J70" s="647"/>
      <c r="K70" s="21"/>
      <c r="L70" s="725"/>
    </row>
    <row r="71" spans="1:12" s="20" customFormat="1" ht="15.75">
      <c r="A71" s="632" t="s">
        <v>161</v>
      </c>
      <c r="B71" s="633"/>
      <c r="C71" s="633"/>
      <c r="D71" s="66"/>
      <c r="E71" s="66"/>
      <c r="F71" s="66"/>
      <c r="G71" s="66"/>
      <c r="H71" s="88"/>
      <c r="I71" s="21"/>
      <c r="J71" s="647"/>
      <c r="K71" s="21"/>
      <c r="L71" s="725"/>
    </row>
    <row r="72" spans="1:12" s="20" customFormat="1" ht="15.75">
      <c r="A72" s="632" t="s">
        <v>166</v>
      </c>
      <c r="B72" s="633"/>
      <c r="C72" s="634"/>
      <c r="D72" s="66"/>
      <c r="E72" s="66"/>
      <c r="F72" s="66"/>
      <c r="G72" s="66"/>
      <c r="H72" s="88"/>
      <c r="I72" s="21"/>
      <c r="J72" s="647"/>
      <c r="K72" s="21"/>
      <c r="L72" s="725"/>
    </row>
    <row r="73" spans="1:12" s="20" customFormat="1" ht="15.75">
      <c r="A73" s="632" t="s">
        <v>167</v>
      </c>
      <c r="B73" s="633"/>
      <c r="C73" s="634"/>
      <c r="D73" s="66"/>
      <c r="E73" s="66"/>
      <c r="F73" s="66"/>
      <c r="G73" s="66"/>
      <c r="H73" s="88"/>
      <c r="I73" s="21"/>
      <c r="J73" s="647"/>
      <c r="K73" s="21"/>
      <c r="L73" s="725"/>
    </row>
    <row r="74" spans="1:12" ht="15.75">
      <c r="A74" s="632" t="s">
        <v>168</v>
      </c>
      <c r="B74" s="633"/>
      <c r="C74" s="634"/>
      <c r="D74" s="66"/>
      <c r="E74" s="66"/>
      <c r="F74" s="66"/>
      <c r="G74" s="66"/>
      <c r="H74" s="90"/>
      <c r="I74" s="19"/>
      <c r="J74" s="225"/>
      <c r="K74" s="19"/>
      <c r="L74" s="718"/>
    </row>
    <row r="75" spans="1:12" ht="16.5" thickBot="1">
      <c r="A75" s="632" t="s">
        <v>162</v>
      </c>
      <c r="B75" s="633"/>
      <c r="C75" s="634" t="s">
        <v>259</v>
      </c>
      <c r="D75" s="66"/>
      <c r="E75" s="66"/>
      <c r="F75" s="66"/>
      <c r="G75" s="66"/>
      <c r="H75" s="90"/>
      <c r="I75" s="19"/>
      <c r="J75" s="225"/>
      <c r="K75" s="19"/>
      <c r="L75" s="726"/>
    </row>
    <row r="76" spans="8:12" ht="18" customHeight="1">
      <c r="H76" s="342" t="s">
        <v>28</v>
      </c>
      <c r="I76" s="18"/>
      <c r="J76" s="225"/>
      <c r="K76" s="18"/>
      <c r="L76" s="342" t="s">
        <v>29</v>
      </c>
    </row>
    <row r="77" spans="2:12" ht="18" customHeight="1" thickBot="1">
      <c r="B77" s="343" t="s">
        <v>40</v>
      </c>
      <c r="H77" s="344" t="s">
        <v>30</v>
      </c>
      <c r="I77" s="19"/>
      <c r="J77" s="225"/>
      <c r="K77" s="19"/>
      <c r="L77" s="344" t="s">
        <v>31</v>
      </c>
    </row>
    <row r="78" spans="9:12" ht="7.5" customHeight="1">
      <c r="I78" s="19"/>
      <c r="J78" s="225"/>
      <c r="K78" s="19"/>
      <c r="L78" s="704"/>
    </row>
    <row r="79" spans="2:12" ht="15.75" customHeight="1">
      <c r="B79" s="978" t="s">
        <v>114</v>
      </c>
      <c r="C79" s="980" t="s">
        <v>134</v>
      </c>
      <c r="D79" s="980" t="s">
        <v>135</v>
      </c>
      <c r="E79" s="980" t="s">
        <v>136</v>
      </c>
      <c r="F79" s="978" t="s">
        <v>133</v>
      </c>
      <c r="H79" s="35"/>
      <c r="I79" s="17"/>
      <c r="J79" s="225"/>
      <c r="K79" s="17"/>
      <c r="L79" s="713"/>
    </row>
    <row r="80" spans="2:12" ht="16.5" customHeight="1">
      <c r="B80" s="979"/>
      <c r="C80" s="979"/>
      <c r="D80" s="979"/>
      <c r="E80" s="979"/>
      <c r="F80" s="981"/>
      <c r="G80" s="148"/>
      <c r="H80" s="94"/>
      <c r="I80" s="85"/>
      <c r="J80" s="225"/>
      <c r="K80" s="85"/>
      <c r="L80" s="714"/>
    </row>
    <row r="81" spans="2:12" ht="19.5" customHeight="1">
      <c r="B81" s="210"/>
      <c r="C81" s="173"/>
      <c r="D81" s="174"/>
      <c r="E81" s="175"/>
      <c r="F81" s="176">
        <f>C81*E81</f>
        <v>0</v>
      </c>
      <c r="G81" s="148"/>
      <c r="H81" s="94"/>
      <c r="I81" s="85"/>
      <c r="J81" s="225"/>
      <c r="K81" s="85"/>
      <c r="L81" s="707">
        <v>0</v>
      </c>
    </row>
    <row r="82" spans="2:12" ht="19.5" customHeight="1">
      <c r="B82" s="177"/>
      <c r="C82" s="91"/>
      <c r="D82" s="178"/>
      <c r="E82" s="92"/>
      <c r="F82" s="93">
        <f>C82*E82</f>
        <v>0</v>
      </c>
      <c r="G82" s="148"/>
      <c r="H82" s="94"/>
      <c r="I82" s="85"/>
      <c r="J82" s="225"/>
      <c r="K82" s="85"/>
      <c r="L82" s="708">
        <v>0</v>
      </c>
    </row>
    <row r="83" spans="2:12" ht="19.5" customHeight="1" thickBot="1">
      <c r="B83" s="91"/>
      <c r="C83" s="91"/>
      <c r="D83" s="178"/>
      <c r="E83" s="92"/>
      <c r="F83" s="93">
        <f>C83*E83</f>
        <v>0</v>
      </c>
      <c r="G83" s="148"/>
      <c r="H83" s="149"/>
      <c r="I83" s="85"/>
      <c r="J83" s="225"/>
      <c r="K83" s="85"/>
      <c r="L83" s="709">
        <v>0</v>
      </c>
    </row>
    <row r="84" spans="2:12" ht="21.75" customHeight="1" thickBot="1">
      <c r="B84" s="201"/>
      <c r="C84" s="201"/>
      <c r="D84" s="201"/>
      <c r="E84" s="201"/>
      <c r="F84" s="362" t="s">
        <v>41</v>
      </c>
      <c r="G84" s="156"/>
      <c r="H84" s="63">
        <f>SUM(F81:F83)</f>
        <v>0</v>
      </c>
      <c r="I84" s="72"/>
      <c r="J84" s="225"/>
      <c r="K84" s="72"/>
      <c r="L84" s="710">
        <f>SUM(L81:L83)</f>
        <v>0</v>
      </c>
    </row>
    <row r="85" spans="2:12" ht="18.75" customHeight="1">
      <c r="B85" s="4"/>
      <c r="C85" s="4"/>
      <c r="D85" s="4"/>
      <c r="E85" s="4"/>
      <c r="F85" s="100"/>
      <c r="G85" s="72"/>
      <c r="H85" s="188"/>
      <c r="I85" s="72"/>
      <c r="J85" s="225"/>
      <c r="K85" s="72"/>
      <c r="L85" s="711"/>
    </row>
    <row r="86" spans="2:12" ht="12" customHeight="1">
      <c r="B86" s="4"/>
      <c r="C86" s="4"/>
      <c r="D86" s="4"/>
      <c r="E86" s="4"/>
      <c r="F86" s="100"/>
      <c r="G86" s="72"/>
      <c r="H86" s="90"/>
      <c r="I86" s="72"/>
      <c r="J86" s="225"/>
      <c r="K86" s="72"/>
      <c r="L86" s="712"/>
    </row>
    <row r="87" spans="2:12" ht="18" customHeight="1">
      <c r="B87" s="348" t="s">
        <v>42</v>
      </c>
      <c r="C87" s="4"/>
      <c r="D87" s="4"/>
      <c r="E87" s="4"/>
      <c r="F87" s="9"/>
      <c r="G87" s="4"/>
      <c r="H87" s="52"/>
      <c r="I87" s="17"/>
      <c r="J87" s="225"/>
      <c r="K87" s="17"/>
      <c r="L87" s="713"/>
    </row>
    <row r="88" spans="8:12" ht="7.5" customHeight="1">
      <c r="H88" s="52"/>
      <c r="I88" s="17"/>
      <c r="J88" s="225"/>
      <c r="K88" s="17"/>
      <c r="L88" s="713"/>
    </row>
    <row r="89" spans="2:12" ht="15.75" customHeight="1">
      <c r="B89" s="978" t="s">
        <v>114</v>
      </c>
      <c r="C89" s="978" t="s">
        <v>131</v>
      </c>
      <c r="D89" s="980" t="s">
        <v>137</v>
      </c>
      <c r="F89" s="978" t="s">
        <v>133</v>
      </c>
      <c r="H89" s="52"/>
      <c r="I89" s="17"/>
      <c r="J89" s="225"/>
      <c r="K89" s="17"/>
      <c r="L89" s="713"/>
    </row>
    <row r="90" spans="2:12" ht="16.5" customHeight="1">
      <c r="B90" s="979"/>
      <c r="C90" s="979"/>
      <c r="D90" s="979"/>
      <c r="E90" s="180"/>
      <c r="F90" s="981"/>
      <c r="G90" s="148"/>
      <c r="H90" s="86"/>
      <c r="I90" s="85"/>
      <c r="J90" s="225"/>
      <c r="K90" s="85"/>
      <c r="L90" s="714"/>
    </row>
    <row r="91" spans="2:12" ht="19.5" customHeight="1">
      <c r="B91" s="177">
        <v>4</v>
      </c>
      <c r="C91" s="151">
        <v>8</v>
      </c>
      <c r="D91" s="152">
        <v>50</v>
      </c>
      <c r="E91" s="650"/>
      <c r="F91" s="95">
        <f>C91*D91</f>
        <v>400</v>
      </c>
      <c r="G91" s="148"/>
      <c r="H91" s="86"/>
      <c r="I91" s="85"/>
      <c r="J91" s="225"/>
      <c r="K91" s="85"/>
      <c r="L91" s="707">
        <v>0</v>
      </c>
    </row>
    <row r="92" spans="2:12" ht="19.5" customHeight="1">
      <c r="B92" s="177"/>
      <c r="C92" s="151"/>
      <c r="D92" s="152"/>
      <c r="E92" s="650"/>
      <c r="F92" s="95">
        <f>C92*D92</f>
        <v>0</v>
      </c>
      <c r="G92" s="148"/>
      <c r="H92" s="86"/>
      <c r="I92" s="85"/>
      <c r="J92" s="225"/>
      <c r="K92" s="85"/>
      <c r="L92" s="709">
        <v>0</v>
      </c>
    </row>
    <row r="93" spans="2:12" ht="19.5" customHeight="1" thickBot="1">
      <c r="B93" s="91"/>
      <c r="C93" s="81"/>
      <c r="D93" s="82"/>
      <c r="E93" s="650"/>
      <c r="F93" s="95">
        <f>C93*D93</f>
        <v>0</v>
      </c>
      <c r="G93" s="148"/>
      <c r="H93" s="149"/>
      <c r="I93" s="85"/>
      <c r="J93" s="225"/>
      <c r="K93" s="85"/>
      <c r="L93" s="709">
        <v>0</v>
      </c>
    </row>
    <row r="94" spans="2:12" ht="21.75" customHeight="1" thickBot="1">
      <c r="B94" s="200"/>
      <c r="C94" s="201"/>
      <c r="D94" s="201"/>
      <c r="E94" s="96"/>
      <c r="F94" s="363" t="s">
        <v>34</v>
      </c>
      <c r="G94" s="156"/>
      <c r="H94" s="63">
        <f>SUM(F91:F93)</f>
        <v>400</v>
      </c>
      <c r="I94" s="72"/>
      <c r="J94" s="225"/>
      <c r="K94" s="72"/>
      <c r="L94" s="710">
        <f>SUM(L91:L93)</f>
        <v>0</v>
      </c>
    </row>
    <row r="95" spans="2:12" ht="14.25" customHeight="1" thickBot="1">
      <c r="B95" s="72"/>
      <c r="C95" s="72"/>
      <c r="D95" s="72"/>
      <c r="E95" s="72"/>
      <c r="F95" s="97"/>
      <c r="G95" s="72"/>
      <c r="H95" s="188"/>
      <c r="I95" s="85"/>
      <c r="J95" s="225"/>
      <c r="K95" s="85"/>
      <c r="L95" s="727"/>
    </row>
    <row r="96" spans="2:12" ht="19.5" customHeight="1">
      <c r="B96" s="72"/>
      <c r="C96" s="72"/>
      <c r="D96" s="72"/>
      <c r="E96" s="72"/>
      <c r="F96" s="977" t="s">
        <v>43</v>
      </c>
      <c r="G96" s="974"/>
      <c r="H96" s="157"/>
      <c r="I96" s="108"/>
      <c r="J96" s="225"/>
      <c r="K96" s="108"/>
      <c r="L96" s="159"/>
    </row>
    <row r="97" spans="2:12" ht="19.5" customHeight="1" thickBot="1">
      <c r="B97" s="72"/>
      <c r="C97" s="72"/>
      <c r="D97" s="72"/>
      <c r="E97" s="72"/>
      <c r="F97" s="972" t="s">
        <v>14</v>
      </c>
      <c r="G97" s="976"/>
      <c r="H97" s="138">
        <f>SUM(H94+H84)</f>
        <v>400</v>
      </c>
      <c r="I97" s="170"/>
      <c r="J97" s="225"/>
      <c r="K97" s="170"/>
      <c r="L97" s="161">
        <f>SUM(L94+L84)</f>
        <v>0</v>
      </c>
    </row>
    <row r="98" spans="2:12" ht="21" customHeight="1" thickBot="1">
      <c r="B98" s="72"/>
      <c r="C98" s="72"/>
      <c r="D98" s="72"/>
      <c r="E98" s="72"/>
      <c r="F98" s="328"/>
      <c r="G98" s="648"/>
      <c r="H98" s="171">
        <f>H97/H323</f>
        <v>0.007037297678880332</v>
      </c>
      <c r="I98" s="170"/>
      <c r="J98" s="225"/>
      <c r="K98" s="170"/>
      <c r="L98" s="327" t="e">
        <f>L97/L323</f>
        <v>#DIV/0!</v>
      </c>
    </row>
    <row r="99" spans="2:12" ht="19.5" customHeight="1">
      <c r="B99" s="72"/>
      <c r="C99" s="72"/>
      <c r="D99" s="72"/>
      <c r="E99" s="72"/>
      <c r="F99" s="329"/>
      <c r="G99" s="648"/>
      <c r="H99" s="648"/>
      <c r="I99" s="170"/>
      <c r="J99" s="225"/>
      <c r="K99" s="170"/>
      <c r="L99" s="728"/>
    </row>
    <row r="100" spans="2:12" ht="12" customHeight="1">
      <c r="B100" s="72"/>
      <c r="C100" s="72"/>
      <c r="D100" s="72"/>
      <c r="E100" s="72"/>
      <c r="F100" s="329"/>
      <c r="G100" s="72"/>
      <c r="H100" s="639"/>
      <c r="I100" s="170"/>
      <c r="J100" s="225"/>
      <c r="K100" s="170"/>
      <c r="L100" s="729"/>
    </row>
    <row r="101" spans="2:12" ht="12" customHeight="1">
      <c r="B101" s="4"/>
      <c r="C101" s="4"/>
      <c r="D101" s="4"/>
      <c r="E101" s="4"/>
      <c r="F101" s="10"/>
      <c r="G101" s="4"/>
      <c r="H101" s="56"/>
      <c r="I101" s="4"/>
      <c r="J101" s="225"/>
      <c r="K101" s="4"/>
      <c r="L101" s="713"/>
    </row>
    <row r="102" spans="1:12" ht="26.25" customHeight="1">
      <c r="A102" s="630" t="s">
        <v>15</v>
      </c>
      <c r="B102" s="635" t="s">
        <v>170</v>
      </c>
      <c r="F102" s="11"/>
      <c r="G102" s="4"/>
      <c r="H102" s="53"/>
      <c r="J102" s="225"/>
      <c r="L102" s="713"/>
    </row>
    <row r="103" spans="1:12" ht="6" customHeight="1">
      <c r="A103" s="636"/>
      <c r="B103" s="636"/>
      <c r="H103" s="53"/>
      <c r="J103" s="225"/>
      <c r="L103" s="713"/>
    </row>
    <row r="104" spans="1:12" ht="15.75">
      <c r="A104" s="637" t="s">
        <v>146</v>
      </c>
      <c r="B104" s="636"/>
      <c r="H104" s="53"/>
      <c r="J104" s="225"/>
      <c r="L104" s="713"/>
    </row>
    <row r="105" spans="1:12" ht="15.75">
      <c r="A105" s="637" t="s">
        <v>151</v>
      </c>
      <c r="B105" s="636"/>
      <c r="H105" s="53"/>
      <c r="J105" s="225"/>
      <c r="L105" s="713"/>
    </row>
    <row r="106" spans="1:12" ht="12" customHeight="1" thickBot="1">
      <c r="A106" s="13"/>
      <c r="H106" s="53"/>
      <c r="J106" s="225"/>
      <c r="L106" s="720"/>
    </row>
    <row r="107" spans="1:12" ht="18" customHeight="1">
      <c r="A107" s="13"/>
      <c r="H107" s="342" t="s">
        <v>28</v>
      </c>
      <c r="I107" s="18"/>
      <c r="J107" s="225"/>
      <c r="K107" s="18"/>
      <c r="L107" s="342" t="s">
        <v>29</v>
      </c>
    </row>
    <row r="108" spans="2:12" ht="18" customHeight="1" thickBot="1">
      <c r="B108" s="349" t="s">
        <v>180</v>
      </c>
      <c r="H108" s="344" t="s">
        <v>30</v>
      </c>
      <c r="I108" s="19"/>
      <c r="J108" s="225"/>
      <c r="K108" s="19"/>
      <c r="L108" s="344" t="s">
        <v>31</v>
      </c>
    </row>
    <row r="109" spans="2:12" ht="7.5" customHeight="1">
      <c r="B109" s="80"/>
      <c r="I109" s="19"/>
      <c r="J109" s="225"/>
      <c r="K109" s="19"/>
      <c r="L109" s="704"/>
    </row>
    <row r="110" spans="2:12" ht="19.5" customHeight="1">
      <c r="B110" s="314"/>
      <c r="C110" s="314"/>
      <c r="D110" s="314"/>
      <c r="E110" s="188"/>
      <c r="F110" s="684" t="s">
        <v>37</v>
      </c>
      <c r="G110" s="148"/>
      <c r="H110" s="99"/>
      <c r="I110" s="66"/>
      <c r="J110" s="225"/>
      <c r="K110" s="66"/>
      <c r="L110" s="712"/>
    </row>
    <row r="111" spans="2:12" ht="19.5" customHeight="1" thickBot="1">
      <c r="B111" s="314"/>
      <c r="C111" s="314"/>
      <c r="D111" s="314"/>
      <c r="E111" s="188"/>
      <c r="F111" s="92">
        <v>3000</v>
      </c>
      <c r="G111" s="148"/>
      <c r="H111" s="149"/>
      <c r="I111" s="85"/>
      <c r="J111" s="225"/>
      <c r="K111" s="85"/>
      <c r="L111" s="723"/>
    </row>
    <row r="112" spans="2:12" ht="21.75" customHeight="1" thickBot="1">
      <c r="B112" s="15" t="s">
        <v>44</v>
      </c>
      <c r="E112" s="188"/>
      <c r="F112" s="638" t="s">
        <v>41</v>
      </c>
      <c r="G112" s="17"/>
      <c r="H112" s="63">
        <f>SUM(F111)</f>
        <v>3000</v>
      </c>
      <c r="I112" s="72"/>
      <c r="J112" s="225"/>
      <c r="K112" s="72"/>
      <c r="L112" s="710">
        <v>0</v>
      </c>
    </row>
    <row r="113" spans="2:12" ht="18.75" customHeight="1">
      <c r="B113" s="15"/>
      <c r="F113" s="100"/>
      <c r="G113" s="4"/>
      <c r="H113" s="188"/>
      <c r="I113" s="72"/>
      <c r="J113" s="225"/>
      <c r="K113" s="72"/>
      <c r="L113" s="711"/>
    </row>
    <row r="114" spans="2:12" ht="12" customHeight="1">
      <c r="B114" s="15"/>
      <c r="F114" s="100"/>
      <c r="G114" s="4"/>
      <c r="H114" s="90"/>
      <c r="I114" s="72"/>
      <c r="J114" s="225"/>
      <c r="K114" s="72"/>
      <c r="L114" s="712"/>
    </row>
    <row r="115" spans="2:12" ht="18" customHeight="1">
      <c r="B115" s="349" t="s">
        <v>45</v>
      </c>
      <c r="H115" s="53"/>
      <c r="J115" s="225"/>
      <c r="L115" s="713"/>
    </row>
    <row r="116" spans="8:12" ht="6" customHeight="1">
      <c r="H116" s="53"/>
      <c r="J116" s="225"/>
      <c r="L116" s="713"/>
    </row>
    <row r="117" spans="2:12" ht="16.5" customHeight="1">
      <c r="B117" s="644" t="s">
        <v>158</v>
      </c>
      <c r="H117" s="53"/>
      <c r="J117" s="225"/>
      <c r="L117" s="713"/>
    </row>
    <row r="118" spans="2:12" ht="7.5" customHeight="1">
      <c r="B118" s="644"/>
      <c r="H118" s="53"/>
      <c r="J118" s="225"/>
      <c r="L118" s="713"/>
    </row>
    <row r="119" spans="2:12" ht="19.5" customHeight="1">
      <c r="B119" s="640"/>
      <c r="C119" s="641"/>
      <c r="D119" s="642"/>
      <c r="E119" s="188"/>
      <c r="F119" s="684" t="s">
        <v>37</v>
      </c>
      <c r="G119" s="148"/>
      <c r="H119" s="86"/>
      <c r="I119" s="85"/>
      <c r="J119" s="225"/>
      <c r="K119" s="85"/>
      <c r="L119" s="713"/>
    </row>
    <row r="120" spans="2:12" ht="19.5" customHeight="1" thickBot="1">
      <c r="B120" s="640"/>
      <c r="C120" s="641"/>
      <c r="D120" s="642"/>
      <c r="E120" s="188"/>
      <c r="F120" s="92">
        <v>2000</v>
      </c>
      <c r="G120" s="148"/>
      <c r="H120" s="149"/>
      <c r="I120" s="85"/>
      <c r="J120" s="225"/>
      <c r="K120" s="85"/>
      <c r="L120" s="720"/>
    </row>
    <row r="121" spans="2:12" ht="21" customHeight="1" thickBot="1">
      <c r="B121" s="200"/>
      <c r="C121" s="201"/>
      <c r="D121" s="201"/>
      <c r="E121" s="188"/>
      <c r="F121" s="643" t="s">
        <v>34</v>
      </c>
      <c r="G121" s="85"/>
      <c r="H121" s="63">
        <f>SUM(F120)</f>
        <v>2000</v>
      </c>
      <c r="I121" s="72"/>
      <c r="J121" s="225"/>
      <c r="K121" s="72"/>
      <c r="L121" s="710">
        <v>0</v>
      </c>
    </row>
    <row r="122" spans="2:12" ht="18.75" customHeight="1">
      <c r="B122" s="66"/>
      <c r="C122" s="72"/>
      <c r="D122" s="72"/>
      <c r="E122" s="66"/>
      <c r="F122" s="101"/>
      <c r="G122" s="72"/>
      <c r="H122" s="188"/>
      <c r="I122" s="72"/>
      <c r="J122" s="225"/>
      <c r="K122" s="72"/>
      <c r="L122" s="711"/>
    </row>
    <row r="123" spans="2:12" ht="12" customHeight="1">
      <c r="B123" s="66"/>
      <c r="C123" s="72"/>
      <c r="D123" s="72"/>
      <c r="E123" s="66"/>
      <c r="F123" s="101"/>
      <c r="G123" s="72"/>
      <c r="H123" s="90"/>
      <c r="I123" s="72"/>
      <c r="J123" s="225"/>
      <c r="K123" s="72"/>
      <c r="L123" s="712"/>
    </row>
    <row r="124" spans="1:12" ht="18" customHeight="1">
      <c r="A124" s="4"/>
      <c r="B124" s="350" t="s">
        <v>117</v>
      </c>
      <c r="C124" s="4"/>
      <c r="D124" s="4"/>
      <c r="E124" s="4"/>
      <c r="F124" s="40"/>
      <c r="G124" s="4"/>
      <c r="H124" s="50"/>
      <c r="J124" s="225"/>
      <c r="L124" s="713"/>
    </row>
    <row r="125" spans="1:12" ht="7.5" customHeight="1">
      <c r="A125" s="4"/>
      <c r="B125" s="646"/>
      <c r="C125" s="4"/>
      <c r="D125" s="4"/>
      <c r="E125" s="4"/>
      <c r="F125" s="40"/>
      <c r="G125" s="4"/>
      <c r="H125" s="50"/>
      <c r="J125" s="225"/>
      <c r="L125" s="713"/>
    </row>
    <row r="126" spans="2:12" ht="19.5" customHeight="1">
      <c r="B126" s="647"/>
      <c r="C126" s="225"/>
      <c r="D126" s="225"/>
      <c r="E126" s="188"/>
      <c r="F126" s="684" t="s">
        <v>37</v>
      </c>
      <c r="G126" s="165"/>
      <c r="H126" s="90"/>
      <c r="I126" s="66"/>
      <c r="J126" s="225"/>
      <c r="K126" s="66"/>
      <c r="L126" s="713"/>
    </row>
    <row r="127" spans="2:12" ht="19.5" customHeight="1" thickBot="1">
      <c r="B127" s="225"/>
      <c r="C127" s="225"/>
      <c r="D127" s="225"/>
      <c r="E127" s="188"/>
      <c r="F127" s="92">
        <v>0</v>
      </c>
      <c r="G127" s="165"/>
      <c r="H127" s="149"/>
      <c r="I127" s="66"/>
      <c r="J127" s="225"/>
      <c r="K127" s="66"/>
      <c r="L127" s="720"/>
    </row>
    <row r="128" spans="2:12" ht="21.75" customHeight="1" thickBot="1">
      <c r="B128" s="200"/>
      <c r="C128" s="201"/>
      <c r="D128" s="201"/>
      <c r="E128" s="188"/>
      <c r="F128" s="643" t="s">
        <v>35</v>
      </c>
      <c r="G128" s="85"/>
      <c r="H128" s="63">
        <f>SUM(F127)</f>
        <v>0</v>
      </c>
      <c r="I128" s="72"/>
      <c r="J128" s="225"/>
      <c r="K128" s="72"/>
      <c r="L128" s="320">
        <v>0</v>
      </c>
    </row>
    <row r="129" spans="2:12" ht="18.75" customHeight="1">
      <c r="B129" s="100"/>
      <c r="C129" s="72"/>
      <c r="D129" s="72"/>
      <c r="E129" s="72"/>
      <c r="F129" s="101"/>
      <c r="G129" s="72"/>
      <c r="H129" s="188"/>
      <c r="I129" s="72"/>
      <c r="J129" s="225"/>
      <c r="K129" s="72"/>
      <c r="L129" s="711"/>
    </row>
    <row r="130" spans="2:12" ht="12" customHeight="1">
      <c r="B130" s="100"/>
      <c r="C130" s="72"/>
      <c r="D130" s="72"/>
      <c r="E130" s="72"/>
      <c r="F130" s="101"/>
      <c r="G130" s="72"/>
      <c r="H130" s="90"/>
      <c r="I130" s="72"/>
      <c r="J130" s="225"/>
      <c r="K130" s="72"/>
      <c r="L130" s="712"/>
    </row>
    <row r="131" spans="1:12" ht="18" customHeight="1">
      <c r="A131" s="4"/>
      <c r="B131" s="350" t="s">
        <v>46</v>
      </c>
      <c r="C131" s="4"/>
      <c r="D131" s="4"/>
      <c r="E131" s="4"/>
      <c r="F131" s="46"/>
      <c r="G131" s="4"/>
      <c r="H131" s="53"/>
      <c r="J131" s="225"/>
      <c r="L131" s="713"/>
    </row>
    <row r="132" spans="1:12" ht="7.5" customHeight="1">
      <c r="A132" s="4"/>
      <c r="B132" s="328"/>
      <c r="C132" s="226"/>
      <c r="D132" s="226"/>
      <c r="E132" s="4"/>
      <c r="F132" s="38"/>
      <c r="G132" s="4"/>
      <c r="H132" s="53"/>
      <c r="J132" s="225"/>
      <c r="L132" s="713"/>
    </row>
    <row r="133" spans="2:12" ht="19.5" customHeight="1">
      <c r="B133" s="328"/>
      <c r="C133" s="226"/>
      <c r="D133" s="226"/>
      <c r="E133" s="183"/>
      <c r="F133" s="684" t="s">
        <v>37</v>
      </c>
      <c r="G133" s="148"/>
      <c r="H133" s="86"/>
      <c r="I133" s="85"/>
      <c r="J133" s="225"/>
      <c r="K133" s="85"/>
      <c r="L133" s="730"/>
    </row>
    <row r="134" spans="2:12" ht="19.5" customHeight="1">
      <c r="B134" s="686"/>
      <c r="C134" s="651"/>
      <c r="D134" s="652"/>
      <c r="E134" s="183"/>
      <c r="F134" s="92">
        <v>0</v>
      </c>
      <c r="G134" s="165"/>
      <c r="H134" s="149"/>
      <c r="I134" s="85"/>
      <c r="J134" s="225"/>
      <c r="K134" s="85"/>
      <c r="L134" s="708">
        <v>0</v>
      </c>
    </row>
    <row r="135" spans="2:12" ht="19.5" customHeight="1">
      <c r="B135" s="653"/>
      <c r="C135" s="654"/>
      <c r="D135" s="655"/>
      <c r="E135" s="183"/>
      <c r="F135" s="92">
        <v>0</v>
      </c>
      <c r="G135" s="165"/>
      <c r="H135" s="149"/>
      <c r="I135" s="85"/>
      <c r="J135" s="225"/>
      <c r="K135" s="85"/>
      <c r="L135" s="708">
        <v>0</v>
      </c>
    </row>
    <row r="136" spans="2:12" ht="19.5" customHeight="1" thickBot="1">
      <c r="B136" s="653"/>
      <c r="C136" s="654"/>
      <c r="D136" s="655"/>
      <c r="E136" s="183"/>
      <c r="F136" s="92">
        <v>0</v>
      </c>
      <c r="G136" s="165"/>
      <c r="H136" s="149"/>
      <c r="I136" s="85"/>
      <c r="J136" s="225"/>
      <c r="K136" s="85"/>
      <c r="L136" s="708">
        <v>0</v>
      </c>
    </row>
    <row r="137" spans="2:12" ht="21.75" customHeight="1" thickBot="1">
      <c r="B137" s="200"/>
      <c r="C137" s="201"/>
      <c r="D137" s="201"/>
      <c r="E137" s="183"/>
      <c r="F137" s="643" t="s">
        <v>47</v>
      </c>
      <c r="G137" s="85"/>
      <c r="H137" s="63">
        <f>SUM(F134:F136)</f>
        <v>0</v>
      </c>
      <c r="I137" s="72"/>
      <c r="J137" s="225"/>
      <c r="K137" s="72"/>
      <c r="L137" s="710">
        <f>SUM(L134:L136)</f>
        <v>0</v>
      </c>
    </row>
    <row r="138" spans="2:12" ht="15" customHeight="1" thickBot="1">
      <c r="B138" s="66"/>
      <c r="C138" s="66"/>
      <c r="D138" s="683"/>
      <c r="E138" s="66"/>
      <c r="F138" s="687"/>
      <c r="G138" s="72"/>
      <c r="H138" s="188"/>
      <c r="I138" s="72"/>
      <c r="J138" s="225"/>
      <c r="K138" s="72"/>
      <c r="L138" s="731"/>
    </row>
    <row r="139" spans="6:12" ht="19.5" customHeight="1">
      <c r="F139" s="977" t="s">
        <v>48</v>
      </c>
      <c r="G139" s="974"/>
      <c r="H139" s="157"/>
      <c r="I139" s="108"/>
      <c r="J139" s="225"/>
      <c r="K139" s="108"/>
      <c r="L139" s="159"/>
    </row>
    <row r="140" spans="6:12" ht="19.5" customHeight="1" thickBot="1">
      <c r="F140" s="972" t="s">
        <v>16</v>
      </c>
      <c r="G140" s="976"/>
      <c r="H140" s="138">
        <f>SUM(H112+H121+H128+H137)</f>
        <v>5000</v>
      </c>
      <c r="I140" s="319"/>
      <c r="J140" s="225"/>
      <c r="K140" s="170"/>
      <c r="L140" s="161">
        <f>SUM(L112+L121+L128+L137)</f>
        <v>0</v>
      </c>
    </row>
    <row r="141" spans="6:12" ht="21.75" customHeight="1" thickBot="1">
      <c r="F141" s="193"/>
      <c r="G141" s="648"/>
      <c r="H141" s="171">
        <f>H140/H323</f>
        <v>0.08796622098600415</v>
      </c>
      <c r="I141" s="319"/>
      <c r="J141" s="225"/>
      <c r="K141" s="170"/>
      <c r="L141" s="327" t="e">
        <f>L140/L323</f>
        <v>#DIV/0!</v>
      </c>
    </row>
    <row r="142" spans="6:12" ht="19.5" customHeight="1">
      <c r="F142" s="42"/>
      <c r="G142" s="648"/>
      <c r="H142" s="648"/>
      <c r="I142" s="4"/>
      <c r="J142" s="225"/>
      <c r="K142" s="4"/>
      <c r="L142" s="716"/>
    </row>
    <row r="143" spans="6:12" ht="12" customHeight="1">
      <c r="F143" s="42"/>
      <c r="G143" s="4"/>
      <c r="H143" s="34"/>
      <c r="I143" s="4"/>
      <c r="J143" s="225"/>
      <c r="K143" s="4"/>
      <c r="L143" s="713"/>
    </row>
    <row r="144" spans="6:12" ht="12" customHeight="1">
      <c r="F144" s="42"/>
      <c r="G144" s="4"/>
      <c r="H144" s="34"/>
      <c r="I144" s="4"/>
      <c r="J144" s="225"/>
      <c r="K144" s="4"/>
      <c r="L144" s="713"/>
    </row>
    <row r="145" spans="1:12" ht="27" customHeight="1">
      <c r="A145" s="630" t="s">
        <v>17</v>
      </c>
      <c r="B145" s="630" t="s">
        <v>171</v>
      </c>
      <c r="F145" s="38"/>
      <c r="J145" s="225"/>
      <c r="L145" s="705"/>
    </row>
    <row r="146" spans="1:12" ht="6" customHeight="1">
      <c r="A146" s="658"/>
      <c r="B146" s="659"/>
      <c r="F146" s="38"/>
      <c r="J146" s="225"/>
      <c r="L146" s="705"/>
    </row>
    <row r="147" spans="1:12" ht="16.5" customHeight="1">
      <c r="A147" s="637" t="s">
        <v>147</v>
      </c>
      <c r="B147" s="660"/>
      <c r="F147" s="38"/>
      <c r="J147" s="225"/>
      <c r="L147" s="705"/>
    </row>
    <row r="148" spans="1:12" ht="12" customHeight="1" thickBot="1">
      <c r="A148" s="13"/>
      <c r="B148" s="8"/>
      <c r="F148" s="38"/>
      <c r="J148" s="225"/>
      <c r="L148" s="732"/>
    </row>
    <row r="149" spans="1:12" ht="18" customHeight="1">
      <c r="A149" s="196"/>
      <c r="B149" s="20"/>
      <c r="F149" s="38"/>
      <c r="H149" s="342" t="s">
        <v>28</v>
      </c>
      <c r="I149" s="18"/>
      <c r="J149" s="225"/>
      <c r="K149" s="18"/>
      <c r="L149" s="342" t="s">
        <v>29</v>
      </c>
    </row>
    <row r="150" spans="1:12" ht="18" customHeight="1" thickBot="1">
      <c r="A150" s="15"/>
      <c r="B150" s="350" t="s">
        <v>175</v>
      </c>
      <c r="C150" s="4"/>
      <c r="F150" s="43"/>
      <c r="H150" s="344" t="s">
        <v>30</v>
      </c>
      <c r="I150" s="19"/>
      <c r="J150" s="225"/>
      <c r="K150" s="19"/>
      <c r="L150" s="344" t="s">
        <v>31</v>
      </c>
    </row>
    <row r="151" spans="1:12" ht="7.5" customHeight="1">
      <c r="A151" s="15"/>
      <c r="B151" s="197"/>
      <c r="F151" s="43"/>
      <c r="I151" s="19"/>
      <c r="J151" s="225"/>
      <c r="K151" s="19"/>
      <c r="L151" s="704"/>
    </row>
    <row r="152" spans="2:12" ht="19.5" customHeight="1">
      <c r="B152" s="225"/>
      <c r="C152" s="225"/>
      <c r="D152" s="225"/>
      <c r="E152" s="188"/>
      <c r="F152" s="684" t="s">
        <v>37</v>
      </c>
      <c r="G152" s="199"/>
      <c r="H152" s="94"/>
      <c r="I152" s="85"/>
      <c r="J152" s="225"/>
      <c r="K152" s="85"/>
      <c r="L152" s="712"/>
    </row>
    <row r="153" spans="2:12" ht="19.5" customHeight="1" thickBot="1">
      <c r="B153" s="225"/>
      <c r="C153" s="225"/>
      <c r="D153" s="225"/>
      <c r="E153" s="188"/>
      <c r="F153" s="92">
        <v>0</v>
      </c>
      <c r="G153" s="199"/>
      <c r="H153" s="149"/>
      <c r="I153" s="85"/>
      <c r="J153" s="225"/>
      <c r="K153" s="85"/>
      <c r="L153" s="723"/>
    </row>
    <row r="154" spans="2:12" ht="21.75" customHeight="1" thickBot="1">
      <c r="B154" s="200"/>
      <c r="C154" s="201"/>
      <c r="D154" s="201"/>
      <c r="E154" s="188"/>
      <c r="F154" s="643" t="s">
        <v>41</v>
      </c>
      <c r="G154" s="85"/>
      <c r="H154" s="63">
        <f>SUM(F153)</f>
        <v>0</v>
      </c>
      <c r="I154" s="72"/>
      <c r="J154" s="225"/>
      <c r="K154" s="72"/>
      <c r="L154" s="710">
        <v>0</v>
      </c>
    </row>
    <row r="155" spans="2:12" ht="18.75" customHeight="1">
      <c r="B155" s="6"/>
      <c r="C155" s="72"/>
      <c r="D155" s="72"/>
      <c r="E155" s="72"/>
      <c r="F155" s="102"/>
      <c r="G155" s="72"/>
      <c r="H155" s="188"/>
      <c r="I155" s="72"/>
      <c r="J155" s="225"/>
      <c r="K155" s="72"/>
      <c r="L155" s="713"/>
    </row>
    <row r="156" spans="2:12" ht="12" customHeight="1">
      <c r="B156" s="6"/>
      <c r="C156" s="4"/>
      <c r="D156" s="4"/>
      <c r="E156" s="4"/>
      <c r="F156" s="65"/>
      <c r="G156" s="4"/>
      <c r="H156" s="50"/>
      <c r="I156" s="4"/>
      <c r="J156" s="225"/>
      <c r="K156" s="4"/>
      <c r="L156" s="713"/>
    </row>
    <row r="157" spans="2:12" ht="19.5">
      <c r="B157" s="349" t="s">
        <v>176</v>
      </c>
      <c r="F157" s="38"/>
      <c r="H157" s="52"/>
      <c r="I157" s="17"/>
      <c r="J157" s="225"/>
      <c r="K157" s="17"/>
      <c r="L157" s="713"/>
    </row>
    <row r="158" spans="6:12" ht="7.5" customHeight="1">
      <c r="F158" s="38"/>
      <c r="H158" s="52"/>
      <c r="I158" s="17"/>
      <c r="J158" s="225"/>
      <c r="K158" s="17"/>
      <c r="L158" s="713"/>
    </row>
    <row r="159" spans="2:12" ht="19.5" customHeight="1">
      <c r="B159" s="225"/>
      <c r="C159" s="225"/>
      <c r="D159" s="225"/>
      <c r="E159" s="188"/>
      <c r="F159" s="684" t="s">
        <v>37</v>
      </c>
      <c r="G159" s="148"/>
      <c r="H159" s="86"/>
      <c r="I159" s="85"/>
      <c r="J159" s="225"/>
      <c r="K159" s="85"/>
      <c r="L159" s="713"/>
    </row>
    <row r="160" spans="2:12" ht="19.5" customHeight="1" thickBot="1">
      <c r="B160" s="225"/>
      <c r="C160" s="225"/>
      <c r="D160" s="225"/>
      <c r="E160" s="188"/>
      <c r="F160" s="92">
        <v>1500</v>
      </c>
      <c r="G160" s="148"/>
      <c r="H160" s="149"/>
      <c r="I160" s="85"/>
      <c r="J160" s="225"/>
      <c r="K160" s="85"/>
      <c r="L160" s="720"/>
    </row>
    <row r="161" spans="2:12" ht="21" customHeight="1" thickBot="1">
      <c r="B161" s="200"/>
      <c r="C161" s="201"/>
      <c r="D161" s="201"/>
      <c r="E161" s="188"/>
      <c r="F161" s="643" t="s">
        <v>34</v>
      </c>
      <c r="G161" s="85"/>
      <c r="H161" s="63">
        <f>SUM(F160)</f>
        <v>1500</v>
      </c>
      <c r="I161" s="72"/>
      <c r="J161" s="225"/>
      <c r="K161" s="72"/>
      <c r="L161" s="710">
        <v>0</v>
      </c>
    </row>
    <row r="162" spans="2:12" ht="18.75" customHeight="1">
      <c r="B162" s="72"/>
      <c r="C162" s="72"/>
      <c r="D162" s="72"/>
      <c r="E162" s="72"/>
      <c r="F162" s="102"/>
      <c r="G162" s="72"/>
      <c r="H162" s="188"/>
      <c r="I162" s="72"/>
      <c r="J162" s="225"/>
      <c r="K162" s="72"/>
      <c r="L162" s="711"/>
    </row>
    <row r="163" spans="6:12" ht="12" customHeight="1">
      <c r="F163" s="38"/>
      <c r="H163" s="52"/>
      <c r="I163" s="17"/>
      <c r="J163" s="225"/>
      <c r="K163" s="17"/>
      <c r="L163" s="713"/>
    </row>
    <row r="164" spans="2:12" ht="19.5">
      <c r="B164" s="343" t="s">
        <v>49</v>
      </c>
      <c r="F164" s="38"/>
      <c r="H164" s="52"/>
      <c r="I164" s="17"/>
      <c r="J164" s="225"/>
      <c r="K164" s="17"/>
      <c r="L164" s="713"/>
    </row>
    <row r="165" spans="2:12" ht="7.5" customHeight="1">
      <c r="B165" s="32"/>
      <c r="F165" s="38"/>
      <c r="H165" s="52"/>
      <c r="I165" s="17"/>
      <c r="J165" s="225"/>
      <c r="K165" s="17"/>
      <c r="L165" s="713"/>
    </row>
    <row r="166" spans="2:12" ht="15.75" customHeight="1">
      <c r="B166" s="364"/>
      <c r="C166" s="1005" t="s">
        <v>50</v>
      </c>
      <c r="D166" s="204"/>
      <c r="E166" s="365"/>
      <c r="F166" s="1023" t="s">
        <v>138</v>
      </c>
      <c r="H166" s="52"/>
      <c r="I166" s="17"/>
      <c r="J166" s="225"/>
      <c r="K166" s="17"/>
      <c r="L166" s="713"/>
    </row>
    <row r="167" spans="2:12" ht="15.75" customHeight="1">
      <c r="B167" s="205"/>
      <c r="C167" s="1006"/>
      <c r="D167" s="206"/>
      <c r="E167" s="209"/>
      <c r="F167" s="979"/>
      <c r="H167" s="52"/>
      <c r="I167" s="17"/>
      <c r="J167" s="225"/>
      <c r="K167" s="17"/>
      <c r="L167" s="713"/>
    </row>
    <row r="168" spans="2:12" ht="15" customHeight="1">
      <c r="B168" s="352" t="s">
        <v>51</v>
      </c>
      <c r="C168" s="207"/>
      <c r="D168" s="208"/>
      <c r="E168" s="209"/>
      <c r="F168" s="210">
        <v>2</v>
      </c>
      <c r="H168" s="52"/>
      <c r="I168" s="17"/>
      <c r="J168" s="225"/>
      <c r="K168" s="17"/>
      <c r="L168" s="713"/>
    </row>
    <row r="169" spans="2:12" ht="15" customHeight="1">
      <c r="B169" s="353" t="s">
        <v>52</v>
      </c>
      <c r="C169" s="211"/>
      <c r="D169" s="212"/>
      <c r="E169" s="213"/>
      <c r="F169" s="994"/>
      <c r="H169" s="368" t="s">
        <v>53</v>
      </c>
      <c r="I169" s="17"/>
      <c r="J169" s="225"/>
      <c r="K169" s="17"/>
      <c r="L169" s="713"/>
    </row>
    <row r="170" spans="2:12" ht="15" customHeight="1">
      <c r="B170" s="354" t="s">
        <v>54</v>
      </c>
      <c r="C170" s="208"/>
      <c r="D170" s="208"/>
      <c r="E170" s="213"/>
      <c r="F170" s="995"/>
      <c r="H170" s="368" t="s">
        <v>181</v>
      </c>
      <c r="I170" s="17"/>
      <c r="J170" s="225"/>
      <c r="K170" s="17"/>
      <c r="L170" s="713"/>
    </row>
    <row r="171" spans="2:12" ht="15" customHeight="1">
      <c r="B171" s="355" t="s">
        <v>55</v>
      </c>
      <c r="C171" s="211"/>
      <c r="D171" s="211"/>
      <c r="E171" s="214"/>
      <c r="F171" s="135">
        <v>20</v>
      </c>
      <c r="H171" s="369" t="s">
        <v>177</v>
      </c>
      <c r="I171" s="17"/>
      <c r="J171" s="225"/>
      <c r="K171" s="17"/>
      <c r="L171" s="713"/>
    </row>
    <row r="172" spans="2:12" ht="15" customHeight="1">
      <c r="B172" s="352" t="s">
        <v>184</v>
      </c>
      <c r="C172" s="215"/>
      <c r="D172" s="216"/>
      <c r="E172" s="213"/>
      <c r="F172" s="134">
        <v>50</v>
      </c>
      <c r="H172" s="367"/>
      <c r="I172" s="17"/>
      <c r="J172" s="225"/>
      <c r="K172" s="17"/>
      <c r="L172" s="713"/>
    </row>
    <row r="173" spans="2:12" ht="15" customHeight="1">
      <c r="B173" s="355" t="s">
        <v>183</v>
      </c>
      <c r="C173" s="211"/>
      <c r="D173" s="208"/>
      <c r="E173" s="214"/>
      <c r="F173" s="135">
        <v>1</v>
      </c>
      <c r="H173" s="35"/>
      <c r="I173" s="17"/>
      <c r="J173" s="225"/>
      <c r="K173" s="17"/>
      <c r="L173" s="713"/>
    </row>
    <row r="174" spans="2:12" ht="15" customHeight="1">
      <c r="B174" s="356" t="s">
        <v>182</v>
      </c>
      <c r="C174" s="215"/>
      <c r="D174" s="216"/>
      <c r="E174" s="214"/>
      <c r="F174" s="135">
        <v>1</v>
      </c>
      <c r="H174" s="217"/>
      <c r="I174" s="17"/>
      <c r="J174" s="225"/>
      <c r="K174" s="17"/>
      <c r="L174" s="713"/>
    </row>
    <row r="175" spans="2:12" ht="21" customHeight="1">
      <c r="B175" s="109"/>
      <c r="D175" s="366"/>
      <c r="E175" s="584" t="s">
        <v>139</v>
      </c>
      <c r="F175" s="218">
        <f>SUM(F168:F174)</f>
        <v>74</v>
      </c>
      <c r="G175" s="165"/>
      <c r="H175" s="35"/>
      <c r="I175" s="17"/>
      <c r="J175" s="225"/>
      <c r="K175" s="17"/>
      <c r="L175" s="713"/>
    </row>
    <row r="176" spans="2:12" ht="6" customHeight="1">
      <c r="B176" s="109"/>
      <c r="D176" s="366"/>
      <c r="E176" s="584"/>
      <c r="F176" s="662"/>
      <c r="G176" s="165"/>
      <c r="H176" s="35"/>
      <c r="I176" s="17"/>
      <c r="J176" s="225"/>
      <c r="K176" s="17"/>
      <c r="L176" s="713"/>
    </row>
    <row r="177" spans="2:13" ht="15.75" customHeight="1">
      <c r="B177" s="661" t="s">
        <v>185</v>
      </c>
      <c r="D177" s="4"/>
      <c r="E177" s="4"/>
      <c r="F177" s="46"/>
      <c r="G177" s="4"/>
      <c r="H177" s="34"/>
      <c r="I177" s="4"/>
      <c r="J177" s="225"/>
      <c r="K177" s="4"/>
      <c r="L177" s="713"/>
      <c r="M177" s="12"/>
    </row>
    <row r="178" spans="2:13" ht="12" customHeight="1" thickBot="1">
      <c r="B178" s="26"/>
      <c r="F178" s="38"/>
      <c r="H178" s="34"/>
      <c r="I178" s="4"/>
      <c r="J178" s="225"/>
      <c r="K178" s="4"/>
      <c r="L178" s="720"/>
      <c r="M178" s="12"/>
    </row>
    <row r="179" spans="2:13" ht="18" customHeight="1">
      <c r="B179" s="26"/>
      <c r="F179" s="38"/>
      <c r="H179" s="342" t="s">
        <v>28</v>
      </c>
      <c r="I179" s="18"/>
      <c r="J179" s="225"/>
      <c r="K179" s="18"/>
      <c r="L179" s="342" t="s">
        <v>29</v>
      </c>
      <c r="M179" s="12"/>
    </row>
    <row r="180" spans="2:13" ht="18" customHeight="1" thickBot="1">
      <c r="B180" s="343" t="s">
        <v>59</v>
      </c>
      <c r="F180" s="38"/>
      <c r="H180" s="344" t="s">
        <v>30</v>
      </c>
      <c r="I180" s="19"/>
      <c r="J180" s="225"/>
      <c r="K180" s="19"/>
      <c r="L180" s="344" t="s">
        <v>31</v>
      </c>
      <c r="M180" s="12"/>
    </row>
    <row r="181" spans="2:13" ht="6.75" customHeight="1">
      <c r="B181" s="343"/>
      <c r="F181" s="38"/>
      <c r="H181" s="225"/>
      <c r="I181" s="19"/>
      <c r="J181" s="225"/>
      <c r="K181" s="19"/>
      <c r="L181" s="721"/>
      <c r="M181" s="12"/>
    </row>
    <row r="182" spans="2:13" ht="15.75" customHeight="1">
      <c r="B182" s="632" t="s">
        <v>156</v>
      </c>
      <c r="F182" s="38"/>
      <c r="H182" s="225"/>
      <c r="I182" s="19"/>
      <c r="J182" s="225"/>
      <c r="K182" s="19"/>
      <c r="L182" s="733"/>
      <c r="M182" s="12"/>
    </row>
    <row r="183" spans="2:13" ht="15.75" customHeight="1">
      <c r="B183" s="632" t="s">
        <v>155</v>
      </c>
      <c r="F183" s="38"/>
      <c r="H183" s="225"/>
      <c r="I183" s="19"/>
      <c r="J183" s="225"/>
      <c r="K183" s="19"/>
      <c r="L183" s="733"/>
      <c r="M183" s="12"/>
    </row>
    <row r="184" spans="2:13" ht="7.5" customHeight="1">
      <c r="B184" s="221"/>
      <c r="F184" s="38"/>
      <c r="H184" s="225"/>
      <c r="I184" s="19"/>
      <c r="J184" s="225"/>
      <c r="K184" s="19"/>
      <c r="L184" s="733"/>
      <c r="M184" s="12"/>
    </row>
    <row r="185" spans="2:13" ht="15.75" customHeight="1">
      <c r="B185" s="978" t="s">
        <v>138</v>
      </c>
      <c r="C185" s="980" t="s">
        <v>135</v>
      </c>
      <c r="D185" s="980" t="s">
        <v>136</v>
      </c>
      <c r="E185" s="60"/>
      <c r="F185" s="978" t="s">
        <v>133</v>
      </c>
      <c r="H185" s="35"/>
      <c r="I185" s="17"/>
      <c r="J185" s="225"/>
      <c r="K185" s="17"/>
      <c r="L185" s="713"/>
      <c r="M185" s="12"/>
    </row>
    <row r="186" spans="2:13" ht="15.75" customHeight="1">
      <c r="B186" s="979"/>
      <c r="C186" s="979"/>
      <c r="D186" s="979"/>
      <c r="E186" s="60"/>
      <c r="F186" s="981"/>
      <c r="H186" s="35"/>
      <c r="I186" s="17"/>
      <c r="J186" s="225"/>
      <c r="K186" s="17"/>
      <c r="L186" s="730"/>
      <c r="M186" s="12"/>
    </row>
    <row r="187" spans="2:13" ht="18.75" customHeight="1">
      <c r="B187" s="151">
        <v>2</v>
      </c>
      <c r="C187" s="174" t="s">
        <v>263</v>
      </c>
      <c r="D187" s="152">
        <v>200</v>
      </c>
      <c r="E187" s="203"/>
      <c r="F187" s="152">
        <f>B187*D187</f>
        <v>400</v>
      </c>
      <c r="G187" s="148"/>
      <c r="H187" s="99"/>
      <c r="I187" s="66"/>
      <c r="J187" s="225"/>
      <c r="K187" s="66"/>
      <c r="L187" s="708">
        <v>0</v>
      </c>
      <c r="M187" s="12"/>
    </row>
    <row r="188" spans="2:13" ht="18.75" customHeight="1">
      <c r="B188" s="81">
        <v>18</v>
      </c>
      <c r="C188" s="178" t="s">
        <v>263</v>
      </c>
      <c r="D188" s="82">
        <v>600</v>
      </c>
      <c r="E188" s="203"/>
      <c r="F188" s="82">
        <f>B188*D188</f>
        <v>10800</v>
      </c>
      <c r="G188" s="148"/>
      <c r="H188" s="99"/>
      <c r="I188" s="66"/>
      <c r="J188" s="225"/>
      <c r="K188" s="66"/>
      <c r="L188" s="708">
        <v>0</v>
      </c>
      <c r="M188" s="4"/>
    </row>
    <row r="189" spans="2:13" ht="18.75" customHeight="1" thickBot="1">
      <c r="B189" s="81"/>
      <c r="C189" s="178"/>
      <c r="D189" s="82"/>
      <c r="E189" s="203"/>
      <c r="F189" s="82">
        <f>B189*D189</f>
        <v>0</v>
      </c>
      <c r="G189" s="148"/>
      <c r="H189" s="149"/>
      <c r="I189" s="85"/>
      <c r="J189" s="225"/>
      <c r="K189" s="85"/>
      <c r="L189" s="709">
        <v>0</v>
      </c>
      <c r="M189" s="12"/>
    </row>
    <row r="190" spans="2:13" ht="21" customHeight="1" thickBot="1">
      <c r="B190" s="200"/>
      <c r="C190" s="201"/>
      <c r="D190" s="201"/>
      <c r="E190" s="203"/>
      <c r="F190" s="346" t="s">
        <v>60</v>
      </c>
      <c r="G190" s="156"/>
      <c r="H190" s="63">
        <f>SUM(F187:F189)</f>
        <v>11200</v>
      </c>
      <c r="I190" s="72"/>
      <c r="J190" s="225"/>
      <c r="K190" s="72"/>
      <c r="L190" s="710">
        <f>SUM(L187:L189)</f>
        <v>0</v>
      </c>
      <c r="M190" s="12"/>
    </row>
    <row r="191" spans="2:13" ht="18.75" customHeight="1">
      <c r="B191" s="4"/>
      <c r="C191" s="4"/>
      <c r="D191" s="4"/>
      <c r="E191" s="4"/>
      <c r="F191" s="40"/>
      <c r="G191" s="4"/>
      <c r="H191" s="188"/>
      <c r="I191" s="4"/>
      <c r="J191" s="225"/>
      <c r="K191" s="4"/>
      <c r="L191" s="716"/>
      <c r="M191" s="12"/>
    </row>
    <row r="192" spans="2:13" ht="11.25" customHeight="1">
      <c r="B192" s="4"/>
      <c r="C192" s="4"/>
      <c r="D192" s="4"/>
      <c r="E192" s="4"/>
      <c r="F192" s="40"/>
      <c r="G192" s="4"/>
      <c r="H192" s="50"/>
      <c r="I192" s="4"/>
      <c r="J192" s="225"/>
      <c r="K192" s="4"/>
      <c r="L192" s="713"/>
      <c r="M192" s="12"/>
    </row>
    <row r="193" spans="2:13" ht="12" customHeight="1" thickBot="1">
      <c r="B193" s="4"/>
      <c r="C193" s="4"/>
      <c r="D193" s="4"/>
      <c r="E193" s="4"/>
      <c r="F193" s="40"/>
      <c r="G193" s="4"/>
      <c r="H193" s="50"/>
      <c r="I193" s="4"/>
      <c r="J193" s="225"/>
      <c r="K193" s="4"/>
      <c r="L193" s="720"/>
      <c r="M193" s="12"/>
    </row>
    <row r="194" spans="6:13" ht="18" customHeight="1">
      <c r="F194" s="38"/>
      <c r="H194" s="342" t="s">
        <v>28</v>
      </c>
      <c r="I194" s="18"/>
      <c r="J194" s="225"/>
      <c r="K194" s="18"/>
      <c r="L194" s="342" t="s">
        <v>29</v>
      </c>
      <c r="M194" s="12"/>
    </row>
    <row r="195" spans="2:13" ht="18" customHeight="1" thickBot="1">
      <c r="B195" s="343" t="s">
        <v>61</v>
      </c>
      <c r="F195" s="38"/>
      <c r="H195" s="344" t="s">
        <v>30</v>
      </c>
      <c r="I195" s="19"/>
      <c r="J195" s="225"/>
      <c r="K195" s="19"/>
      <c r="L195" s="344" t="s">
        <v>31</v>
      </c>
      <c r="M195" s="4"/>
    </row>
    <row r="196" spans="2:13" ht="6" customHeight="1">
      <c r="B196" s="343"/>
      <c r="F196" s="38"/>
      <c r="H196" s="225"/>
      <c r="I196" s="19"/>
      <c r="J196" s="225"/>
      <c r="K196" s="17"/>
      <c r="L196" s="704"/>
      <c r="M196" s="4"/>
    </row>
    <row r="197" spans="2:13" ht="15.75" customHeight="1">
      <c r="B197" s="632" t="s">
        <v>156</v>
      </c>
      <c r="F197" s="38"/>
      <c r="H197" s="225"/>
      <c r="I197" s="19"/>
      <c r="J197" s="225"/>
      <c r="K197" s="17"/>
      <c r="L197" s="705"/>
      <c r="M197" s="4"/>
    </row>
    <row r="198" spans="2:13" ht="15.75" customHeight="1">
      <c r="B198" s="632" t="s">
        <v>155</v>
      </c>
      <c r="F198" s="38"/>
      <c r="H198" s="225"/>
      <c r="I198" s="19"/>
      <c r="J198" s="225"/>
      <c r="K198" s="17"/>
      <c r="L198" s="705"/>
      <c r="M198" s="4"/>
    </row>
    <row r="199" spans="2:13" ht="7.5" customHeight="1">
      <c r="B199" s="221"/>
      <c r="F199" s="38"/>
      <c r="H199" s="225"/>
      <c r="I199" s="19"/>
      <c r="J199" s="225"/>
      <c r="K199" s="17"/>
      <c r="L199" s="705"/>
      <c r="M199" s="4"/>
    </row>
    <row r="200" spans="2:13" ht="16.5" customHeight="1">
      <c r="B200" s="978" t="s">
        <v>138</v>
      </c>
      <c r="C200" s="980" t="s">
        <v>135</v>
      </c>
      <c r="D200" s="980" t="s">
        <v>136</v>
      </c>
      <c r="E200" s="60"/>
      <c r="F200" s="978" t="s">
        <v>133</v>
      </c>
      <c r="H200" s="225"/>
      <c r="I200" s="17"/>
      <c r="J200" s="225"/>
      <c r="K200" s="17"/>
      <c r="L200" s="705"/>
      <c r="M200" s="4"/>
    </row>
    <row r="201" spans="2:13" ht="15.75" customHeight="1">
      <c r="B201" s="979"/>
      <c r="C201" s="979"/>
      <c r="D201" s="979"/>
      <c r="E201" s="60"/>
      <c r="F201" s="981"/>
      <c r="H201" s="52"/>
      <c r="I201" s="17"/>
      <c r="J201" s="225"/>
      <c r="K201" s="17"/>
      <c r="L201" s="730"/>
      <c r="M201" s="4"/>
    </row>
    <row r="202" spans="2:12" ht="18.75" customHeight="1">
      <c r="B202" s="81">
        <v>72</v>
      </c>
      <c r="C202" s="178" t="s">
        <v>264</v>
      </c>
      <c r="D202" s="82">
        <v>9.7222222</v>
      </c>
      <c r="E202" s="203"/>
      <c r="F202" s="82">
        <f>B202*D202</f>
        <v>699.9999984</v>
      </c>
      <c r="G202" s="148"/>
      <c r="H202" s="86"/>
      <c r="I202" s="85"/>
      <c r="J202" s="225"/>
      <c r="K202" s="85"/>
      <c r="L202" s="708">
        <v>0</v>
      </c>
    </row>
    <row r="203" spans="2:12" ht="18.75" customHeight="1">
      <c r="B203" s="81"/>
      <c r="C203" s="178"/>
      <c r="D203" s="82"/>
      <c r="E203" s="203"/>
      <c r="F203" s="82">
        <f>B203*D203</f>
        <v>0</v>
      </c>
      <c r="G203" s="148"/>
      <c r="H203" s="86"/>
      <c r="I203" s="85"/>
      <c r="J203" s="225"/>
      <c r="K203" s="85"/>
      <c r="L203" s="708">
        <v>0</v>
      </c>
    </row>
    <row r="204" spans="2:12" ht="18.75" customHeight="1" thickBot="1">
      <c r="B204" s="81"/>
      <c r="C204" s="178"/>
      <c r="D204" s="82"/>
      <c r="E204" s="203"/>
      <c r="F204" s="82">
        <f>B204*D204</f>
        <v>0</v>
      </c>
      <c r="G204" s="148"/>
      <c r="H204" s="149"/>
      <c r="I204" s="85"/>
      <c r="J204" s="225"/>
      <c r="K204" s="85"/>
      <c r="L204" s="708">
        <v>0</v>
      </c>
    </row>
    <row r="205" spans="2:12" ht="21.75" customHeight="1" thickBot="1">
      <c r="B205" s="200"/>
      <c r="C205" s="201"/>
      <c r="D205" s="201"/>
      <c r="E205" s="203"/>
      <c r="F205" s="346" t="s">
        <v>62</v>
      </c>
      <c r="G205" s="156"/>
      <c r="H205" s="63">
        <f>SUM(F202:F204)</f>
        <v>699.9999984</v>
      </c>
      <c r="I205" s="72"/>
      <c r="J205" s="225"/>
      <c r="K205" s="72"/>
      <c r="L205" s="710">
        <f>SUM(L202:L204)</f>
        <v>0</v>
      </c>
    </row>
    <row r="206" spans="2:12" ht="18.75" customHeight="1">
      <c r="B206" s="4"/>
      <c r="C206" s="4"/>
      <c r="D206" s="4"/>
      <c r="E206" s="4"/>
      <c r="F206" s="40"/>
      <c r="G206" s="4"/>
      <c r="H206" s="188"/>
      <c r="I206" s="4"/>
      <c r="J206" s="225"/>
      <c r="K206" s="4"/>
      <c r="L206" s="716"/>
    </row>
    <row r="207" spans="2:12" ht="12" customHeight="1">
      <c r="B207" s="4"/>
      <c r="C207" s="4"/>
      <c r="D207" s="4"/>
      <c r="E207" s="4"/>
      <c r="F207" s="45"/>
      <c r="G207" s="4"/>
      <c r="H207" s="52"/>
      <c r="I207" s="17"/>
      <c r="J207" s="225"/>
      <c r="K207" s="17"/>
      <c r="L207" s="713"/>
    </row>
    <row r="208" spans="2:12" ht="18" customHeight="1">
      <c r="B208" s="348" t="s">
        <v>63</v>
      </c>
      <c r="C208" s="6"/>
      <c r="D208" s="4"/>
      <c r="E208" s="4"/>
      <c r="F208" s="45"/>
      <c r="G208" s="4"/>
      <c r="H208" s="52"/>
      <c r="I208" s="17"/>
      <c r="J208" s="225"/>
      <c r="K208" s="17"/>
      <c r="L208" s="713"/>
    </row>
    <row r="209" spans="2:12" ht="6" customHeight="1">
      <c r="B209" s="348"/>
      <c r="C209" s="6"/>
      <c r="D209" s="4"/>
      <c r="E209" s="4"/>
      <c r="F209" s="45"/>
      <c r="G209" s="4"/>
      <c r="H209" s="52"/>
      <c r="I209" s="17"/>
      <c r="J209" s="225"/>
      <c r="K209" s="17"/>
      <c r="L209" s="713"/>
    </row>
    <row r="210" spans="2:12" ht="15.75" customHeight="1">
      <c r="B210" s="632" t="s">
        <v>157</v>
      </c>
      <c r="C210" s="6"/>
      <c r="D210" s="4"/>
      <c r="E210" s="4"/>
      <c r="F210" s="45"/>
      <c r="G210" s="4"/>
      <c r="H210" s="52"/>
      <c r="I210" s="17"/>
      <c r="J210" s="225"/>
      <c r="K210" s="17"/>
      <c r="L210" s="713"/>
    </row>
    <row r="211" spans="2:12" ht="15.75" customHeight="1">
      <c r="B211" s="632" t="s">
        <v>155</v>
      </c>
      <c r="C211" s="6"/>
      <c r="D211" s="4"/>
      <c r="E211" s="4"/>
      <c r="F211" s="45"/>
      <c r="G211" s="4"/>
      <c r="H211" s="52"/>
      <c r="I211" s="17"/>
      <c r="J211" s="225"/>
      <c r="K211" s="17"/>
      <c r="L211" s="713"/>
    </row>
    <row r="212" spans="2:12" ht="7.5" customHeight="1">
      <c r="B212" s="221"/>
      <c r="F212" s="38"/>
      <c r="H212" s="52"/>
      <c r="I212" s="17"/>
      <c r="J212" s="225"/>
      <c r="K212" s="17"/>
      <c r="L212" s="713"/>
    </row>
    <row r="213" spans="2:12" ht="15.75" customHeight="1">
      <c r="B213" s="978" t="s">
        <v>114</v>
      </c>
      <c r="C213" s="978" t="s">
        <v>131</v>
      </c>
      <c r="D213" s="980" t="s">
        <v>137</v>
      </c>
      <c r="E213" s="60"/>
      <c r="F213" s="978" t="s">
        <v>133</v>
      </c>
      <c r="H213" s="52"/>
      <c r="I213" s="17"/>
      <c r="J213" s="225"/>
      <c r="K213" s="17"/>
      <c r="L213" s="713"/>
    </row>
    <row r="214" spans="2:12" ht="15.75" customHeight="1">
      <c r="B214" s="979"/>
      <c r="C214" s="979"/>
      <c r="D214" s="979"/>
      <c r="E214" s="60"/>
      <c r="F214" s="981"/>
      <c r="H214" s="52"/>
      <c r="I214" s="17"/>
      <c r="J214" s="225"/>
      <c r="K214" s="17"/>
      <c r="L214" s="730"/>
    </row>
    <row r="215" spans="2:12" ht="18.75" customHeight="1">
      <c r="B215" s="151">
        <v>52</v>
      </c>
      <c r="C215" s="177">
        <v>104</v>
      </c>
      <c r="D215" s="152">
        <v>110</v>
      </c>
      <c r="E215" s="203"/>
      <c r="F215" s="152">
        <f>C215*D215</f>
        <v>11440</v>
      </c>
      <c r="G215" s="148"/>
      <c r="H215" s="86"/>
      <c r="I215" s="85"/>
      <c r="J215" s="225"/>
      <c r="K215" s="85"/>
      <c r="L215" s="708">
        <v>0</v>
      </c>
    </row>
    <row r="216" spans="2:12" ht="18.75" customHeight="1">
      <c r="B216" s="81"/>
      <c r="C216" s="81"/>
      <c r="D216" s="82"/>
      <c r="E216" s="203"/>
      <c r="F216" s="82">
        <f>C216*D216</f>
        <v>0</v>
      </c>
      <c r="G216" s="148"/>
      <c r="H216" s="86"/>
      <c r="I216" s="85"/>
      <c r="J216" s="225"/>
      <c r="K216" s="85"/>
      <c r="L216" s="708">
        <v>0</v>
      </c>
    </row>
    <row r="217" spans="2:12" ht="18.75" customHeight="1" thickBot="1">
      <c r="B217" s="81"/>
      <c r="C217" s="81"/>
      <c r="D217" s="82"/>
      <c r="E217" s="203"/>
      <c r="F217" s="82">
        <f>C217*D217</f>
        <v>0</v>
      </c>
      <c r="G217" s="148"/>
      <c r="H217" s="149"/>
      <c r="I217" s="85"/>
      <c r="J217" s="225"/>
      <c r="K217" s="85"/>
      <c r="L217" s="708">
        <v>0</v>
      </c>
    </row>
    <row r="218" spans="2:12" ht="21.75" customHeight="1" thickBot="1">
      <c r="B218" s="200"/>
      <c r="C218" s="201"/>
      <c r="D218" s="201"/>
      <c r="E218" s="203"/>
      <c r="F218" s="346" t="s">
        <v>64</v>
      </c>
      <c r="G218" s="156"/>
      <c r="H218" s="63">
        <f>SUM(F215:F217)</f>
        <v>11440</v>
      </c>
      <c r="I218" s="72"/>
      <c r="J218" s="225"/>
      <c r="K218" s="72"/>
      <c r="L218" s="710">
        <f>SUM(L215:L217)</f>
        <v>0</v>
      </c>
    </row>
    <row r="219" spans="2:12" ht="18.75" customHeight="1">
      <c r="B219" s="4"/>
      <c r="C219" s="4"/>
      <c r="D219" s="4"/>
      <c r="E219" s="4"/>
      <c r="F219" s="40"/>
      <c r="G219" s="4"/>
      <c r="H219" s="188"/>
      <c r="I219" s="4"/>
      <c r="J219" s="225"/>
      <c r="K219" s="4"/>
      <c r="L219" s="716"/>
    </row>
    <row r="220" spans="2:12" ht="12" customHeight="1">
      <c r="B220" s="4"/>
      <c r="C220" s="4"/>
      <c r="D220" s="4"/>
      <c r="E220" s="4"/>
      <c r="F220" s="40"/>
      <c r="G220" s="4"/>
      <c r="H220" s="50"/>
      <c r="I220" s="4"/>
      <c r="J220" s="225"/>
      <c r="K220" s="4"/>
      <c r="L220" s="713"/>
    </row>
    <row r="221" spans="2:12" ht="18" customHeight="1">
      <c r="B221" s="357" t="s">
        <v>65</v>
      </c>
      <c r="F221" s="47"/>
      <c r="G221" s="4"/>
      <c r="H221" s="52"/>
      <c r="I221" s="17"/>
      <c r="J221" s="225"/>
      <c r="K221" s="17"/>
      <c r="L221" s="713"/>
    </row>
    <row r="222" spans="6:12" ht="6.75" customHeight="1">
      <c r="F222" s="38"/>
      <c r="H222" s="52"/>
      <c r="I222" s="17"/>
      <c r="J222" s="225"/>
      <c r="K222" s="17"/>
      <c r="L222" s="713"/>
    </row>
    <row r="223" spans="2:12" ht="19.5" customHeight="1">
      <c r="B223" s="110" t="s">
        <v>66</v>
      </c>
      <c r="C223" s="66"/>
      <c r="D223" s="66"/>
      <c r="E223" s="66"/>
      <c r="F223" s="69"/>
      <c r="G223" s="66"/>
      <c r="H223" s="86"/>
      <c r="I223" s="85"/>
      <c r="J223" s="225"/>
      <c r="K223" s="85"/>
      <c r="L223" s="236"/>
    </row>
    <row r="224" spans="2:12" ht="15" customHeight="1">
      <c r="B224" s="110" t="s">
        <v>67</v>
      </c>
      <c r="C224" s="71" t="s">
        <v>265</v>
      </c>
      <c r="D224" s="223"/>
      <c r="E224" s="66"/>
      <c r="F224" s="69"/>
      <c r="G224" s="66"/>
      <c r="H224" s="94"/>
      <c r="I224" s="85"/>
      <c r="J224" s="225"/>
      <c r="K224" s="85"/>
      <c r="L224" s="236"/>
    </row>
    <row r="225" spans="2:12" ht="15" customHeight="1">
      <c r="B225" s="110" t="s">
        <v>68</v>
      </c>
      <c r="C225" s="71" t="s">
        <v>265</v>
      </c>
      <c r="D225" s="223"/>
      <c r="E225" s="66"/>
      <c r="F225" s="69"/>
      <c r="G225" s="66"/>
      <c r="H225" s="94"/>
      <c r="I225" s="85"/>
      <c r="J225" s="225"/>
      <c r="K225" s="85"/>
      <c r="L225" s="236"/>
    </row>
    <row r="226" spans="2:12" ht="6.75" customHeight="1" thickBot="1">
      <c r="B226" s="110"/>
      <c r="C226" s="66"/>
      <c r="D226" s="66"/>
      <c r="E226" s="66"/>
      <c r="F226" s="69"/>
      <c r="G226" s="66"/>
      <c r="H226" s="94"/>
      <c r="I226" s="85"/>
      <c r="J226" s="225"/>
      <c r="K226" s="85"/>
      <c r="L226" s="734"/>
    </row>
    <row r="227" spans="6:12" ht="18" customHeight="1">
      <c r="F227" s="38"/>
      <c r="H227" s="342" t="s">
        <v>28</v>
      </c>
      <c r="I227" s="18"/>
      <c r="J227" s="225"/>
      <c r="K227" s="18"/>
      <c r="L227" s="342" t="s">
        <v>29</v>
      </c>
    </row>
    <row r="228" spans="2:12" ht="18" customHeight="1" thickBot="1">
      <c r="B228" s="343" t="s">
        <v>69</v>
      </c>
      <c r="F228" s="38"/>
      <c r="H228" s="344" t="s">
        <v>30</v>
      </c>
      <c r="I228" s="19"/>
      <c r="J228" s="225"/>
      <c r="K228" s="19"/>
      <c r="L228" s="344" t="s">
        <v>31</v>
      </c>
    </row>
    <row r="229" spans="2:12" ht="6" customHeight="1">
      <c r="B229" s="16"/>
      <c r="F229" s="38"/>
      <c r="H229" s="225"/>
      <c r="I229" s="19"/>
      <c r="J229" s="225"/>
      <c r="K229" s="19"/>
      <c r="L229" s="735"/>
    </row>
    <row r="230" spans="2:12" ht="15.75" customHeight="1">
      <c r="B230" s="632" t="s">
        <v>153</v>
      </c>
      <c r="F230" s="38"/>
      <c r="H230" s="225"/>
      <c r="I230" s="19"/>
      <c r="J230" s="225"/>
      <c r="K230" s="663"/>
      <c r="L230" s="736"/>
    </row>
    <row r="231" spans="2:12" ht="7.5" customHeight="1">
      <c r="B231" s="666"/>
      <c r="C231" s="667"/>
      <c r="D231" s="667"/>
      <c r="E231" s="606"/>
      <c r="F231" s="38"/>
      <c r="H231" s="225"/>
      <c r="I231" s="19"/>
      <c r="J231" s="225"/>
      <c r="K231" s="663"/>
      <c r="L231" s="736"/>
    </row>
    <row r="232" spans="2:12" ht="19.5" customHeight="1">
      <c r="B232" s="668"/>
      <c r="C232" s="668"/>
      <c r="D232" s="668"/>
      <c r="E232" s="188"/>
      <c r="F232" s="684" t="s">
        <v>37</v>
      </c>
      <c r="G232" s="148"/>
      <c r="H232" s="225"/>
      <c r="I232" s="17"/>
      <c r="J232" s="225"/>
      <c r="K232" s="663"/>
      <c r="L232" s="736"/>
    </row>
    <row r="233" spans="2:12" ht="19.5" customHeight="1" thickBot="1">
      <c r="B233" s="668"/>
      <c r="C233" s="668"/>
      <c r="D233" s="668"/>
      <c r="E233" s="188"/>
      <c r="F233" s="92">
        <v>4200</v>
      </c>
      <c r="G233" s="148"/>
      <c r="H233" s="149"/>
      <c r="I233" s="17"/>
      <c r="J233" s="225"/>
      <c r="K233" s="17"/>
      <c r="L233" s="720"/>
    </row>
    <row r="234" spans="2:12" ht="21.75" customHeight="1" thickBot="1">
      <c r="B234" s="200"/>
      <c r="C234" s="201"/>
      <c r="D234" s="201"/>
      <c r="E234" s="188"/>
      <c r="F234" s="643" t="s">
        <v>70</v>
      </c>
      <c r="G234" s="85"/>
      <c r="H234" s="63">
        <f>SUM(F233)</f>
        <v>4200</v>
      </c>
      <c r="I234" s="72"/>
      <c r="J234" s="225"/>
      <c r="K234" s="72"/>
      <c r="L234" s="710">
        <v>0</v>
      </c>
    </row>
    <row r="235" spans="2:12" ht="18.75" customHeight="1">
      <c r="B235" s="665"/>
      <c r="C235" s="665"/>
      <c r="D235" s="665"/>
      <c r="E235" s="226"/>
      <c r="F235" s="40"/>
      <c r="G235" s="4"/>
      <c r="H235" s="188"/>
      <c r="I235" s="17"/>
      <c r="J235" s="225"/>
      <c r="K235" s="17"/>
      <c r="L235" s="716"/>
    </row>
    <row r="236" spans="2:12" ht="12" customHeight="1">
      <c r="B236" s="226"/>
      <c r="C236" s="226"/>
      <c r="D236" s="226"/>
      <c r="E236" s="4"/>
      <c r="F236" s="40"/>
      <c r="G236" s="4"/>
      <c r="H236" s="164"/>
      <c r="I236" s="17"/>
      <c r="J236" s="225"/>
      <c r="K236" s="17"/>
      <c r="L236" s="713"/>
    </row>
    <row r="237" spans="2:12" ht="18" customHeight="1">
      <c r="B237" s="343" t="s">
        <v>71</v>
      </c>
      <c r="F237" s="44"/>
      <c r="H237" s="52"/>
      <c r="I237" s="17"/>
      <c r="J237" s="225"/>
      <c r="K237" s="17"/>
      <c r="L237" s="713"/>
    </row>
    <row r="238" spans="2:12" ht="7.5" customHeight="1">
      <c r="B238" s="16"/>
      <c r="F238" s="44"/>
      <c r="H238" s="52"/>
      <c r="I238" s="17"/>
      <c r="J238" s="225"/>
      <c r="K238" s="17"/>
      <c r="L238" s="713"/>
    </row>
    <row r="239" spans="2:12" ht="18.75" customHeight="1">
      <c r="B239" s="669"/>
      <c r="C239" s="669"/>
      <c r="D239" s="669"/>
      <c r="E239" s="188"/>
      <c r="F239" s="684" t="s">
        <v>37</v>
      </c>
      <c r="G239" s="148"/>
      <c r="H239" s="50"/>
      <c r="I239" s="17"/>
      <c r="J239" s="225"/>
      <c r="K239" s="4"/>
      <c r="L239" s="713"/>
    </row>
    <row r="240" spans="2:12" ht="19.5" customHeight="1" thickBot="1">
      <c r="B240" s="669"/>
      <c r="C240" s="669"/>
      <c r="D240" s="669"/>
      <c r="E240" s="188"/>
      <c r="F240" s="92">
        <v>1500</v>
      </c>
      <c r="G240" s="148"/>
      <c r="H240" s="149"/>
      <c r="I240" s="17"/>
      <c r="J240" s="225"/>
      <c r="K240" s="4"/>
      <c r="L240" s="720"/>
    </row>
    <row r="241" spans="2:12" ht="21.75" customHeight="1" thickBot="1">
      <c r="B241" s="200"/>
      <c r="C241" s="201"/>
      <c r="D241" s="201"/>
      <c r="E241" s="188"/>
      <c r="F241" s="643" t="s">
        <v>72</v>
      </c>
      <c r="G241" s="85"/>
      <c r="H241" s="63">
        <f>SUM(F240)</f>
        <v>1500</v>
      </c>
      <c r="I241" s="85"/>
      <c r="J241" s="225"/>
      <c r="K241" s="72"/>
      <c r="L241" s="710">
        <v>0</v>
      </c>
    </row>
    <row r="242" spans="5:12" ht="18.75" customHeight="1">
      <c r="E242" s="4"/>
      <c r="F242" s="40"/>
      <c r="G242" s="4"/>
      <c r="H242" s="188"/>
      <c r="I242" s="17"/>
      <c r="J242" s="225"/>
      <c r="K242" s="4"/>
      <c r="L242" s="716"/>
    </row>
    <row r="243" spans="2:12" ht="12" customHeight="1">
      <c r="B243" s="200"/>
      <c r="C243" s="201"/>
      <c r="D243" s="201"/>
      <c r="E243" s="4"/>
      <c r="F243" s="40"/>
      <c r="G243" s="4"/>
      <c r="H243" s="50"/>
      <c r="I243" s="17"/>
      <c r="J243" s="225"/>
      <c r="K243" s="4"/>
      <c r="L243" s="713"/>
    </row>
    <row r="244" spans="2:12" ht="12" customHeight="1" thickBot="1">
      <c r="B244" s="200"/>
      <c r="C244" s="201"/>
      <c r="D244" s="201"/>
      <c r="E244" s="4"/>
      <c r="F244" s="40"/>
      <c r="G244" s="4"/>
      <c r="H244" s="50"/>
      <c r="I244" s="17"/>
      <c r="J244" s="225"/>
      <c r="K244" s="4"/>
      <c r="L244" s="720"/>
    </row>
    <row r="245" spans="2:12" ht="18" customHeight="1">
      <c r="B245" s="200"/>
      <c r="C245" s="201"/>
      <c r="D245" s="201"/>
      <c r="E245" s="4"/>
      <c r="F245" s="40"/>
      <c r="G245" s="4"/>
      <c r="H245" s="342" t="s">
        <v>28</v>
      </c>
      <c r="I245" s="18"/>
      <c r="J245" s="225"/>
      <c r="K245" s="18"/>
      <c r="L245" s="342" t="s">
        <v>29</v>
      </c>
    </row>
    <row r="246" spans="2:12" ht="18" customHeight="1" thickBot="1">
      <c r="B246" s="343" t="s">
        <v>73</v>
      </c>
      <c r="F246" s="46"/>
      <c r="G246" s="4"/>
      <c r="H246" s="344" t="s">
        <v>30</v>
      </c>
      <c r="I246" s="19"/>
      <c r="J246" s="225"/>
      <c r="K246" s="19"/>
      <c r="L246" s="344" t="s">
        <v>31</v>
      </c>
    </row>
    <row r="247" spans="2:12" ht="6" customHeight="1">
      <c r="B247" s="343"/>
      <c r="F247" s="46"/>
      <c r="G247" s="4"/>
      <c r="H247" s="52"/>
      <c r="I247" s="19"/>
      <c r="J247" s="225"/>
      <c r="K247" s="17"/>
      <c r="L247" s="716"/>
    </row>
    <row r="248" spans="2:12" ht="15.75" customHeight="1">
      <c r="B248" s="632" t="s">
        <v>154</v>
      </c>
      <c r="F248" s="46"/>
      <c r="G248" s="4"/>
      <c r="H248" s="52"/>
      <c r="I248" s="19"/>
      <c r="J248" s="225"/>
      <c r="K248" s="17"/>
      <c r="L248" s="713"/>
    </row>
    <row r="249" spans="6:12" ht="7.5" customHeight="1">
      <c r="F249" s="38"/>
      <c r="H249" s="51"/>
      <c r="I249" s="17"/>
      <c r="J249" s="225"/>
      <c r="K249" s="19"/>
      <c r="L249" s="718"/>
    </row>
    <row r="250" spans="2:12" ht="18.75" customHeight="1">
      <c r="B250" s="668"/>
      <c r="C250" s="668"/>
      <c r="D250" s="668"/>
      <c r="E250" s="188"/>
      <c r="F250" s="684" t="s">
        <v>37</v>
      </c>
      <c r="G250" s="148"/>
      <c r="H250" s="227"/>
      <c r="I250" s="17"/>
      <c r="J250" s="225"/>
      <c r="K250" s="17"/>
      <c r="L250" s="713"/>
    </row>
    <row r="251" spans="2:12" ht="18.75" customHeight="1" thickBot="1">
      <c r="B251" s="668"/>
      <c r="C251" s="668"/>
      <c r="D251" s="668"/>
      <c r="E251" s="188"/>
      <c r="F251" s="92">
        <v>0</v>
      </c>
      <c r="G251" s="148"/>
      <c r="H251" s="149"/>
      <c r="I251" s="17"/>
      <c r="J251" s="225"/>
      <c r="K251" s="17"/>
      <c r="L251" s="720"/>
    </row>
    <row r="252" spans="2:12" ht="21.75" customHeight="1" thickBot="1">
      <c r="B252" s="200"/>
      <c r="C252" s="201"/>
      <c r="D252" s="201"/>
      <c r="E252" s="188"/>
      <c r="F252" s="643" t="s">
        <v>74</v>
      </c>
      <c r="G252" s="85"/>
      <c r="H252" s="63">
        <f>SUM(F251)</f>
        <v>0</v>
      </c>
      <c r="I252" s="72"/>
      <c r="J252" s="225"/>
      <c r="K252" s="72"/>
      <c r="L252" s="710">
        <v>0</v>
      </c>
    </row>
    <row r="253" spans="2:12" ht="18.75" customHeight="1">
      <c r="B253" s="201"/>
      <c r="C253" s="201"/>
      <c r="D253" s="201"/>
      <c r="E253" s="4"/>
      <c r="F253" s="38"/>
      <c r="H253" s="188"/>
      <c r="J253" s="225"/>
      <c r="L253" s="716"/>
    </row>
    <row r="254" spans="2:12" ht="11.25" customHeight="1">
      <c r="B254" s="201"/>
      <c r="C254" s="201"/>
      <c r="D254" s="201"/>
      <c r="E254" s="4"/>
      <c r="F254" s="38"/>
      <c r="H254" s="183"/>
      <c r="J254" s="225"/>
      <c r="L254" s="713"/>
    </row>
    <row r="255" spans="2:12" ht="18" customHeight="1">
      <c r="B255" s="343" t="s">
        <v>75</v>
      </c>
      <c r="F255" s="40"/>
      <c r="G255" s="4"/>
      <c r="H255" s="52"/>
      <c r="I255" s="17"/>
      <c r="J255" s="225"/>
      <c r="K255" s="17"/>
      <c r="L255" s="713"/>
    </row>
    <row r="256" spans="6:12" ht="7.5" customHeight="1">
      <c r="F256" s="48"/>
      <c r="H256" s="52"/>
      <c r="I256" s="17"/>
      <c r="J256" s="225"/>
      <c r="K256" s="17"/>
      <c r="L256" s="713"/>
    </row>
    <row r="257" spans="2:12" ht="18.75" customHeight="1">
      <c r="B257" s="668"/>
      <c r="C257" s="668"/>
      <c r="D257" s="668"/>
      <c r="E257" s="188"/>
      <c r="F257" s="684" t="s">
        <v>37</v>
      </c>
      <c r="G257" s="148"/>
      <c r="H257" s="149"/>
      <c r="I257" s="17"/>
      <c r="J257" s="225"/>
      <c r="K257" s="17"/>
      <c r="L257" s="713"/>
    </row>
    <row r="258" spans="2:12" ht="18.75" customHeight="1" thickBot="1">
      <c r="B258" s="668"/>
      <c r="C258" s="668"/>
      <c r="D258" s="668"/>
      <c r="E258" s="188"/>
      <c r="F258" s="92">
        <v>1000</v>
      </c>
      <c r="G258" s="148"/>
      <c r="H258" s="149"/>
      <c r="I258" s="17"/>
      <c r="J258" s="225"/>
      <c r="K258" s="17"/>
      <c r="L258" s="720"/>
    </row>
    <row r="259" spans="2:12" ht="21" customHeight="1" thickBot="1">
      <c r="B259" s="200"/>
      <c r="C259" s="201"/>
      <c r="D259" s="201"/>
      <c r="E259" s="188"/>
      <c r="F259" s="643" t="s">
        <v>76</v>
      </c>
      <c r="G259" s="85"/>
      <c r="H259" s="63">
        <f>SUM(F258)</f>
        <v>1000</v>
      </c>
      <c r="I259" s="72"/>
      <c r="J259" s="225"/>
      <c r="K259" s="72"/>
      <c r="L259" s="710">
        <v>0</v>
      </c>
    </row>
    <row r="260" spans="2:12" ht="19.5" customHeight="1">
      <c r="B260" s="201"/>
      <c r="C260" s="201"/>
      <c r="D260" s="201"/>
      <c r="E260" s="72"/>
      <c r="F260" s="674"/>
      <c r="G260" s="72"/>
      <c r="H260" s="188"/>
      <c r="I260" s="72"/>
      <c r="J260" s="225"/>
      <c r="K260" s="72"/>
      <c r="L260" s="711"/>
    </row>
    <row r="261" spans="2:12" ht="12" customHeight="1">
      <c r="B261" s="4"/>
      <c r="C261" s="4"/>
      <c r="D261" s="4"/>
      <c r="E261" s="4"/>
      <c r="F261" s="38"/>
      <c r="H261" s="52"/>
      <c r="I261" s="17"/>
      <c r="J261" s="225"/>
      <c r="K261" s="17"/>
      <c r="L261" s="713"/>
    </row>
    <row r="262" spans="2:12" ht="18" customHeight="1">
      <c r="B262" s="343" t="s">
        <v>118</v>
      </c>
      <c r="F262" s="40"/>
      <c r="G262" s="4"/>
      <c r="J262" s="225"/>
      <c r="L262" s="705"/>
    </row>
    <row r="263" spans="6:12" ht="7.5" customHeight="1">
      <c r="F263" s="38"/>
      <c r="J263" s="225"/>
      <c r="L263" s="705"/>
    </row>
    <row r="264" spans="2:12" ht="18.75" customHeight="1">
      <c r="B264" s="225"/>
      <c r="C264" s="225"/>
      <c r="D264" s="225"/>
      <c r="E264" s="188"/>
      <c r="F264" s="684" t="s">
        <v>37</v>
      </c>
      <c r="G264" s="148"/>
      <c r="H264" s="52"/>
      <c r="I264" s="17"/>
      <c r="J264" s="225"/>
      <c r="K264" s="17"/>
      <c r="L264" s="713"/>
    </row>
    <row r="265" spans="2:12" ht="18.75" customHeight="1" thickBot="1">
      <c r="B265" s="225"/>
      <c r="C265" s="225"/>
      <c r="D265" s="225"/>
      <c r="E265" s="188"/>
      <c r="F265" s="92">
        <v>1000</v>
      </c>
      <c r="G265" s="148"/>
      <c r="H265" s="149"/>
      <c r="I265" s="17"/>
      <c r="J265" s="225"/>
      <c r="K265" s="17"/>
      <c r="L265" s="720"/>
    </row>
    <row r="266" spans="2:12" ht="21.75" customHeight="1" thickBot="1">
      <c r="B266" s="200"/>
      <c r="C266" s="201"/>
      <c r="D266" s="201"/>
      <c r="E266" s="188"/>
      <c r="F266" s="643" t="s">
        <v>105</v>
      </c>
      <c r="G266" s="85"/>
      <c r="H266" s="63">
        <f>SUM(F265)</f>
        <v>1000</v>
      </c>
      <c r="I266" s="72"/>
      <c r="J266" s="225"/>
      <c r="K266" s="72"/>
      <c r="L266" s="710">
        <v>0</v>
      </c>
    </row>
    <row r="267" spans="2:12" ht="19.5" customHeight="1">
      <c r="B267" s="201"/>
      <c r="C267" s="201"/>
      <c r="D267" s="201"/>
      <c r="E267" s="4"/>
      <c r="F267" s="479"/>
      <c r="G267" s="195"/>
      <c r="H267" s="188"/>
      <c r="I267" s="17"/>
      <c r="J267" s="225"/>
      <c r="K267" s="17"/>
      <c r="L267" s="716"/>
    </row>
    <row r="268" spans="2:12" ht="12" customHeight="1">
      <c r="B268" s="4"/>
      <c r="C268" s="4"/>
      <c r="D268" s="4"/>
      <c r="E268" s="4"/>
      <c r="F268" s="479"/>
      <c r="G268" s="195"/>
      <c r="H268" s="52"/>
      <c r="I268" s="17"/>
      <c r="J268" s="225"/>
      <c r="K268" s="17"/>
      <c r="L268" s="713"/>
    </row>
    <row r="269" spans="2:12" ht="18" customHeight="1">
      <c r="B269" s="222" t="s">
        <v>112</v>
      </c>
      <c r="F269" s="671"/>
      <c r="G269" s="4"/>
      <c r="H269" s="51"/>
      <c r="I269" s="19"/>
      <c r="J269" s="225"/>
      <c r="K269" s="19"/>
      <c r="L269" s="718"/>
    </row>
    <row r="270" spans="2:12" ht="7.5" customHeight="1">
      <c r="B270" s="67"/>
      <c r="F270" s="40"/>
      <c r="G270" s="4"/>
      <c r="H270" s="51"/>
      <c r="I270" s="19"/>
      <c r="J270" s="225"/>
      <c r="K270" s="19"/>
      <c r="L270" s="737"/>
    </row>
    <row r="271" spans="2:12" ht="19.5" customHeight="1">
      <c r="B271" s="225"/>
      <c r="C271" s="225"/>
      <c r="D271" s="225"/>
      <c r="E271" s="188"/>
      <c r="F271" s="685" t="s">
        <v>37</v>
      </c>
      <c r="G271" s="148"/>
      <c r="H271" s="94"/>
      <c r="I271" s="85"/>
      <c r="J271" s="225"/>
      <c r="K271" s="85"/>
      <c r="L271" s="737"/>
    </row>
    <row r="272" spans="2:12" ht="19.5" customHeight="1" thickBot="1">
      <c r="B272" s="225"/>
      <c r="C272" s="225"/>
      <c r="D272" s="225"/>
      <c r="E272" s="188"/>
      <c r="F272" s="92">
        <v>0</v>
      </c>
      <c r="G272" s="165"/>
      <c r="H272" s="149"/>
      <c r="I272" s="72"/>
      <c r="J272" s="225"/>
      <c r="K272" s="72"/>
      <c r="L272" s="738"/>
    </row>
    <row r="273" spans="2:12" ht="21.75" customHeight="1" thickBot="1">
      <c r="B273" s="200"/>
      <c r="C273" s="201"/>
      <c r="D273" s="201"/>
      <c r="E273" s="188"/>
      <c r="F273" s="673" t="s">
        <v>78</v>
      </c>
      <c r="G273" s="85"/>
      <c r="H273" s="63">
        <f>SUM(F272)</f>
        <v>0</v>
      </c>
      <c r="I273" s="220"/>
      <c r="J273" s="225"/>
      <c r="K273" s="220"/>
      <c r="L273" s="710">
        <v>0</v>
      </c>
    </row>
    <row r="274" spans="6:12" ht="19.5" customHeight="1">
      <c r="F274" s="224"/>
      <c r="G274" s="4"/>
      <c r="H274" s="188"/>
      <c r="I274" s="18"/>
      <c r="J274" s="225"/>
      <c r="K274" s="18"/>
      <c r="L274" s="739"/>
    </row>
    <row r="275" spans="2:12" ht="12" customHeight="1">
      <c r="B275" s="664"/>
      <c r="C275" s="664"/>
      <c r="D275" s="664"/>
      <c r="E275" s="664"/>
      <c r="F275" s="224"/>
      <c r="G275" s="4"/>
      <c r="H275" s="50"/>
      <c r="I275" s="18"/>
      <c r="J275" s="225"/>
      <c r="K275" s="18"/>
      <c r="L275" s="740"/>
    </row>
    <row r="276" spans="2:12" ht="18" customHeight="1">
      <c r="B276" s="343" t="s">
        <v>79</v>
      </c>
      <c r="F276" s="40"/>
      <c r="G276" s="4"/>
      <c r="H276" s="37"/>
      <c r="I276" s="18"/>
      <c r="J276" s="647"/>
      <c r="K276" s="18"/>
      <c r="L276" s="717"/>
    </row>
    <row r="277" spans="2:12" ht="7.5" customHeight="1">
      <c r="B277" s="606"/>
      <c r="C277" s="606"/>
      <c r="D277" s="606"/>
      <c r="F277" s="40"/>
      <c r="G277" s="4"/>
      <c r="H277" s="37"/>
      <c r="I277" s="18"/>
      <c r="J277" s="647"/>
      <c r="K277" s="18"/>
      <c r="L277" s="717"/>
    </row>
    <row r="278" spans="2:12" ht="19.5" customHeight="1">
      <c r="B278" s="606"/>
      <c r="C278" s="606"/>
      <c r="D278" s="606"/>
      <c r="E278" s="188"/>
      <c r="F278" s="684" t="s">
        <v>37</v>
      </c>
      <c r="G278" s="672"/>
      <c r="H278" s="90"/>
      <c r="I278" s="111"/>
      <c r="J278" s="225"/>
      <c r="K278" s="111"/>
      <c r="L278" s="741"/>
    </row>
    <row r="279" spans="2:12" ht="19.5" customHeight="1">
      <c r="B279" s="230" t="s">
        <v>266</v>
      </c>
      <c r="C279" s="651"/>
      <c r="D279" s="652"/>
      <c r="E279" s="188"/>
      <c r="F279" s="325">
        <v>12400</v>
      </c>
      <c r="G279" s="672"/>
      <c r="H279" s="164"/>
      <c r="I279" s="85"/>
      <c r="J279" s="225"/>
      <c r="K279" s="85"/>
      <c r="L279" s="709">
        <v>0</v>
      </c>
    </row>
    <row r="280" spans="2:12" ht="19.5" customHeight="1">
      <c r="B280" s="230"/>
      <c r="C280" s="651"/>
      <c r="D280" s="652"/>
      <c r="E280" s="188"/>
      <c r="F280" s="325">
        <v>0</v>
      </c>
      <c r="G280" s="672"/>
      <c r="H280" s="164"/>
      <c r="I280" s="85"/>
      <c r="J280" s="225"/>
      <c r="K280" s="85"/>
      <c r="L280" s="709">
        <v>0</v>
      </c>
    </row>
    <row r="281" spans="2:12" ht="19.5" customHeight="1" thickBot="1">
      <c r="B281" s="230"/>
      <c r="C281" s="651"/>
      <c r="D281" s="652"/>
      <c r="E281" s="188"/>
      <c r="F281" s="325">
        <v>0</v>
      </c>
      <c r="G281" s="672"/>
      <c r="H281" s="164"/>
      <c r="I281" s="85"/>
      <c r="J281" s="225"/>
      <c r="K281" s="85"/>
      <c r="L281" s="709">
        <v>0</v>
      </c>
    </row>
    <row r="282" spans="1:12" ht="21.75" customHeight="1" thickBot="1">
      <c r="A282" s="4"/>
      <c r="B282" s="200"/>
      <c r="C282" s="201"/>
      <c r="D282" s="201"/>
      <c r="E282" s="188"/>
      <c r="F282" s="643" t="s">
        <v>80</v>
      </c>
      <c r="G282" s="85"/>
      <c r="H282" s="63">
        <f>SUM(F279:F281)</f>
        <v>12400</v>
      </c>
      <c r="I282" s="72"/>
      <c r="J282" s="225"/>
      <c r="K282" s="72"/>
      <c r="L282" s="710">
        <f>SUM(L279:L281)</f>
        <v>0</v>
      </c>
    </row>
    <row r="283" spans="6:12" ht="15" customHeight="1" thickBot="1">
      <c r="F283" s="40"/>
      <c r="G283" s="4"/>
      <c r="H283" s="188"/>
      <c r="I283" s="17"/>
      <c r="J283" s="225"/>
      <c r="K283" s="17"/>
      <c r="L283" s="719"/>
    </row>
    <row r="284" spans="6:12" ht="18.75" customHeight="1">
      <c r="F284" s="1020" t="s">
        <v>81</v>
      </c>
      <c r="G284" s="974"/>
      <c r="H284" s="136"/>
      <c r="I284" s="170"/>
      <c r="J284" s="225"/>
      <c r="K284" s="170"/>
      <c r="L284" s="742"/>
    </row>
    <row r="285" spans="6:12" ht="18.75" customHeight="1" thickBot="1">
      <c r="F285" s="1021" t="s">
        <v>82</v>
      </c>
      <c r="G285" s="976"/>
      <c r="H285" s="138">
        <f>SUM(H282+H273+H266+H259+H252+H241+H234+H218+H205+H190+H161+H154)</f>
        <v>44939.9999984</v>
      </c>
      <c r="I285" s="319"/>
      <c r="J285" s="225"/>
      <c r="K285" s="170"/>
      <c r="L285" s="161">
        <f>SUM(L282+L273+L266+L259+L252+L241+L234+L218+L205+L190+L161+L154)</f>
        <v>0</v>
      </c>
    </row>
    <row r="286" spans="6:12" ht="21" customHeight="1" thickBot="1">
      <c r="F286" s="39"/>
      <c r="G286" s="648"/>
      <c r="H286" s="162">
        <f>H285/H323</f>
        <v>0.7906403941940562</v>
      </c>
      <c r="I286" s="50"/>
      <c r="J286" s="225"/>
      <c r="K286" s="4"/>
      <c r="L286" s="327" t="e">
        <f>L285/L323</f>
        <v>#DIV/0!</v>
      </c>
    </row>
    <row r="287" spans="6:12" ht="18.75" customHeight="1">
      <c r="F287" s="39"/>
      <c r="G287" s="648"/>
      <c r="H287" s="648"/>
      <c r="I287" s="50"/>
      <c r="J287" s="225"/>
      <c r="K287" s="4"/>
      <c r="L287" s="716"/>
    </row>
    <row r="288" spans="6:12" ht="11.25" customHeight="1">
      <c r="F288" s="675"/>
      <c r="G288" s="4"/>
      <c r="H288" s="226"/>
      <c r="I288" s="50"/>
      <c r="J288" s="225"/>
      <c r="K288" s="4"/>
      <c r="L288" s="713"/>
    </row>
    <row r="289" spans="6:12" ht="11.25" customHeight="1">
      <c r="F289" s="39"/>
      <c r="G289" s="4"/>
      <c r="H289" s="188"/>
      <c r="I289" s="50"/>
      <c r="J289" s="225"/>
      <c r="K289" s="4"/>
      <c r="L289" s="713"/>
    </row>
    <row r="290" spans="1:12" ht="26.25" customHeight="1">
      <c r="A290" s="147" t="s">
        <v>18</v>
      </c>
      <c r="B290" s="268" t="s">
        <v>83</v>
      </c>
      <c r="F290" s="39"/>
      <c r="G290" s="4"/>
      <c r="H290" s="34"/>
      <c r="I290" s="4"/>
      <c r="J290" s="225"/>
      <c r="K290" s="4"/>
      <c r="L290" s="713"/>
    </row>
    <row r="291" spans="6:12" ht="6.75" customHeight="1" thickBot="1">
      <c r="F291" s="40"/>
      <c r="G291" s="4"/>
      <c r="H291" s="36"/>
      <c r="J291" s="225"/>
      <c r="L291" s="720"/>
    </row>
    <row r="292" spans="1:12" ht="18" customHeight="1">
      <c r="A292" s="632" t="s">
        <v>148</v>
      </c>
      <c r="B292" s="31"/>
      <c r="C292" s="31"/>
      <c r="D292" s="31"/>
      <c r="E292" s="31"/>
      <c r="F292" s="38"/>
      <c r="H292" s="342" t="s">
        <v>28</v>
      </c>
      <c r="I292" s="18"/>
      <c r="J292" s="225"/>
      <c r="K292" s="18"/>
      <c r="L292" s="342" t="s">
        <v>29</v>
      </c>
    </row>
    <row r="293" spans="1:12" ht="18" customHeight="1" thickBot="1">
      <c r="A293" s="632" t="s">
        <v>151</v>
      </c>
      <c r="B293" s="31"/>
      <c r="C293" s="31"/>
      <c r="D293" s="31"/>
      <c r="E293" s="31"/>
      <c r="F293" s="38"/>
      <c r="H293" s="344" t="s">
        <v>30</v>
      </c>
      <c r="I293" s="19"/>
      <c r="J293" s="225"/>
      <c r="K293" s="19"/>
      <c r="L293" s="344" t="s">
        <v>31</v>
      </c>
    </row>
    <row r="294" spans="1:12" ht="11.25" customHeight="1">
      <c r="A294" s="15"/>
      <c r="F294" s="41" t="s">
        <v>1</v>
      </c>
      <c r="H294" s="35"/>
      <c r="I294" s="17"/>
      <c r="J294" s="225"/>
      <c r="K294" s="17"/>
      <c r="L294" s="716"/>
    </row>
    <row r="295" spans="1:12" ht="19.5" customHeight="1" thickBot="1">
      <c r="A295" s="15"/>
      <c r="F295" s="684" t="s">
        <v>37</v>
      </c>
      <c r="H295" s="35"/>
      <c r="I295" s="17"/>
      <c r="J295" s="225"/>
      <c r="K295" s="17"/>
      <c r="L295" s="730"/>
    </row>
    <row r="296" spans="2:12" ht="18" customHeight="1">
      <c r="B296" s="343" t="s">
        <v>84</v>
      </c>
      <c r="C296" s="66"/>
      <c r="D296" s="72"/>
      <c r="E296" s="72"/>
      <c r="F296" s="78">
        <v>0</v>
      </c>
      <c r="G296" s="148"/>
      <c r="H296" s="233"/>
      <c r="I296" s="85"/>
      <c r="J296" s="225"/>
      <c r="K296" s="85"/>
      <c r="L296" s="708">
        <v>0</v>
      </c>
    </row>
    <row r="297" spans="2:12" ht="18" customHeight="1">
      <c r="B297" s="343" t="s">
        <v>85</v>
      </c>
      <c r="C297" s="66"/>
      <c r="D297" s="72"/>
      <c r="E297" s="72"/>
      <c r="F297" s="76">
        <v>0</v>
      </c>
      <c r="G297" s="148"/>
      <c r="H297" s="233"/>
      <c r="I297" s="85"/>
      <c r="J297" s="225"/>
      <c r="K297" s="85"/>
      <c r="L297" s="708">
        <v>0</v>
      </c>
    </row>
    <row r="298" spans="2:12" ht="18" customHeight="1">
      <c r="B298" s="343" t="s">
        <v>86</v>
      </c>
      <c r="C298" s="66"/>
      <c r="D298" s="72"/>
      <c r="E298" s="72"/>
      <c r="F298" s="76">
        <v>0</v>
      </c>
      <c r="G298" s="148"/>
      <c r="H298" s="233"/>
      <c r="I298" s="85"/>
      <c r="J298" s="225"/>
      <c r="K298" s="85"/>
      <c r="L298" s="708">
        <v>0</v>
      </c>
    </row>
    <row r="299" spans="2:12" ht="18" customHeight="1">
      <c r="B299" s="343" t="s">
        <v>87</v>
      </c>
      <c r="C299" s="66"/>
      <c r="D299" s="72"/>
      <c r="E299" s="72"/>
      <c r="F299" s="113">
        <v>0</v>
      </c>
      <c r="G299" s="148"/>
      <c r="H299" s="233"/>
      <c r="I299" s="85"/>
      <c r="J299" s="225"/>
      <c r="K299" s="85"/>
      <c r="L299" s="707">
        <v>0</v>
      </c>
    </row>
    <row r="300" spans="2:12" ht="18" customHeight="1">
      <c r="B300" s="343" t="s">
        <v>88</v>
      </c>
      <c r="C300" s="66"/>
      <c r="D300" s="72"/>
      <c r="E300" s="72"/>
      <c r="F300" s="113">
        <v>0</v>
      </c>
      <c r="G300" s="165"/>
      <c r="H300" s="234"/>
      <c r="I300" s="72"/>
      <c r="J300" s="225"/>
      <c r="K300" s="72"/>
      <c r="L300" s="707">
        <v>0</v>
      </c>
    </row>
    <row r="301" spans="2:12" ht="18" customHeight="1">
      <c r="B301" s="343" t="s">
        <v>178</v>
      </c>
      <c r="C301" s="66"/>
      <c r="D301" s="72"/>
      <c r="E301" s="72"/>
      <c r="F301" s="113">
        <v>0</v>
      </c>
      <c r="G301" s="165"/>
      <c r="H301" s="234"/>
      <c r="I301" s="72"/>
      <c r="J301" s="225"/>
      <c r="K301" s="72"/>
      <c r="L301" s="707">
        <v>0</v>
      </c>
    </row>
    <row r="302" spans="2:12" ht="18" customHeight="1">
      <c r="B302" s="343" t="s">
        <v>89</v>
      </c>
      <c r="C302" s="66"/>
      <c r="D302" s="72"/>
      <c r="E302" s="72"/>
      <c r="F302" s="113">
        <v>0</v>
      </c>
      <c r="G302" s="165"/>
      <c r="H302" s="234"/>
      <c r="I302" s="72"/>
      <c r="J302" s="225"/>
      <c r="K302" s="72"/>
      <c r="L302" s="707">
        <v>0</v>
      </c>
    </row>
    <row r="303" spans="2:12" ht="18" customHeight="1">
      <c r="B303" s="349" t="s">
        <v>258</v>
      </c>
      <c r="C303" s="633"/>
      <c r="D303" s="676"/>
      <c r="E303" s="72"/>
      <c r="F303" s="113">
        <v>0</v>
      </c>
      <c r="G303" s="165"/>
      <c r="H303" s="234"/>
      <c r="I303" s="72"/>
      <c r="J303" s="225"/>
      <c r="K303" s="72"/>
      <c r="L303" s="707">
        <v>0</v>
      </c>
    </row>
    <row r="304" spans="2:12" ht="18" customHeight="1">
      <c r="B304" s="349" t="s">
        <v>152</v>
      </c>
      <c r="C304" s="678"/>
      <c r="D304" s="677"/>
      <c r="E304" s="72"/>
      <c r="F304" s="679">
        <v>0</v>
      </c>
      <c r="G304" s="165"/>
      <c r="H304" s="234"/>
      <c r="I304" s="72"/>
      <c r="J304" s="225"/>
      <c r="K304" s="72"/>
      <c r="L304" s="707">
        <v>0</v>
      </c>
    </row>
    <row r="305" spans="2:12" ht="18" customHeight="1" thickBot="1">
      <c r="B305" s="349" t="s">
        <v>261</v>
      </c>
      <c r="C305" s="66"/>
      <c r="D305" s="72"/>
      <c r="E305" s="72"/>
      <c r="F305" s="235">
        <v>0</v>
      </c>
      <c r="G305" s="165"/>
      <c r="H305" s="234"/>
      <c r="I305" s="72"/>
      <c r="J305" s="225"/>
      <c r="K305" s="72"/>
      <c r="L305" s="707">
        <v>0</v>
      </c>
    </row>
    <row r="306" spans="2:12" ht="21.75" customHeight="1" thickBot="1">
      <c r="B306" s="632" t="s">
        <v>186</v>
      </c>
      <c r="C306" s="4"/>
      <c r="D306" s="4"/>
      <c r="F306" s="643" t="s">
        <v>150</v>
      </c>
      <c r="G306" s="188"/>
      <c r="H306" s="116">
        <f>SUM(F296:F305)</f>
        <v>0</v>
      </c>
      <c r="I306" s="72"/>
      <c r="J306" s="225"/>
      <c r="K306" s="72"/>
      <c r="L306" s="710">
        <f>SUM(L296:L305)</f>
        <v>0</v>
      </c>
    </row>
    <row r="307" spans="2:12" ht="19.5" customHeight="1">
      <c r="B307" s="632" t="s">
        <v>187</v>
      </c>
      <c r="C307" s="4"/>
      <c r="D307" s="4"/>
      <c r="F307" s="670"/>
      <c r="G307" s="188"/>
      <c r="H307" s="188"/>
      <c r="I307" s="72"/>
      <c r="J307" s="225"/>
      <c r="K307" s="72"/>
      <c r="L307" s="743"/>
    </row>
    <row r="308" spans="2:12" ht="12" customHeight="1">
      <c r="B308" s="9"/>
      <c r="C308" s="4"/>
      <c r="D308" s="4"/>
      <c r="F308" s="670"/>
      <c r="G308" s="188"/>
      <c r="H308" s="243"/>
      <c r="I308" s="72"/>
      <c r="J308" s="225"/>
      <c r="K308" s="72"/>
      <c r="L308" s="744"/>
    </row>
    <row r="309" spans="2:12" ht="12" customHeight="1">
      <c r="B309" s="9"/>
      <c r="C309" s="4"/>
      <c r="D309" s="4"/>
      <c r="F309" s="670"/>
      <c r="G309" s="188"/>
      <c r="H309" s="243"/>
      <c r="I309" s="72"/>
      <c r="J309" s="225"/>
      <c r="K309" s="72"/>
      <c r="L309" s="744"/>
    </row>
    <row r="310" spans="1:12" ht="18" customHeight="1">
      <c r="A310" s="4"/>
      <c r="B310" s="348" t="s">
        <v>188</v>
      </c>
      <c r="C310" s="239"/>
      <c r="D310" s="4"/>
      <c r="E310" s="4"/>
      <c r="F310" s="680"/>
      <c r="G310" s="165"/>
      <c r="H310" s="34"/>
      <c r="I310" s="4"/>
      <c r="J310" s="225"/>
      <c r="K310" s="4"/>
      <c r="L310" s="745"/>
    </row>
    <row r="311" spans="1:12" ht="7.5" customHeight="1">
      <c r="A311" s="4"/>
      <c r="B311" s="226"/>
      <c r="C311" s="226"/>
      <c r="D311" s="226"/>
      <c r="E311" s="4"/>
      <c r="F311" s="680"/>
      <c r="G311" s="165"/>
      <c r="H311" s="34"/>
      <c r="I311" s="4"/>
      <c r="J311" s="225"/>
      <c r="K311" s="4"/>
      <c r="L311" s="745"/>
    </row>
    <row r="312" spans="1:12" ht="19.5" customHeight="1" thickBot="1">
      <c r="A312" s="4"/>
      <c r="B312" s="645"/>
      <c r="C312" s="645"/>
      <c r="D312" s="645"/>
      <c r="E312" s="4"/>
      <c r="F312" s="684" t="s">
        <v>37</v>
      </c>
      <c r="G312" s="165"/>
      <c r="H312" s="34"/>
      <c r="I312" s="4"/>
      <c r="J312" s="225"/>
      <c r="K312" s="4"/>
      <c r="L312" s="746"/>
    </row>
    <row r="313" spans="2:12" ht="19.5" customHeight="1">
      <c r="B313" s="191"/>
      <c r="C313" s="256"/>
      <c r="D313" s="681"/>
      <c r="E313" s="187"/>
      <c r="F313" s="241">
        <v>0</v>
      </c>
      <c r="G313" s="148"/>
      <c r="H313" s="94"/>
      <c r="I313" s="85"/>
      <c r="J313" s="225"/>
      <c r="K313" s="85"/>
      <c r="L313" s="708">
        <v>0</v>
      </c>
    </row>
    <row r="314" spans="2:12" ht="19.5" customHeight="1">
      <c r="B314" s="242"/>
      <c r="C314" s="259"/>
      <c r="D314" s="682"/>
      <c r="E314" s="187"/>
      <c r="F314" s="113">
        <v>0</v>
      </c>
      <c r="G314" s="165"/>
      <c r="H314" s="114"/>
      <c r="I314" s="72"/>
      <c r="J314" s="225"/>
      <c r="K314" s="72"/>
      <c r="L314" s="707">
        <v>0</v>
      </c>
    </row>
    <row r="315" spans="2:12" ht="19.5" customHeight="1">
      <c r="B315" s="191"/>
      <c r="C315" s="256"/>
      <c r="D315" s="681"/>
      <c r="E315" s="187"/>
      <c r="F315" s="113">
        <v>0</v>
      </c>
      <c r="G315" s="165"/>
      <c r="H315" s="114"/>
      <c r="I315" s="72"/>
      <c r="J315" s="225"/>
      <c r="K315" s="72"/>
      <c r="L315" s="707">
        <v>0</v>
      </c>
    </row>
    <row r="316" spans="2:12" ht="19.5" customHeight="1" thickBot="1">
      <c r="B316" s="191"/>
      <c r="C316" s="256"/>
      <c r="D316" s="681"/>
      <c r="E316" s="187"/>
      <c r="F316" s="235">
        <v>0</v>
      </c>
      <c r="G316" s="165"/>
      <c r="H316" s="114"/>
      <c r="I316" s="72"/>
      <c r="J316" s="225"/>
      <c r="K316" s="72"/>
      <c r="L316" s="715">
        <v>0</v>
      </c>
    </row>
    <row r="317" spans="2:12" ht="21.75" customHeight="1" thickBot="1">
      <c r="B317" s="185"/>
      <c r="C317" s="185"/>
      <c r="D317" s="185"/>
      <c r="F317" s="643" t="s">
        <v>150</v>
      </c>
      <c r="G317" s="370"/>
      <c r="H317" s="116">
        <f>SUM(F313:F316)</f>
        <v>0</v>
      </c>
      <c r="I317" s="72"/>
      <c r="J317" s="225"/>
      <c r="K317" s="72"/>
      <c r="L317" s="710">
        <f>SUM(L313:L316)</f>
        <v>0</v>
      </c>
    </row>
    <row r="318" spans="2:12" ht="15" customHeight="1" thickBot="1">
      <c r="B318" s="185"/>
      <c r="C318" s="185"/>
      <c r="D318" s="185"/>
      <c r="G318" s="237"/>
      <c r="H318" s="243"/>
      <c r="I318" s="72"/>
      <c r="J318" s="225"/>
      <c r="K318" s="72"/>
      <c r="L318" s="747"/>
    </row>
    <row r="319" spans="6:12" ht="18.75" customHeight="1">
      <c r="F319" s="973" t="s">
        <v>90</v>
      </c>
      <c r="G319" s="974"/>
      <c r="H319" s="157"/>
      <c r="I319" s="438"/>
      <c r="J319" s="982" t="s">
        <v>191</v>
      </c>
      <c r="K319" s="160"/>
      <c r="L319" s="159"/>
    </row>
    <row r="320" spans="6:12" ht="18.75" customHeight="1" thickBot="1">
      <c r="F320" s="975" t="s">
        <v>149</v>
      </c>
      <c r="G320" s="976"/>
      <c r="H320" s="138">
        <f>SUM(H306+H317)</f>
        <v>0</v>
      </c>
      <c r="I320" s="194"/>
      <c r="J320" s="983"/>
      <c r="K320" s="170"/>
      <c r="L320" s="161">
        <f>SUM(L306+L317)</f>
        <v>0</v>
      </c>
    </row>
    <row r="321" spans="6:12" ht="21.75" customHeight="1" thickBot="1">
      <c r="F321" s="244"/>
      <c r="G321" s="648"/>
      <c r="H321" s="171">
        <f>H320/H323</f>
        <v>0</v>
      </c>
      <c r="I321" s="170"/>
      <c r="J321" s="988">
        <f>H333</f>
        <v>0.5000000000844476</v>
      </c>
      <c r="K321" s="170"/>
      <c r="L321" s="327" t="e">
        <f>L320/L323</f>
        <v>#DIV/0!</v>
      </c>
    </row>
    <row r="322" spans="1:12" ht="22.5" customHeight="1" thickBot="1">
      <c r="A322" t="s">
        <v>2</v>
      </c>
      <c r="E322" s="4"/>
      <c r="F322" s="245"/>
      <c r="G322" s="648"/>
      <c r="H322" s="648"/>
      <c r="I322" s="4"/>
      <c r="J322" s="989"/>
      <c r="K322" s="4"/>
      <c r="L322" s="703"/>
    </row>
    <row r="323" spans="3:12" ht="40.5" customHeight="1" thickBot="1">
      <c r="C323" s="702" t="s">
        <v>91</v>
      </c>
      <c r="D323" s="139"/>
      <c r="E323" s="140"/>
      <c r="F323" s="246"/>
      <c r="G323" s="141"/>
      <c r="H323" s="115">
        <f>SUM(H45+H62+H97+H140+H285+H320)</f>
        <v>56839.9999904</v>
      </c>
      <c r="I323" s="247"/>
      <c r="J323" s="115">
        <f>H332</f>
        <v>28420</v>
      </c>
      <c r="K323" s="4"/>
      <c r="L323" s="326">
        <f>SUM(L45+L62+L97+L140+L285+L320)</f>
        <v>0</v>
      </c>
    </row>
    <row r="324" spans="3:12" ht="15" customHeight="1">
      <c r="C324" s="248"/>
      <c r="D324" s="33"/>
      <c r="E324" s="33"/>
      <c r="F324" s="42"/>
      <c r="G324" s="33"/>
      <c r="H324" s="247"/>
      <c r="I324" s="247"/>
      <c r="J324" s="247"/>
      <c r="K324" s="4"/>
      <c r="L324" s="704"/>
    </row>
    <row r="325" spans="1:12" ht="30" customHeight="1">
      <c r="A325" s="249" t="s">
        <v>92</v>
      </c>
      <c r="B325" s="146" t="s">
        <v>9</v>
      </c>
      <c r="F325" s="42"/>
      <c r="G325" s="4"/>
      <c r="H325" s="50"/>
      <c r="I325" s="4"/>
      <c r="J325" s="38"/>
      <c r="K325" s="4"/>
      <c r="L325" s="705"/>
    </row>
    <row r="326" spans="1:12" ht="15" customHeight="1">
      <c r="A326" s="249"/>
      <c r="B326" s="146"/>
      <c r="G326" s="4"/>
      <c r="I326" s="4"/>
      <c r="L326" s="705"/>
    </row>
    <row r="327" spans="1:12" ht="26.25" customHeight="1" thickBot="1">
      <c r="A327" s="147" t="s">
        <v>12</v>
      </c>
      <c r="B327" s="268" t="s">
        <v>96</v>
      </c>
      <c r="G327" s="4"/>
      <c r="I327" s="4"/>
      <c r="L327" s="732"/>
    </row>
    <row r="328" spans="6:12" ht="18" customHeight="1">
      <c r="F328" s="639"/>
      <c r="G328" s="639"/>
      <c r="H328" s="342" t="s">
        <v>93</v>
      </c>
      <c r="I328" s="50"/>
      <c r="K328" s="4"/>
      <c r="L328" s="342" t="s">
        <v>94</v>
      </c>
    </row>
    <row r="329" spans="5:12" ht="18" customHeight="1" thickBot="1">
      <c r="E329" s="4"/>
      <c r="F329" s="639"/>
      <c r="G329" s="639"/>
      <c r="H329" s="344" t="s">
        <v>95</v>
      </c>
      <c r="I329" s="4"/>
      <c r="K329" s="4"/>
      <c r="L329" s="344" t="s">
        <v>95</v>
      </c>
    </row>
    <row r="330" spans="5:12" ht="12" customHeight="1">
      <c r="E330" s="4"/>
      <c r="F330" s="42"/>
      <c r="G330" s="4"/>
      <c r="H330" s="50"/>
      <c r="I330" s="4"/>
      <c r="K330" s="627"/>
      <c r="L330" s="986" t="s">
        <v>145</v>
      </c>
    </row>
    <row r="331" spans="3:12" ht="26.25" customHeight="1" thickBot="1">
      <c r="C331" s="17"/>
      <c r="D331" s="182"/>
      <c r="E331" s="219"/>
      <c r="F331" s="688"/>
      <c r="G331" s="251"/>
      <c r="H331" s="252"/>
      <c r="I331" s="4"/>
      <c r="K331" s="627"/>
      <c r="L331" s="987"/>
    </row>
    <row r="332" spans="1:12" ht="22.5" customHeight="1" thickBot="1">
      <c r="A332" s="250" t="s">
        <v>3</v>
      </c>
      <c r="B332" s="250" t="s">
        <v>97</v>
      </c>
      <c r="C332" s="17"/>
      <c r="D332" s="98"/>
      <c r="E332" s="57"/>
      <c r="G332" s="188"/>
      <c r="H332" s="103">
        <v>28420</v>
      </c>
      <c r="I332" s="4"/>
      <c r="J332" s="98"/>
      <c r="K332" s="85"/>
      <c r="L332" s="750">
        <v>0</v>
      </c>
    </row>
    <row r="333" spans="3:12" ht="21.75" customHeight="1" thickBot="1">
      <c r="C333" s="17"/>
      <c r="D333" s="98"/>
      <c r="E333" s="57"/>
      <c r="F333" s="254"/>
      <c r="G333" s="188"/>
      <c r="H333" s="162">
        <f>H332/H323</f>
        <v>0.5000000000844476</v>
      </c>
      <c r="I333" s="4"/>
      <c r="J333" s="4"/>
      <c r="K333" s="4"/>
      <c r="L333" s="323" t="e">
        <f>L332/L323</f>
        <v>#DIV/0!</v>
      </c>
    </row>
    <row r="334" spans="1:12" ht="12" customHeight="1">
      <c r="A334" s="4"/>
      <c r="B334" s="33"/>
      <c r="C334" s="4"/>
      <c r="D334" s="46"/>
      <c r="E334" s="57"/>
      <c r="F334" s="56"/>
      <c r="G334" s="4"/>
      <c r="H334" s="690"/>
      <c r="I334" s="4"/>
      <c r="J334" s="4"/>
      <c r="K334" s="4"/>
      <c r="L334" s="704"/>
    </row>
    <row r="335" spans="1:12" ht="18" customHeight="1">
      <c r="A335" s="250" t="s">
        <v>4</v>
      </c>
      <c r="B335" s="250" t="s">
        <v>106</v>
      </c>
      <c r="C335" s="17"/>
      <c r="D335" s="17"/>
      <c r="E335" s="17"/>
      <c r="F335" s="42"/>
      <c r="G335" s="4"/>
      <c r="H335" s="50"/>
      <c r="I335" s="4"/>
      <c r="J335" s="4"/>
      <c r="K335" s="4"/>
      <c r="L335" s="705"/>
    </row>
    <row r="336" spans="1:12" ht="7.5" customHeight="1">
      <c r="A336" s="225"/>
      <c r="B336" s="225"/>
      <c r="C336" s="225"/>
      <c r="D336" s="225"/>
      <c r="E336" s="182"/>
      <c r="F336" s="240"/>
      <c r="H336" s="14"/>
      <c r="J336" s="182"/>
      <c r="K336" s="182"/>
      <c r="L336" s="748"/>
    </row>
    <row r="337" spans="1:12" ht="18.75" customHeight="1" thickBot="1">
      <c r="A337" s="225"/>
      <c r="B337" s="225"/>
      <c r="C337" s="225"/>
      <c r="D337" s="225"/>
      <c r="F337" s="684" t="s">
        <v>37</v>
      </c>
      <c r="H337" s="188"/>
      <c r="J337" s="182"/>
      <c r="K337" s="182"/>
      <c r="L337" s="749"/>
    </row>
    <row r="338" spans="1:12" ht="19.5" customHeight="1" thickBot="1">
      <c r="A338" s="966"/>
      <c r="B338" s="256"/>
      <c r="C338" s="256"/>
      <c r="D338" s="7"/>
      <c r="E338" s="263"/>
      <c r="F338" s="74">
        <v>0</v>
      </c>
      <c r="G338" s="148"/>
      <c r="H338" s="14"/>
      <c r="J338" s="182"/>
      <c r="K338" s="182"/>
      <c r="L338" s="708">
        <v>0</v>
      </c>
    </row>
    <row r="339" spans="1:12" ht="19.5" customHeight="1" thickBot="1">
      <c r="A339" s="966"/>
      <c r="B339" s="256"/>
      <c r="C339" s="256"/>
      <c r="D339" s="7"/>
      <c r="E339" s="263"/>
      <c r="F339" s="76">
        <v>0</v>
      </c>
      <c r="G339" s="148"/>
      <c r="H339" s="14"/>
      <c r="J339" s="182"/>
      <c r="K339" s="182"/>
      <c r="L339" s="707">
        <v>0</v>
      </c>
    </row>
    <row r="340" spans="1:12" ht="19.5" customHeight="1" thickBot="1">
      <c r="A340" s="967"/>
      <c r="B340" s="256"/>
      <c r="C340" s="256"/>
      <c r="D340" s="7"/>
      <c r="E340" s="263"/>
      <c r="F340" s="76">
        <v>0</v>
      </c>
      <c r="G340" s="148"/>
      <c r="H340" s="14"/>
      <c r="J340" s="182"/>
      <c r="K340" s="182"/>
      <c r="L340" s="707">
        <v>0</v>
      </c>
    </row>
    <row r="341" spans="1:12" ht="19.5" customHeight="1" thickBot="1">
      <c r="A341" s="968"/>
      <c r="B341" s="256"/>
      <c r="C341" s="256"/>
      <c r="D341" s="7"/>
      <c r="E341" s="263"/>
      <c r="F341" s="77">
        <v>0</v>
      </c>
      <c r="G341" s="148"/>
      <c r="H341" s="188"/>
      <c r="J341" s="98"/>
      <c r="K341" s="85"/>
      <c r="L341" s="715">
        <v>0</v>
      </c>
    </row>
    <row r="342" spans="1:12" ht="22.5" customHeight="1" thickBot="1">
      <c r="A342" s="72"/>
      <c r="B342" s="72"/>
      <c r="C342" s="72"/>
      <c r="D342" s="73"/>
      <c r="F342" s="371" t="s">
        <v>108</v>
      </c>
      <c r="H342" s="104">
        <f>SUM(F338:F341)</f>
        <v>0</v>
      </c>
      <c r="J342" s="98"/>
      <c r="K342" s="85"/>
      <c r="L342" s="750">
        <f>SUM(L338:L341)</f>
        <v>0</v>
      </c>
    </row>
    <row r="343" spans="1:12" ht="21.75" customHeight="1" thickBot="1">
      <c r="A343" s="72"/>
      <c r="B343" s="72"/>
      <c r="C343" s="72"/>
      <c r="D343" s="73"/>
      <c r="E343" s="237"/>
      <c r="F343" s="62"/>
      <c r="G343" s="188"/>
      <c r="H343" s="162">
        <f>H342/H323</f>
        <v>0</v>
      </c>
      <c r="J343" s="4"/>
      <c r="K343" s="4"/>
      <c r="L343" s="323" t="e">
        <f>L342/L323</f>
        <v>#DIV/0!</v>
      </c>
    </row>
    <row r="344" spans="1:12" ht="12" customHeight="1">
      <c r="A344" s="4"/>
      <c r="B344" s="4"/>
      <c r="C344" s="4"/>
      <c r="D344" s="46"/>
      <c r="E344" s="57"/>
      <c r="F344" s="58"/>
      <c r="H344" s="59"/>
      <c r="J344" s="4"/>
      <c r="K344" s="4"/>
      <c r="L344" s="704"/>
    </row>
    <row r="345" spans="1:12" ht="18" customHeight="1">
      <c r="A345" s="250" t="s">
        <v>5</v>
      </c>
      <c r="B345" s="250" t="s">
        <v>107</v>
      </c>
      <c r="C345" s="17"/>
      <c r="D345" s="17"/>
      <c r="E345" s="4"/>
      <c r="F345" s="46"/>
      <c r="H345" s="14"/>
      <c r="J345" s="4"/>
      <c r="K345" s="4"/>
      <c r="L345" s="705"/>
    </row>
    <row r="346" spans="1:12" ht="7.5" customHeight="1">
      <c r="A346" s="262"/>
      <c r="B346" s="262"/>
      <c r="C346" s="17"/>
      <c r="D346" s="17"/>
      <c r="E346" s="4"/>
      <c r="F346" s="46"/>
      <c r="H346" s="14"/>
      <c r="J346" s="240"/>
      <c r="K346" s="240"/>
      <c r="L346" s="745"/>
    </row>
    <row r="347" spans="1:12" ht="19.5" customHeight="1" thickBot="1">
      <c r="A347" s="262"/>
      <c r="B347" s="262"/>
      <c r="C347" s="17"/>
      <c r="D347" s="17"/>
      <c r="E347" s="4"/>
      <c r="F347" s="684" t="s">
        <v>37</v>
      </c>
      <c r="H347" s="188"/>
      <c r="J347" s="240"/>
      <c r="K347" s="240"/>
      <c r="L347" s="746"/>
    </row>
    <row r="348" spans="1:12" ht="19.5" customHeight="1">
      <c r="A348" s="191"/>
      <c r="B348" s="256"/>
      <c r="C348" s="256"/>
      <c r="D348" s="7"/>
      <c r="E348" s="263"/>
      <c r="F348" s="78">
        <v>0</v>
      </c>
      <c r="G348" s="148"/>
      <c r="H348" s="14"/>
      <c r="J348" s="182"/>
      <c r="K348" s="182"/>
      <c r="L348" s="708">
        <v>0</v>
      </c>
    </row>
    <row r="349" spans="1:12" ht="19.5" customHeight="1">
      <c r="A349" s="191"/>
      <c r="B349" s="256"/>
      <c r="C349" s="256"/>
      <c r="D349" s="7"/>
      <c r="E349" s="263"/>
      <c r="F349" s="76">
        <v>0</v>
      </c>
      <c r="G349" s="148"/>
      <c r="H349" s="14"/>
      <c r="J349" s="182"/>
      <c r="K349" s="182"/>
      <c r="L349" s="707">
        <v>0</v>
      </c>
    </row>
    <row r="350" spans="1:12" ht="19.5" customHeight="1">
      <c r="A350" s="191"/>
      <c r="B350" s="256"/>
      <c r="C350" s="256"/>
      <c r="D350" s="7"/>
      <c r="E350" s="263"/>
      <c r="F350" s="76">
        <v>0</v>
      </c>
      <c r="G350" s="148"/>
      <c r="H350" s="14"/>
      <c r="J350" s="182"/>
      <c r="K350" s="182"/>
      <c r="L350" s="707">
        <v>0</v>
      </c>
    </row>
    <row r="351" spans="1:12" ht="19.5" customHeight="1" thickBot="1">
      <c r="A351" s="191"/>
      <c r="B351" s="256"/>
      <c r="C351" s="256"/>
      <c r="D351" s="7"/>
      <c r="E351" s="263"/>
      <c r="F351" s="77">
        <v>0</v>
      </c>
      <c r="G351" s="148"/>
      <c r="H351" s="188"/>
      <c r="J351" s="98"/>
      <c r="K351" s="85"/>
      <c r="L351" s="715">
        <v>0</v>
      </c>
    </row>
    <row r="352" spans="1:12" ht="22.5" customHeight="1" thickBot="1">
      <c r="A352" s="72"/>
      <c r="B352" s="72"/>
      <c r="C352" s="72"/>
      <c r="D352" s="73"/>
      <c r="F352" s="371" t="s">
        <v>35</v>
      </c>
      <c r="H352" s="103">
        <f>SUM(F348:F351)</f>
        <v>0</v>
      </c>
      <c r="J352" s="98"/>
      <c r="K352" s="85"/>
      <c r="L352" s="750">
        <f>SUM(L348:L351)</f>
        <v>0</v>
      </c>
    </row>
    <row r="353" spans="1:12" ht="21.75" customHeight="1" thickBot="1">
      <c r="A353" s="17"/>
      <c r="B353" s="17"/>
      <c r="C353" s="17"/>
      <c r="D353" s="17"/>
      <c r="E353" s="4"/>
      <c r="F353" s="38"/>
      <c r="G353" s="188"/>
      <c r="H353" s="162">
        <f>H352/H323</f>
        <v>0</v>
      </c>
      <c r="L353" s="323" t="e">
        <f>L352/L323</f>
        <v>#DIV/0!</v>
      </c>
    </row>
    <row r="354" spans="1:12" ht="12" customHeight="1">
      <c r="A354" s="17"/>
      <c r="B354" s="17"/>
      <c r="C354" s="17"/>
      <c r="D354" s="17"/>
      <c r="E354" s="4"/>
      <c r="F354" s="38"/>
      <c r="H354" s="14"/>
      <c r="L354" s="716"/>
    </row>
    <row r="355" spans="1:12" ht="18" customHeight="1">
      <c r="A355" s="358" t="s">
        <v>98</v>
      </c>
      <c r="B355" s="358" t="s">
        <v>21</v>
      </c>
      <c r="C355" s="85"/>
      <c r="D355" s="98"/>
      <c r="E355" s="4"/>
      <c r="F355" s="46"/>
      <c r="H355" s="14"/>
      <c r="J355" s="4"/>
      <c r="K355" s="4"/>
      <c r="L355" s="705"/>
    </row>
    <row r="356" spans="1:12" ht="7.5" customHeight="1">
      <c r="A356" s="225"/>
      <c r="B356" s="691"/>
      <c r="C356" s="225"/>
      <c r="D356" s="225"/>
      <c r="E356" s="4"/>
      <c r="F356" s="46"/>
      <c r="H356" s="14"/>
      <c r="J356" s="240"/>
      <c r="K356" s="240"/>
      <c r="L356" s="745"/>
    </row>
    <row r="357" spans="1:12" ht="19.5" customHeight="1">
      <c r="A357" s="225"/>
      <c r="B357" s="691"/>
      <c r="C357" s="225"/>
      <c r="D357" s="225"/>
      <c r="E357" s="4"/>
      <c r="F357" s="693" t="s">
        <v>37</v>
      </c>
      <c r="H357" s="188"/>
      <c r="J357" s="240"/>
      <c r="K357" s="240"/>
      <c r="L357" s="745"/>
    </row>
    <row r="358" spans="1:12" ht="19.5" customHeight="1" thickBot="1">
      <c r="A358" s="649"/>
      <c r="B358" s="649"/>
      <c r="C358" s="649"/>
      <c r="D358" s="367"/>
      <c r="E358" s="4"/>
      <c r="F358" s="82">
        <v>0</v>
      </c>
      <c r="G358" s="148"/>
      <c r="H358" s="188"/>
      <c r="J358" s="182"/>
      <c r="K358" s="182"/>
      <c r="L358" s="751"/>
    </row>
    <row r="359" spans="1:12" ht="22.5" customHeight="1" thickBot="1">
      <c r="A359" s="72"/>
      <c r="B359" s="72"/>
      <c r="C359" s="72"/>
      <c r="D359" s="73"/>
      <c r="E359" s="4"/>
      <c r="F359" s="371" t="s">
        <v>109</v>
      </c>
      <c r="H359" s="104">
        <f>SUM(F358)</f>
        <v>0</v>
      </c>
      <c r="J359" s="98"/>
      <c r="K359" s="85"/>
      <c r="L359" s="750">
        <v>0</v>
      </c>
    </row>
    <row r="360" spans="1:12" ht="21" customHeight="1" thickBot="1">
      <c r="A360" s="4"/>
      <c r="B360" s="4"/>
      <c r="C360" s="4"/>
      <c r="D360" s="4"/>
      <c r="E360" s="4"/>
      <c r="F360" s="60"/>
      <c r="G360" s="188"/>
      <c r="H360" s="162">
        <f>H359/H323</f>
        <v>0</v>
      </c>
      <c r="L360" s="323" t="e">
        <f>L359/L323</f>
        <v>#DIV/0!</v>
      </c>
    </row>
    <row r="361" spans="1:12" ht="11.25" customHeight="1">
      <c r="A361" s="4"/>
      <c r="B361" s="4"/>
      <c r="C361" s="4"/>
      <c r="D361" s="4"/>
      <c r="E361" s="4"/>
      <c r="F361" s="60"/>
      <c r="G361" s="188"/>
      <c r="H361" s="163"/>
      <c r="L361" s="704"/>
    </row>
    <row r="362" spans="1:12" ht="19.5" customHeight="1">
      <c r="A362" s="358" t="s">
        <v>11</v>
      </c>
      <c r="B362" s="358" t="s">
        <v>99</v>
      </c>
      <c r="C362" s="17"/>
      <c r="D362" s="98"/>
      <c r="E362" s="4"/>
      <c r="F362" s="46"/>
      <c r="G362" s="4"/>
      <c r="J362" s="4"/>
      <c r="K362" s="4"/>
      <c r="L362" s="705"/>
    </row>
    <row r="363" spans="1:12" ht="7.5" customHeight="1">
      <c r="A363" s="262"/>
      <c r="B363" s="262"/>
      <c r="C363" s="17"/>
      <c r="D363" s="98"/>
      <c r="E363" s="4"/>
      <c r="F363" s="46"/>
      <c r="G363" s="4"/>
      <c r="J363" s="17"/>
      <c r="K363" s="17"/>
      <c r="L363" s="705"/>
    </row>
    <row r="364" spans="1:12" ht="19.5" customHeight="1" thickBot="1">
      <c r="A364" s="262"/>
      <c r="B364" s="262"/>
      <c r="C364" s="17"/>
      <c r="D364" s="98"/>
      <c r="E364" s="4"/>
      <c r="F364" s="684" t="s">
        <v>37</v>
      </c>
      <c r="G364" s="4"/>
      <c r="J364" s="17"/>
      <c r="K364" s="17"/>
      <c r="L364" s="752"/>
    </row>
    <row r="365" spans="1:12" ht="19.5" customHeight="1">
      <c r="A365" s="191"/>
      <c r="B365" s="256"/>
      <c r="C365" s="261"/>
      <c r="D365" s="692"/>
      <c r="E365" s="4"/>
      <c r="F365" s="78">
        <v>0</v>
      </c>
      <c r="G365" s="148"/>
      <c r="H365" s="14"/>
      <c r="J365" s="98"/>
      <c r="K365" s="85"/>
      <c r="L365" s="708">
        <v>0</v>
      </c>
    </row>
    <row r="366" spans="1:12" ht="19.5" customHeight="1">
      <c r="A366" s="264"/>
      <c r="B366" s="255"/>
      <c r="C366" s="263"/>
      <c r="D366" s="698"/>
      <c r="E366" s="4"/>
      <c r="F366" s="76">
        <v>0</v>
      </c>
      <c r="G366" s="148"/>
      <c r="H366" s="14"/>
      <c r="J366" s="98"/>
      <c r="K366" s="85"/>
      <c r="L366" s="708">
        <v>0</v>
      </c>
    </row>
    <row r="367" spans="1:12" ht="19.5" customHeight="1" thickBot="1">
      <c r="A367" s="191"/>
      <c r="B367" s="256"/>
      <c r="C367" s="256"/>
      <c r="D367" s="698"/>
      <c r="E367" s="4"/>
      <c r="F367" s="77">
        <v>0</v>
      </c>
      <c r="G367" s="148"/>
      <c r="H367" s="188"/>
      <c r="J367" s="98"/>
      <c r="K367" s="85"/>
      <c r="L367" s="715">
        <v>0</v>
      </c>
    </row>
    <row r="368" spans="1:12" ht="22.5" customHeight="1" thickBot="1">
      <c r="A368" s="72"/>
      <c r="B368" s="72"/>
      <c r="C368" s="72"/>
      <c r="D368" s="73"/>
      <c r="F368" s="371" t="s">
        <v>110</v>
      </c>
      <c r="H368" s="104">
        <f>SUM(F365:F367)</f>
        <v>0</v>
      </c>
      <c r="J368" s="98"/>
      <c r="K368" s="85"/>
      <c r="L368" s="750">
        <f>SUM(L365:L367)</f>
        <v>0</v>
      </c>
    </row>
    <row r="369" spans="1:12" ht="21" customHeight="1" thickBot="1">
      <c r="A369" s="4"/>
      <c r="B369" s="4"/>
      <c r="C369" s="4"/>
      <c r="D369" s="4"/>
      <c r="E369" s="4"/>
      <c r="F369" s="38"/>
      <c r="G369" s="188"/>
      <c r="H369" s="162">
        <f>H368/H323</f>
        <v>0</v>
      </c>
      <c r="L369" s="323" t="e">
        <f>L368/L323</f>
        <v>#DIV/0!</v>
      </c>
    </row>
    <row r="370" spans="1:12" ht="15" customHeight="1" thickBot="1">
      <c r="A370" s="4"/>
      <c r="B370" s="4"/>
      <c r="C370" s="4"/>
      <c r="D370" s="4"/>
      <c r="E370" s="4"/>
      <c r="F370" s="38"/>
      <c r="H370" s="648"/>
      <c r="L370" s="747"/>
    </row>
    <row r="371" spans="1:12" ht="18.75" customHeight="1">
      <c r="A371" s="4"/>
      <c r="B371" s="4"/>
      <c r="C371" s="4"/>
      <c r="D371" s="4"/>
      <c r="E371" s="17"/>
      <c r="F371" s="977" t="s">
        <v>163</v>
      </c>
      <c r="G371" s="974"/>
      <c r="H371" s="159"/>
      <c r="L371" s="159"/>
    </row>
    <row r="372" spans="1:12" ht="18.75" customHeight="1" thickBot="1">
      <c r="A372" s="195"/>
      <c r="B372" s="195"/>
      <c r="C372" s="195"/>
      <c r="E372" s="689"/>
      <c r="F372" s="972" t="s">
        <v>164</v>
      </c>
      <c r="G372" s="976"/>
      <c r="H372" s="265">
        <f>SUM(H368+H359+H352+H342+H332)</f>
        <v>28420</v>
      </c>
      <c r="I372" s="266"/>
      <c r="J372" s="324"/>
      <c r="K372" s="194"/>
      <c r="L372" s="265">
        <f>SUM(L332+L342+L352+L359+L368)</f>
        <v>0</v>
      </c>
    </row>
    <row r="373" spans="1:12" ht="21" customHeight="1" thickBot="1">
      <c r="A373" s="195"/>
      <c r="B373" s="195"/>
      <c r="C373" s="195"/>
      <c r="E373" s="689"/>
      <c r="G373" s="266"/>
      <c r="H373" s="330">
        <f>H372/H323</f>
        <v>0.5000000000844476</v>
      </c>
      <c r="I373" s="266"/>
      <c r="J373" s="324"/>
      <c r="K373" s="194"/>
      <c r="L373" s="303" t="e">
        <f>L372/L323</f>
        <v>#DIV/0!</v>
      </c>
    </row>
    <row r="374" spans="6:12" ht="11.25" customHeight="1">
      <c r="F374" s="38"/>
      <c r="L374" s="716"/>
    </row>
    <row r="375" spans="6:12" ht="11.25" customHeight="1">
      <c r="F375" s="38"/>
      <c r="L375" s="713"/>
    </row>
    <row r="376" spans="1:12" ht="27" customHeight="1" thickBot="1">
      <c r="A376" s="268" t="s">
        <v>6</v>
      </c>
      <c r="B376" s="268" t="s">
        <v>100</v>
      </c>
      <c r="C376" s="61"/>
      <c r="F376" s="38"/>
      <c r="L376" s="720"/>
    </row>
    <row r="377" spans="1:12" ht="18" customHeight="1">
      <c r="A377" s="61"/>
      <c r="B377" s="28"/>
      <c r="C377" s="61"/>
      <c r="F377" s="639"/>
      <c r="G377" s="639"/>
      <c r="H377" s="342" t="s">
        <v>93</v>
      </c>
      <c r="I377" s="4"/>
      <c r="L377" s="342" t="s">
        <v>94</v>
      </c>
    </row>
    <row r="378" spans="6:12" ht="18.75" customHeight="1" thickBot="1">
      <c r="F378" s="639"/>
      <c r="G378" s="639"/>
      <c r="H378" s="344" t="s">
        <v>95</v>
      </c>
      <c r="I378" s="4"/>
      <c r="L378" s="344" t="s">
        <v>95</v>
      </c>
    </row>
    <row r="379" spans="5:12" ht="7.5" customHeight="1">
      <c r="E379" s="195"/>
      <c r="F379" s="269"/>
      <c r="J379" s="270"/>
      <c r="L379" s="716"/>
    </row>
    <row r="380" spans="5:12" ht="11.25" customHeight="1" thickBot="1">
      <c r="E380" s="195"/>
      <c r="F380" s="133"/>
      <c r="J380" s="85"/>
      <c r="K380" s="17"/>
      <c r="L380" s="720"/>
    </row>
    <row r="381" spans="1:12" ht="22.5" customHeight="1" thickBot="1">
      <c r="A381" s="250" t="s">
        <v>3</v>
      </c>
      <c r="B381" s="250" t="s">
        <v>101</v>
      </c>
      <c r="C381" s="85"/>
      <c r="D381" s="649"/>
      <c r="E381" s="184"/>
      <c r="G381" s="66"/>
      <c r="H381" s="339">
        <v>0</v>
      </c>
      <c r="I381" s="66"/>
      <c r="J381" s="98"/>
      <c r="K381" s="85"/>
      <c r="L381" s="339">
        <v>0</v>
      </c>
    </row>
    <row r="382" spans="1:12" ht="18.75" customHeight="1" thickBot="1">
      <c r="A382" s="262"/>
      <c r="B382" s="262"/>
      <c r="C382" s="85"/>
      <c r="D382" s="85"/>
      <c r="E382" s="184"/>
      <c r="F382" s="73"/>
      <c r="G382" s="66"/>
      <c r="H382" s="694">
        <f>H381/H323</f>
        <v>0</v>
      </c>
      <c r="I382" s="66"/>
      <c r="J382" s="66"/>
      <c r="K382" s="66"/>
      <c r="L382" s="694" t="e">
        <f>L381/L323</f>
        <v>#DIV/0!</v>
      </c>
    </row>
    <row r="383" spans="1:12" ht="11.25" customHeight="1" thickBot="1">
      <c r="A383" s="262"/>
      <c r="B383" s="262"/>
      <c r="C383" s="85"/>
      <c r="D383" s="85"/>
      <c r="E383" s="184"/>
      <c r="F383" s="73"/>
      <c r="G383" s="66"/>
      <c r="H383" s="271"/>
      <c r="I383" s="66"/>
      <c r="J383" s="66"/>
      <c r="K383" s="66"/>
      <c r="L383" s="753"/>
    </row>
    <row r="384" spans="1:12" ht="22.5" customHeight="1" thickBot="1">
      <c r="A384" s="358" t="s">
        <v>4</v>
      </c>
      <c r="B384" s="358" t="s">
        <v>165</v>
      </c>
      <c r="C384" s="272"/>
      <c r="D384" s="649"/>
      <c r="E384" s="72"/>
      <c r="F384" s="69"/>
      <c r="G384" s="66"/>
      <c r="H384" s="339">
        <v>0</v>
      </c>
      <c r="I384" s="66"/>
      <c r="J384" s="85"/>
      <c r="K384" s="85"/>
      <c r="L384" s="339">
        <v>0</v>
      </c>
    </row>
    <row r="385" spans="3:12" ht="18.75" customHeight="1" thickBot="1">
      <c r="C385" s="85"/>
      <c r="D385" s="98"/>
      <c r="E385" s="184"/>
      <c r="G385" s="66"/>
      <c r="H385" s="694">
        <f>H384/H323</f>
        <v>0</v>
      </c>
      <c r="I385" s="66"/>
      <c r="J385" s="98"/>
      <c r="K385" s="85"/>
      <c r="L385" s="694" t="e">
        <f>L384/L323</f>
        <v>#DIV/0!</v>
      </c>
    </row>
    <row r="386" spans="1:12" ht="11.25" customHeight="1">
      <c r="A386" s="66"/>
      <c r="B386" s="66"/>
      <c r="C386" s="66"/>
      <c r="D386" s="66"/>
      <c r="E386" s="72"/>
      <c r="G386" s="66"/>
      <c r="H386" s="68"/>
      <c r="I386" s="66"/>
      <c r="J386" s="66"/>
      <c r="K386" s="66"/>
      <c r="L386" s="754"/>
    </row>
    <row r="387" spans="1:12" ht="18" customHeight="1">
      <c r="A387" s="358" t="s">
        <v>5</v>
      </c>
      <c r="B387" s="358" t="s">
        <v>102</v>
      </c>
      <c r="C387" s="72"/>
      <c r="D387" s="72"/>
      <c r="E387" s="72"/>
      <c r="F387" s="73"/>
      <c r="G387" s="66"/>
      <c r="H387" s="68"/>
      <c r="I387" s="66"/>
      <c r="J387" s="273"/>
      <c r="K387" s="273"/>
      <c r="L387" s="748"/>
    </row>
    <row r="388" spans="1:12" ht="7.5" customHeight="1">
      <c r="A388" s="358"/>
      <c r="B388" s="358"/>
      <c r="C388" s="72"/>
      <c r="D388" s="72"/>
      <c r="E388" s="72"/>
      <c r="F388" s="73"/>
      <c r="G388" s="66"/>
      <c r="H388" s="68"/>
      <c r="I388" s="66"/>
      <c r="J388" s="273"/>
      <c r="K388" s="273"/>
      <c r="L388" s="748"/>
    </row>
    <row r="389" spans="1:12" ht="18.75" customHeight="1" thickBot="1">
      <c r="A389" s="358"/>
      <c r="B389" s="358"/>
      <c r="C389" s="72"/>
      <c r="D389" s="72"/>
      <c r="F389" s="684" t="s">
        <v>37</v>
      </c>
      <c r="G389" s="66"/>
      <c r="H389" s="188"/>
      <c r="I389" s="66"/>
      <c r="J389" s="273"/>
      <c r="K389" s="273"/>
      <c r="L389" s="748"/>
    </row>
    <row r="390" spans="1:12" ht="18.75" customHeight="1">
      <c r="A390" s="190"/>
      <c r="B390" s="118"/>
      <c r="C390" s="118"/>
      <c r="D390" s="186"/>
      <c r="E390" s="4"/>
      <c r="F390" s="74">
        <v>0</v>
      </c>
      <c r="G390" s="274"/>
      <c r="H390" s="68"/>
      <c r="I390" s="66"/>
      <c r="J390" s="182"/>
      <c r="K390" s="182"/>
      <c r="L390" s="708">
        <v>0</v>
      </c>
    </row>
    <row r="391" spans="1:12" ht="18.75" customHeight="1">
      <c r="A391" s="696"/>
      <c r="B391" s="187"/>
      <c r="C391" s="187"/>
      <c r="D391" s="699"/>
      <c r="E391" s="4"/>
      <c r="F391" s="76">
        <v>0</v>
      </c>
      <c r="G391" s="274"/>
      <c r="H391" s="68"/>
      <c r="I391" s="66"/>
      <c r="J391" s="182"/>
      <c r="K391" s="182"/>
      <c r="L391" s="708">
        <v>0</v>
      </c>
    </row>
    <row r="392" spans="1:12" ht="19.5" customHeight="1" thickBot="1">
      <c r="A392" s="190"/>
      <c r="B392" s="118"/>
      <c r="C392" s="118"/>
      <c r="D392" s="186"/>
      <c r="E392" s="4"/>
      <c r="F392" s="75">
        <v>0</v>
      </c>
      <c r="G392" s="274"/>
      <c r="H392" s="185"/>
      <c r="I392" s="66"/>
      <c r="J392" s="98"/>
      <c r="K392" s="85"/>
      <c r="L392" s="715">
        <v>0</v>
      </c>
    </row>
    <row r="393" spans="1:12" ht="22.5" customHeight="1" thickBot="1">
      <c r="A393" s="66"/>
      <c r="B393" s="66"/>
      <c r="C393" s="66"/>
      <c r="D393" s="66"/>
      <c r="F393" s="371" t="s">
        <v>35</v>
      </c>
      <c r="G393" s="66"/>
      <c r="H393" s="339">
        <f>SUM(F390:F392)</f>
        <v>0</v>
      </c>
      <c r="I393" s="66"/>
      <c r="J393" s="98"/>
      <c r="K393" s="85"/>
      <c r="L393" s="710">
        <f>SUM(L390:L392)</f>
        <v>0</v>
      </c>
    </row>
    <row r="394" spans="1:12" ht="19.5" customHeight="1" thickBot="1">
      <c r="A394" s="66"/>
      <c r="B394" s="66"/>
      <c r="C394" s="66"/>
      <c r="D394" s="66"/>
      <c r="E394" s="371"/>
      <c r="F394" s="62"/>
      <c r="G394" s="66"/>
      <c r="H394" s="694">
        <f>H393/H323</f>
        <v>0</v>
      </c>
      <c r="I394" s="66"/>
      <c r="J394" s="98"/>
      <c r="K394" s="85"/>
      <c r="L394" s="695" t="e">
        <f>L393/L323</f>
        <v>#DIV/0!</v>
      </c>
    </row>
    <row r="395" spans="6:12" ht="9" customHeight="1" thickBot="1">
      <c r="F395" s="38"/>
      <c r="L395" s="719"/>
    </row>
    <row r="396" spans="5:12" ht="19.5" customHeight="1">
      <c r="E396" s="276"/>
      <c r="F396" s="977" t="s">
        <v>116</v>
      </c>
      <c r="G396" s="974"/>
      <c r="H396" s="167"/>
      <c r="I396" s="87"/>
      <c r="J396" s="324"/>
      <c r="K396" s="194"/>
      <c r="L396" s="167"/>
    </row>
    <row r="397" spans="5:12" ht="19.5" customHeight="1" thickBot="1">
      <c r="E397" s="276"/>
      <c r="F397" s="972" t="s">
        <v>10</v>
      </c>
      <c r="G397" s="976"/>
      <c r="H397" s="697">
        <f>SUM(H381+H384+H393)</f>
        <v>0</v>
      </c>
      <c r="I397" s="87"/>
      <c r="J397" s="324"/>
      <c r="K397" s="194"/>
      <c r="L397" s="470">
        <f>SUM(L393+L384+L381)</f>
        <v>0</v>
      </c>
    </row>
    <row r="398" spans="1:12" ht="21.75" customHeight="1" thickBot="1">
      <c r="A398" s="195"/>
      <c r="B398" s="195"/>
      <c r="C398" s="275"/>
      <c r="E398" s="17"/>
      <c r="F398" s="277"/>
      <c r="G398" s="266"/>
      <c r="H398" s="330">
        <f>H397/H323</f>
        <v>0</v>
      </c>
      <c r="I398" s="87"/>
      <c r="J398" s="87"/>
      <c r="K398" s="87"/>
      <c r="L398" s="330" t="e">
        <f>L397/L323</f>
        <v>#DIV/0!</v>
      </c>
    </row>
    <row r="399" spans="1:12" ht="11.25" customHeight="1">
      <c r="A399" s="195"/>
      <c r="B399" s="195"/>
      <c r="C399" s="275"/>
      <c r="D399" s="276"/>
      <c r="E399" s="17"/>
      <c r="F399" s="277"/>
      <c r="G399" s="266"/>
      <c r="H399" s="149"/>
      <c r="I399" s="87"/>
      <c r="J399" s="87"/>
      <c r="K399" s="87"/>
      <c r="L399" s="728"/>
    </row>
    <row r="400" spans="1:12" ht="27" customHeight="1">
      <c r="A400" s="279" t="s">
        <v>19</v>
      </c>
      <c r="B400" s="372" t="s">
        <v>103</v>
      </c>
      <c r="C400" s="280"/>
      <c r="D400" s="17"/>
      <c r="E400" s="17"/>
      <c r="F400" s="54"/>
      <c r="G400" s="195"/>
      <c r="H400" s="281"/>
      <c r="I400" s="38"/>
      <c r="L400" s="705"/>
    </row>
    <row r="401" spans="1:12" ht="7.5" customHeight="1" thickBot="1">
      <c r="A401" s="33"/>
      <c r="B401" s="280"/>
      <c r="C401" s="280"/>
      <c r="D401" s="17"/>
      <c r="E401" s="17"/>
      <c r="F401" s="54"/>
      <c r="G401" s="195"/>
      <c r="H401" s="281"/>
      <c r="I401" s="38"/>
      <c r="L401" s="705"/>
    </row>
    <row r="402" spans="1:12" ht="18.75" customHeight="1" thickBot="1">
      <c r="A402" s="969" t="s">
        <v>267</v>
      </c>
      <c r="B402" s="282" t="s">
        <v>268</v>
      </c>
      <c r="C402" s="117"/>
      <c r="D402" s="283"/>
      <c r="E402" s="72"/>
      <c r="F402" s="1011" t="s">
        <v>189</v>
      </c>
      <c r="G402" s="1012"/>
      <c r="H402" s="992">
        <v>28420</v>
      </c>
      <c r="I402" s="98"/>
      <c r="L402" s="984">
        <v>0</v>
      </c>
    </row>
    <row r="403" spans="1:12" ht="18.75" customHeight="1" thickBot="1">
      <c r="A403" s="284"/>
      <c r="B403" s="285"/>
      <c r="C403" s="286"/>
      <c r="D403" s="287"/>
      <c r="E403" s="72"/>
      <c r="F403" s="1013"/>
      <c r="G403" s="1014"/>
      <c r="H403" s="993"/>
      <c r="I403" s="98"/>
      <c r="L403" s="985"/>
    </row>
    <row r="404" spans="5:12" ht="21.75" customHeight="1" thickBot="1">
      <c r="E404" s="4"/>
      <c r="F404" s="46"/>
      <c r="H404" s="267">
        <f>H402/H323</f>
        <v>0.5000000000844476</v>
      </c>
      <c r="I404" s="54"/>
      <c r="L404" s="267" t="e">
        <f>L402/L323</f>
        <v>#DIV/0!</v>
      </c>
    </row>
    <row r="405" spans="3:12" ht="11.25" customHeight="1">
      <c r="C405" s="288"/>
      <c r="D405" s="288"/>
      <c r="E405" s="4"/>
      <c r="F405" s="289"/>
      <c r="G405" s="87"/>
      <c r="H405" s="188"/>
      <c r="I405" s="87"/>
      <c r="L405" s="704"/>
    </row>
    <row r="406" spans="1:12" ht="27" customHeight="1">
      <c r="A406" s="268" t="s">
        <v>20</v>
      </c>
      <c r="B406" s="373" t="s">
        <v>111</v>
      </c>
      <c r="C406" s="288"/>
      <c r="D406" s="288"/>
      <c r="E406" s="4"/>
      <c r="F406" s="289"/>
      <c r="G406" s="87"/>
      <c r="H406" s="290"/>
      <c r="I406" s="87"/>
      <c r="L406" s="705"/>
    </row>
    <row r="407" spans="2:12" ht="7.5" customHeight="1" thickBot="1">
      <c r="B407" s="23"/>
      <c r="C407" s="23"/>
      <c r="D407" s="23"/>
      <c r="E407" s="4"/>
      <c r="F407" s="38"/>
      <c r="H407" s="14"/>
      <c r="L407" s="713"/>
    </row>
    <row r="408" spans="1:12" ht="19.5" customHeight="1" thickBot="1">
      <c r="A408" s="969"/>
      <c r="B408" s="291"/>
      <c r="C408" s="259"/>
      <c r="D408" s="260"/>
      <c r="E408" s="223"/>
      <c r="F408" s="74">
        <v>0</v>
      </c>
      <c r="G408" s="990">
        <f>F408/H323</f>
        <v>0</v>
      </c>
      <c r="H408" s="991"/>
      <c r="J408" s="54"/>
      <c r="K408" s="17"/>
      <c r="L408" s="708">
        <v>0</v>
      </c>
    </row>
    <row r="409" spans="1:12" ht="19.5" customHeight="1" thickBot="1">
      <c r="A409" s="969"/>
      <c r="B409" s="291"/>
      <c r="C409" s="259"/>
      <c r="D409" s="293"/>
      <c r="E409" s="223"/>
      <c r="F409" s="76">
        <v>0</v>
      </c>
      <c r="G409" s="990">
        <f>F409/H323</f>
        <v>0</v>
      </c>
      <c r="H409" s="991"/>
      <c r="J409" s="54"/>
      <c r="K409" s="17"/>
      <c r="L409" s="708">
        <v>0</v>
      </c>
    </row>
    <row r="410" spans="1:12" ht="19.5" customHeight="1" thickBot="1">
      <c r="A410" s="969"/>
      <c r="B410" s="294"/>
      <c r="C410" s="256"/>
      <c r="D410" s="258"/>
      <c r="E410" s="223"/>
      <c r="F410" s="76">
        <v>0</v>
      </c>
      <c r="G410" s="990">
        <f>F410/H323</f>
        <v>0</v>
      </c>
      <c r="H410" s="991"/>
      <c r="J410" s="54"/>
      <c r="K410" s="17"/>
      <c r="L410" s="708">
        <v>0</v>
      </c>
    </row>
    <row r="411" spans="1:12" ht="19.5" customHeight="1" thickBot="1">
      <c r="A411" s="969"/>
      <c r="B411" s="295"/>
      <c r="C411" s="257"/>
      <c r="D411" s="293"/>
      <c r="E411" s="223"/>
      <c r="F411" s="76">
        <v>0</v>
      </c>
      <c r="G411" s="990">
        <f>F411/H323</f>
        <v>0</v>
      </c>
      <c r="H411" s="991"/>
      <c r="J411" s="54"/>
      <c r="K411" s="17"/>
      <c r="L411" s="708">
        <v>0</v>
      </c>
    </row>
    <row r="412" spans="1:12" ht="19.5" customHeight="1" thickBot="1">
      <c r="A412" s="969"/>
      <c r="B412" s="295"/>
      <c r="C412" s="257"/>
      <c r="D412" s="258"/>
      <c r="E412" s="223"/>
      <c r="F412" s="76">
        <v>0</v>
      </c>
      <c r="G412" s="990">
        <f>F412/H323</f>
        <v>0</v>
      </c>
      <c r="H412" s="991"/>
      <c r="J412" s="54"/>
      <c r="K412" s="17"/>
      <c r="L412" s="708">
        <v>0</v>
      </c>
    </row>
    <row r="413" spans="1:12" ht="19.5" customHeight="1" thickBot="1">
      <c r="A413" s="969"/>
      <c r="B413" s="295"/>
      <c r="C413" s="257"/>
      <c r="D413" s="293"/>
      <c r="E413" s="223"/>
      <c r="F413" s="76">
        <v>0</v>
      </c>
      <c r="G413" s="990">
        <f>F413/H323</f>
        <v>0</v>
      </c>
      <c r="H413" s="991"/>
      <c r="J413" s="54"/>
      <c r="K413" s="17"/>
      <c r="L413" s="708">
        <v>0</v>
      </c>
    </row>
    <row r="414" spans="1:12" ht="19.5" customHeight="1" thickBot="1">
      <c r="A414" s="969"/>
      <c r="B414" s="295"/>
      <c r="C414" s="257"/>
      <c r="D414" s="258"/>
      <c r="E414" s="223"/>
      <c r="F414" s="76">
        <v>0</v>
      </c>
      <c r="G414" s="990">
        <f>F414/H323</f>
        <v>0</v>
      </c>
      <c r="H414" s="991"/>
      <c r="J414" s="54"/>
      <c r="K414" s="17"/>
      <c r="L414" s="708">
        <v>0</v>
      </c>
    </row>
    <row r="415" spans="1:12" ht="19.5" customHeight="1" thickBot="1">
      <c r="A415" s="970"/>
      <c r="B415" s="296"/>
      <c r="C415" s="297"/>
      <c r="D415" s="298"/>
      <c r="E415" s="223"/>
      <c r="F415" s="77">
        <v>0</v>
      </c>
      <c r="G415" s="990">
        <f>F415/H323</f>
        <v>0</v>
      </c>
      <c r="H415" s="991"/>
      <c r="J415" s="54"/>
      <c r="K415" s="17"/>
      <c r="L415" s="708">
        <v>0</v>
      </c>
    </row>
    <row r="416" spans="1:12" ht="7.5" customHeight="1" thickBot="1">
      <c r="A416" s="120"/>
      <c r="B416" s="72"/>
      <c r="C416" s="72"/>
      <c r="D416" s="4"/>
      <c r="E416" s="219"/>
      <c r="F416" s="73"/>
      <c r="G416" s="292"/>
      <c r="H416" s="271"/>
      <c r="J416" s="17"/>
      <c r="K416" s="17"/>
      <c r="L416" s="755"/>
    </row>
    <row r="417" spans="1:12" ht="19.5" customHeight="1">
      <c r="A417" s="120"/>
      <c r="B417" s="72"/>
      <c r="D417" s="317"/>
      <c r="E417" s="317"/>
      <c r="F417" s="1007" t="s">
        <v>190</v>
      </c>
      <c r="G417" s="1008"/>
      <c r="H417" s="168"/>
      <c r="J417" s="54"/>
      <c r="K417" s="17"/>
      <c r="L417" s="167"/>
    </row>
    <row r="418" spans="1:12" ht="19.5" customHeight="1" thickBot="1">
      <c r="A418" s="120"/>
      <c r="B418" s="72"/>
      <c r="D418" s="317"/>
      <c r="E418" s="317"/>
      <c r="F418" s="1009"/>
      <c r="G418" s="1010"/>
      <c r="H418" s="161">
        <f>SUM(F408:F415)</f>
        <v>0</v>
      </c>
      <c r="J418" s="54"/>
      <c r="K418" s="17"/>
      <c r="L418" s="138">
        <f>SUM(L408:L415)</f>
        <v>0</v>
      </c>
    </row>
    <row r="419" spans="1:12" ht="19.5" customHeight="1" thickBot="1">
      <c r="A419" s="120"/>
      <c r="B419" s="72"/>
      <c r="D419" s="276"/>
      <c r="E419" s="85"/>
      <c r="F419" s="98"/>
      <c r="G419" s="299"/>
      <c r="H419" s="267">
        <f>H418/H323</f>
        <v>0</v>
      </c>
      <c r="J419" s="17"/>
      <c r="K419" s="17"/>
      <c r="L419" s="267" t="e">
        <f>L418/L323</f>
        <v>#DIV/0!</v>
      </c>
    </row>
    <row r="420" spans="1:12" ht="8.25" customHeight="1" thickBot="1">
      <c r="A420" s="120"/>
      <c r="B420" s="72"/>
      <c r="C420" s="72"/>
      <c r="D420" s="17"/>
      <c r="E420" s="300"/>
      <c r="F420" s="98"/>
      <c r="G420" s="299"/>
      <c r="H420" s="149"/>
      <c r="J420" s="17"/>
      <c r="K420" s="17"/>
      <c r="L420" s="703"/>
    </row>
    <row r="421" spans="3:12" ht="19.5" customHeight="1">
      <c r="C421" s="288"/>
      <c r="E421" s="225"/>
      <c r="F421" s="973" t="s">
        <v>43</v>
      </c>
      <c r="G421" s="974"/>
      <c r="H421" s="124"/>
      <c r="J421" s="17"/>
      <c r="K421" s="17"/>
      <c r="L421" s="167"/>
    </row>
    <row r="422" spans="3:12" ht="19.5" customHeight="1" thickBot="1">
      <c r="C422" s="288"/>
      <c r="D422" s="195"/>
      <c r="E422" s="225"/>
      <c r="F422" s="975" t="s">
        <v>14</v>
      </c>
      <c r="G422" s="976"/>
      <c r="H422" s="700">
        <f>SUM(H402+H418)</f>
        <v>28420</v>
      </c>
      <c r="J422" s="17"/>
      <c r="K422" s="17"/>
      <c r="L422" s="161">
        <f>SUM(L402+L418)</f>
        <v>0</v>
      </c>
    </row>
    <row r="423" spans="3:12" ht="20.25" customHeight="1" thickBot="1">
      <c r="C423" s="288"/>
      <c r="D423" s="195"/>
      <c r="E423" s="275"/>
      <c r="F423" s="277"/>
      <c r="G423" s="87"/>
      <c r="H423" s="267">
        <f>H422/H323</f>
        <v>0.5000000000844476</v>
      </c>
      <c r="J423" s="17"/>
      <c r="K423" s="17"/>
      <c r="L423" s="267" t="e">
        <f>L422/L323</f>
        <v>#DIV/0!</v>
      </c>
    </row>
    <row r="424" spans="3:12" ht="12" customHeight="1" thickBot="1">
      <c r="C424" s="288"/>
      <c r="D424" s="195"/>
      <c r="E424" s="275"/>
      <c r="F424" s="277"/>
      <c r="G424" s="87"/>
      <c r="H424" s="149"/>
      <c r="J424" s="17"/>
      <c r="K424" s="17"/>
      <c r="L424" s="703"/>
    </row>
    <row r="425" spans="3:12" ht="41.25" customHeight="1" thickBot="1">
      <c r="C425" s="359" t="s">
        <v>104</v>
      </c>
      <c r="D425" s="701"/>
      <c r="E425" s="301"/>
      <c r="F425" s="701"/>
      <c r="G425" s="580"/>
      <c r="H425" s="302">
        <f>SUM(H372+H397+H422)</f>
        <v>56840</v>
      </c>
      <c r="J425" s="17"/>
      <c r="K425" s="17"/>
      <c r="L425" s="326">
        <f>SUM(L372+L397+L422)</f>
        <v>0</v>
      </c>
    </row>
    <row r="426" spans="2:12" ht="20.25" customHeight="1" thickBot="1">
      <c r="B426" s="275"/>
      <c r="C426" s="275"/>
      <c r="D426" s="17"/>
      <c r="E426" s="304"/>
      <c r="F426" s="305"/>
      <c r="G426" s="266"/>
      <c r="H426" s="303">
        <f>H425/H323</f>
        <v>1.0000000001688951</v>
      </c>
      <c r="L426" s="303" t="e">
        <f>L425/L323</f>
        <v>#DIV/0!</v>
      </c>
    </row>
  </sheetData>
  <mergeCells count="78">
    <mergeCell ref="I3:L3"/>
    <mergeCell ref="L10:L12"/>
    <mergeCell ref="F284:G284"/>
    <mergeCell ref="F285:G285"/>
    <mergeCell ref="F61:G62"/>
    <mergeCell ref="F79:F80"/>
    <mergeCell ref="F89:F90"/>
    <mergeCell ref="F166:F167"/>
    <mergeCell ref="G3:H3"/>
    <mergeCell ref="F213:F214"/>
    <mergeCell ref="F417:G418"/>
    <mergeCell ref="F421:G421"/>
    <mergeCell ref="F422:G422"/>
    <mergeCell ref="F402:G403"/>
    <mergeCell ref="G413:H413"/>
    <mergeCell ref="G414:H414"/>
    <mergeCell ref="G415:H415"/>
    <mergeCell ref="G410:H410"/>
    <mergeCell ref="G411:H411"/>
    <mergeCell ref="G412:H412"/>
    <mergeCell ref="B89:B90"/>
    <mergeCell ref="C89:C90"/>
    <mergeCell ref="D89:D90"/>
    <mergeCell ref="B185:B186"/>
    <mergeCell ref="C166:C167"/>
    <mergeCell ref="C185:C186"/>
    <mergeCell ref="D185:D186"/>
    <mergeCell ref="B79:B80"/>
    <mergeCell ref="C79:C80"/>
    <mergeCell ref="D79:D80"/>
    <mergeCell ref="E79:E80"/>
    <mergeCell ref="B35:B36"/>
    <mergeCell ref="C35:C36"/>
    <mergeCell ref="D35:D36"/>
    <mergeCell ref="E35:E36"/>
    <mergeCell ref="B23:B24"/>
    <mergeCell ref="C23:C24"/>
    <mergeCell ref="D23:D24"/>
    <mergeCell ref="E23:E24"/>
    <mergeCell ref="B11:B12"/>
    <mergeCell ref="C11:C12"/>
    <mergeCell ref="D11:D12"/>
    <mergeCell ref="D1:F1"/>
    <mergeCell ref="E11:E12"/>
    <mergeCell ref="A1:C1"/>
    <mergeCell ref="A3:B3"/>
    <mergeCell ref="D3:E3"/>
    <mergeCell ref="F11:F12"/>
    <mergeCell ref="F185:F186"/>
    <mergeCell ref="F96:G96"/>
    <mergeCell ref="F97:G97"/>
    <mergeCell ref="F139:G139"/>
    <mergeCell ref="F140:G140"/>
    <mergeCell ref="F169:F170"/>
    <mergeCell ref="F44:G44"/>
    <mergeCell ref="F45:G45"/>
    <mergeCell ref="F23:F24"/>
    <mergeCell ref="F35:F36"/>
    <mergeCell ref="G409:H409"/>
    <mergeCell ref="H402:H403"/>
    <mergeCell ref="G408:H408"/>
    <mergeCell ref="F372:G372"/>
    <mergeCell ref="F396:G396"/>
    <mergeCell ref="F397:G397"/>
    <mergeCell ref="J319:J320"/>
    <mergeCell ref="L402:L403"/>
    <mergeCell ref="L330:L331"/>
    <mergeCell ref="J321:J322"/>
    <mergeCell ref="F319:G319"/>
    <mergeCell ref="F320:G320"/>
    <mergeCell ref="F371:G371"/>
    <mergeCell ref="B200:B201"/>
    <mergeCell ref="C200:C201"/>
    <mergeCell ref="D200:D201"/>
    <mergeCell ref="C213:C214"/>
    <mergeCell ref="D213:D214"/>
    <mergeCell ref="B213:B214"/>
    <mergeCell ref="F200:F201"/>
  </mergeCells>
  <printOptions horizontalCentered="1"/>
  <pageMargins left="0.2362204724409449" right="0.35433070866141736" top="0.15748031496062992" bottom="0.15748031496062992" header="0.15748031496062992" footer="0.15748031496062992"/>
  <pageSetup fitToHeight="12" horizontalDpi="300" verticalDpi="300" orientation="landscape" paperSize="9" scale="57" r:id="rId2"/>
  <headerFooter alignWithMargins="0">
    <oddFooter>&amp;C&amp;F&amp;RPage &amp;P of &amp;N</oddFooter>
  </headerFooter>
  <rowBreaks count="8" manualBreakCount="8">
    <brk id="48" max="15" man="1"/>
    <brk id="100" max="15" man="1"/>
    <brk id="143" max="15" man="1"/>
    <brk id="192" max="15" man="1"/>
    <brk id="243" max="15" man="1"/>
    <brk id="288" max="15" man="1"/>
    <brk id="323" max="15" man="1"/>
    <brk id="374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0"/>
  <sheetViews>
    <sheetView view="pageBreakPreview" zoomScale="63" zoomScaleNormal="74" zoomScaleSheetLayoutView="63" workbookViewId="0" topLeftCell="A139">
      <selection activeCell="E7" sqref="E7"/>
    </sheetView>
  </sheetViews>
  <sheetFormatPr defaultColWidth="9.33203125" defaultRowHeight="12.75"/>
  <cols>
    <col min="1" max="1" width="7" style="0" customWidth="1"/>
    <col min="2" max="2" width="20.66015625" style="0" customWidth="1"/>
    <col min="3" max="3" width="18.33203125" style="0" customWidth="1"/>
    <col min="4" max="5" width="17.33203125" style="0" customWidth="1"/>
    <col min="6" max="6" width="22.66015625" style="0" customWidth="1"/>
    <col min="7" max="7" width="5.5" style="0" customWidth="1"/>
    <col min="8" max="8" width="16" style="27" customWidth="1"/>
    <col min="9" max="9" width="2" style="27" customWidth="1"/>
    <col min="10" max="10" width="16" style="0" customWidth="1"/>
    <col min="11" max="11" width="2" style="0" customWidth="1"/>
    <col min="12" max="12" width="25.33203125" style="0" customWidth="1"/>
    <col min="13" max="13" width="2" style="0" customWidth="1"/>
    <col min="14" max="14" width="25" style="0" customWidth="1"/>
    <col min="15" max="15" width="1.83203125" style="0" customWidth="1"/>
  </cols>
  <sheetData>
    <row r="1" spans="1:14" ht="21">
      <c r="A1" s="374"/>
      <c r="B1" s="375" t="s">
        <v>272</v>
      </c>
      <c r="C1" s="376"/>
      <c r="D1" s="377"/>
      <c r="E1" s="122"/>
      <c r="F1" s="378"/>
      <c r="G1" s="379"/>
      <c r="H1" s="380"/>
      <c r="I1" s="143"/>
      <c r="J1" s="22"/>
      <c r="K1" s="340"/>
      <c r="L1" s="340"/>
      <c r="M1" s="122"/>
      <c r="N1" s="381" t="s">
        <v>24</v>
      </c>
    </row>
    <row r="2" spans="1:14" ht="11.25" customHeight="1">
      <c r="A2" s="144"/>
      <c r="B2" s="125"/>
      <c r="C2" s="125"/>
      <c r="D2" s="125"/>
      <c r="E2" s="125"/>
      <c r="F2" s="202"/>
      <c r="G2" s="382"/>
      <c r="H2" s="332"/>
      <c r="I2" s="126"/>
      <c r="J2" s="125"/>
      <c r="K2" s="125"/>
      <c r="L2" s="125"/>
      <c r="M2" s="125"/>
      <c r="N2" s="127"/>
    </row>
    <row r="3" spans="1:14" ht="21" customHeight="1" thickBot="1">
      <c r="A3" s="383"/>
      <c r="B3" s="384" t="s">
        <v>113</v>
      </c>
      <c r="C3" s="385"/>
      <c r="D3" s="386" t="s">
        <v>274</v>
      </c>
      <c r="E3" s="387"/>
      <c r="F3" s="388"/>
      <c r="G3" s="389"/>
      <c r="H3" s="390"/>
      <c r="I3" s="391"/>
      <c r="J3" s="128"/>
      <c r="K3" s="128"/>
      <c r="L3" s="392"/>
      <c r="M3" s="393"/>
      <c r="N3" s="129"/>
    </row>
    <row r="4" spans="1:14" ht="15.75" customHeight="1">
      <c r="A4" s="17"/>
      <c r="B4" s="312"/>
      <c r="C4" s="394"/>
      <c r="D4" s="85"/>
      <c r="E4" s="395"/>
      <c r="F4" s="240"/>
      <c r="G4" s="396"/>
      <c r="H4" s="397"/>
      <c r="I4" s="398"/>
      <c r="J4" s="17"/>
      <c r="K4" s="17"/>
      <c r="L4" s="17"/>
      <c r="M4" s="399"/>
      <c r="N4" s="17"/>
    </row>
    <row r="5" spans="1:14" ht="33" customHeight="1" thickBot="1">
      <c r="A5" s="146" t="s">
        <v>8</v>
      </c>
      <c r="B5" s="146" t="s">
        <v>7</v>
      </c>
      <c r="E5" s="55"/>
      <c r="F5" s="55"/>
      <c r="H5" s="29"/>
      <c r="I5" s="29"/>
      <c r="J5" s="4"/>
      <c r="K5" s="4"/>
      <c r="L5" s="4"/>
      <c r="M5" s="4"/>
      <c r="N5" s="317"/>
    </row>
    <row r="6" spans="1:14" ht="21" customHeight="1">
      <c r="A6" s="146"/>
      <c r="B6" s="146"/>
      <c r="E6" s="55"/>
      <c r="F6" s="55"/>
      <c r="H6" s="29"/>
      <c r="I6" s="29"/>
      <c r="J6" s="4"/>
      <c r="K6" s="4"/>
      <c r="L6" s="1028" t="s">
        <v>197</v>
      </c>
      <c r="M6" s="4"/>
      <c r="N6" s="413"/>
    </row>
    <row r="7" spans="1:14" ht="21" customHeight="1" thickBot="1">
      <c r="A7" s="13"/>
      <c r="H7" s="29"/>
      <c r="I7" s="29"/>
      <c r="J7" s="4"/>
      <c r="K7" s="4"/>
      <c r="L7" s="1029"/>
      <c r="M7" s="4"/>
      <c r="N7" s="413"/>
    </row>
    <row r="8" spans="1:14" ht="33" customHeight="1">
      <c r="A8" s="630" t="s">
        <v>12</v>
      </c>
      <c r="B8" s="630" t="s">
        <v>172</v>
      </c>
      <c r="H8" s="400" t="s">
        <v>114</v>
      </c>
      <c r="I8" s="232"/>
      <c r="J8" s="400" t="s">
        <v>115</v>
      </c>
      <c r="K8" s="401"/>
      <c r="L8" s="401"/>
      <c r="M8" s="240"/>
      <c r="N8" s="439"/>
    </row>
    <row r="9" spans="8:14" ht="12.75" customHeight="1" thickBot="1">
      <c r="H9" s="403"/>
      <c r="I9" s="404"/>
      <c r="J9" s="403"/>
      <c r="K9" s="405"/>
      <c r="L9" s="405"/>
      <c r="M9" s="406"/>
      <c r="N9" s="405"/>
    </row>
    <row r="10" spans="1:14" ht="21" customHeight="1" thickBot="1">
      <c r="A10" s="349" t="s">
        <v>3</v>
      </c>
      <c r="B10" s="349" t="s">
        <v>252</v>
      </c>
      <c r="H10" s="407">
        <f>BUDGET!C18</f>
        <v>0</v>
      </c>
      <c r="I10" s="408"/>
      <c r="J10" s="407">
        <f>BUDGET!D18</f>
        <v>0</v>
      </c>
      <c r="K10" s="409"/>
      <c r="L10" s="321">
        <f>BUDGET!H18</f>
        <v>0</v>
      </c>
      <c r="M10" s="410"/>
      <c r="N10" s="439"/>
    </row>
    <row r="11" spans="1:14" ht="14.25" customHeight="1" thickBot="1">
      <c r="A11" s="349"/>
      <c r="B11" s="349"/>
      <c r="H11" s="411"/>
      <c r="I11" s="412"/>
      <c r="J11" s="411"/>
      <c r="K11" s="413"/>
      <c r="L11" s="414"/>
      <c r="M11" s="415"/>
      <c r="N11" s="439"/>
    </row>
    <row r="12" spans="1:14" ht="21.75" customHeight="1" thickBot="1">
      <c r="A12" s="349" t="s">
        <v>4</v>
      </c>
      <c r="B12" s="349" t="s">
        <v>253</v>
      </c>
      <c r="C12" s="416"/>
      <c r="D12" s="417"/>
      <c r="E12" s="417"/>
      <c r="F12" s="418"/>
      <c r="G12" s="60"/>
      <c r="H12" s="419">
        <f>BUDGET!C30</f>
        <v>0</v>
      </c>
      <c r="I12" s="420"/>
      <c r="J12" s="419">
        <f>BUDGET!D30</f>
        <v>0</v>
      </c>
      <c r="K12" s="240"/>
      <c r="L12" s="322">
        <f>BUDGET!H30</f>
        <v>0</v>
      </c>
      <c r="M12" s="240"/>
      <c r="N12" s="439"/>
    </row>
    <row r="13" spans="1:14" ht="15" customHeight="1" thickBot="1">
      <c r="A13" s="349"/>
      <c r="B13" s="349"/>
      <c r="C13" s="416"/>
      <c r="D13" s="417"/>
      <c r="E13" s="417"/>
      <c r="F13" s="418"/>
      <c r="G13" s="60"/>
      <c r="H13" s="411"/>
      <c r="I13" s="420"/>
      <c r="J13" s="411"/>
      <c r="K13" s="240"/>
      <c r="L13" s="421"/>
      <c r="M13" s="240"/>
      <c r="N13" s="439"/>
    </row>
    <row r="14" spans="1:14" ht="21.75" customHeight="1" thickBot="1">
      <c r="A14" s="349" t="s">
        <v>5</v>
      </c>
      <c r="B14" s="349" t="s">
        <v>254</v>
      </c>
      <c r="C14" s="166"/>
      <c r="D14" s="166"/>
      <c r="E14" s="166"/>
      <c r="F14" s="166"/>
      <c r="G14" s="422"/>
      <c r="H14" s="419">
        <f>BUDGET!C42</f>
        <v>4</v>
      </c>
      <c r="I14" s="423"/>
      <c r="J14" s="419">
        <f>BUDGET!D42</f>
        <v>240</v>
      </c>
      <c r="K14" s="182"/>
      <c r="L14" s="322">
        <f>BUDGET!H42</f>
        <v>4999.999992</v>
      </c>
      <c r="M14" s="240"/>
      <c r="N14" s="439"/>
    </row>
    <row r="15" spans="2:14" ht="12" customHeight="1" thickBot="1">
      <c r="B15" s="166"/>
      <c r="C15" s="166"/>
      <c r="D15" s="166"/>
      <c r="E15" s="166"/>
      <c r="F15" s="166"/>
      <c r="G15" s="422"/>
      <c r="H15" s="233"/>
      <c r="I15" s="423"/>
      <c r="J15" s="182"/>
      <c r="K15" s="182"/>
      <c r="L15" s="182"/>
      <c r="M15" s="240"/>
      <c r="N15" s="317"/>
    </row>
    <row r="16" spans="2:14" ht="19.5" customHeight="1">
      <c r="B16" s="166"/>
      <c r="C16" s="166"/>
      <c r="D16" s="166"/>
      <c r="E16" s="166"/>
      <c r="F16" s="166"/>
      <c r="G16" s="422"/>
      <c r="H16" s="977" t="s">
        <v>36</v>
      </c>
      <c r="I16" s="1043"/>
      <c r="J16" s="1044"/>
      <c r="K16" s="182"/>
      <c r="L16" s="1037">
        <f>SUM(L10+L12+L14)</f>
        <v>4999.999992</v>
      </c>
      <c r="M16" s="240"/>
      <c r="N16" s="439"/>
    </row>
    <row r="17" spans="2:14" ht="19.5" customHeight="1" thickBot="1">
      <c r="B17" s="166"/>
      <c r="C17" s="166"/>
      <c r="D17" s="166"/>
      <c r="E17" s="166"/>
      <c r="F17" s="182"/>
      <c r="G17" s="424"/>
      <c r="H17" s="972" t="s">
        <v>10</v>
      </c>
      <c r="I17" s="1041"/>
      <c r="J17" s="1042"/>
      <c r="K17" s="182"/>
      <c r="L17" s="1038"/>
      <c r="M17" s="240"/>
      <c r="N17" s="317"/>
    </row>
    <row r="18" spans="2:14" ht="21.75" customHeight="1">
      <c r="B18" s="426"/>
      <c r="C18" s="166"/>
      <c r="D18" s="166"/>
      <c r="E18" s="166"/>
      <c r="F18" s="427"/>
      <c r="G18" s="182"/>
      <c r="H18" s="414"/>
      <c r="I18" s="428"/>
      <c r="J18" s="166"/>
      <c r="K18" s="166"/>
      <c r="L18" s="166"/>
      <c r="M18" s="240"/>
      <c r="N18" s="317"/>
    </row>
    <row r="19" spans="2:14" ht="12" customHeight="1">
      <c r="B19" s="83"/>
      <c r="C19" s="155"/>
      <c r="D19" s="155"/>
      <c r="E19" s="72"/>
      <c r="F19" s="429"/>
      <c r="G19" s="85"/>
      <c r="H19" s="86"/>
      <c r="I19" s="90"/>
      <c r="J19" s="73"/>
      <c r="K19" s="73"/>
      <c r="L19" s="73"/>
      <c r="M19" s="72"/>
      <c r="N19" s="317"/>
    </row>
    <row r="20" spans="1:14" ht="27" customHeight="1">
      <c r="A20" s="757" t="s">
        <v>6</v>
      </c>
      <c r="B20" s="630" t="s">
        <v>173</v>
      </c>
      <c r="H20" s="37"/>
      <c r="I20" s="37"/>
      <c r="J20" s="18"/>
      <c r="K20" s="18"/>
      <c r="L20" s="18"/>
      <c r="M20" s="18"/>
      <c r="N20" s="405"/>
    </row>
    <row r="21" spans="1:14" ht="6" customHeight="1">
      <c r="A21" s="79"/>
      <c r="B21" s="3"/>
      <c r="H21" s="37"/>
      <c r="I21" s="37"/>
      <c r="J21" s="18"/>
      <c r="K21" s="18"/>
      <c r="L21" s="18"/>
      <c r="M21" s="18"/>
      <c r="N21" s="405"/>
    </row>
    <row r="22" spans="1:14" ht="15.75">
      <c r="A22" s="631" t="s">
        <v>159</v>
      </c>
      <c r="H22" s="52"/>
      <c r="I22" s="52"/>
      <c r="J22" s="17"/>
      <c r="K22" s="17"/>
      <c r="L22" s="17"/>
      <c r="M22" s="17"/>
      <c r="N22" s="317"/>
    </row>
    <row r="23" spans="1:14" ht="15.75">
      <c r="A23" s="631" t="s">
        <v>174</v>
      </c>
      <c r="H23" s="52"/>
      <c r="I23" s="52"/>
      <c r="J23" s="17"/>
      <c r="K23" s="17"/>
      <c r="L23" s="17"/>
      <c r="M23" s="17"/>
      <c r="N23" s="317"/>
    </row>
    <row r="24" spans="1:14" ht="15.75" customHeight="1">
      <c r="A24" s="631" t="s">
        <v>179</v>
      </c>
      <c r="B24" s="61"/>
      <c r="H24" s="52"/>
      <c r="I24" s="52"/>
      <c r="J24" s="17"/>
      <c r="K24" s="17"/>
      <c r="L24" s="17"/>
      <c r="M24" s="17"/>
      <c r="N24" s="317"/>
    </row>
    <row r="25" spans="1:14" ht="11.25" customHeight="1" thickBot="1">
      <c r="A25" s="240"/>
      <c r="B25" s="240"/>
      <c r="C25" s="240"/>
      <c r="D25" s="240"/>
      <c r="E25" s="430"/>
      <c r="F25" s="431"/>
      <c r="G25" s="240"/>
      <c r="H25" s="415"/>
      <c r="I25" s="423"/>
      <c r="J25" s="240"/>
      <c r="K25" s="240"/>
      <c r="L25" s="240"/>
      <c r="M25" s="240"/>
      <c r="N25" s="317"/>
    </row>
    <row r="26" spans="1:14" ht="19.5" customHeight="1">
      <c r="A26" s="240"/>
      <c r="B26" s="433"/>
      <c r="C26" s="182"/>
      <c r="D26" s="182"/>
      <c r="E26" s="182"/>
      <c r="F26" s="182"/>
      <c r="G26" s="424"/>
      <c r="H26" s="1022" t="s">
        <v>116</v>
      </c>
      <c r="I26" s="1045"/>
      <c r="J26" s="1012"/>
      <c r="K26" s="182"/>
      <c r="L26" s="1037">
        <f>BUDGET!H62</f>
        <v>1500</v>
      </c>
      <c r="M26" s="182"/>
      <c r="N26" s="439"/>
    </row>
    <row r="27" spans="1:14" ht="19.5" customHeight="1" thickBot="1">
      <c r="A27" s="240"/>
      <c r="B27" s="433"/>
      <c r="C27" s="182"/>
      <c r="D27" s="182"/>
      <c r="E27" s="182"/>
      <c r="F27" s="434"/>
      <c r="G27" s="424"/>
      <c r="H27" s="1013"/>
      <c r="I27" s="1046"/>
      <c r="J27" s="1014"/>
      <c r="K27" s="182"/>
      <c r="L27" s="1039"/>
      <c r="M27" s="182"/>
      <c r="N27" s="439"/>
    </row>
    <row r="28" spans="1:14" ht="21.75" customHeight="1">
      <c r="A28" s="182"/>
      <c r="B28" s="435"/>
      <c r="C28" s="182"/>
      <c r="D28" s="182"/>
      <c r="E28" s="182"/>
      <c r="F28" s="182"/>
      <c r="G28" s="424"/>
      <c r="H28" s="432"/>
      <c r="I28" s="423"/>
      <c r="J28" s="182"/>
      <c r="K28" s="182"/>
      <c r="L28" s="182"/>
      <c r="M28" s="182"/>
      <c r="N28" s="317"/>
    </row>
    <row r="29" spans="1:14" ht="12" customHeight="1">
      <c r="A29" s="240"/>
      <c r="B29" s="435"/>
      <c r="C29" s="182"/>
      <c r="D29" s="182"/>
      <c r="E29" s="182"/>
      <c r="F29" s="182"/>
      <c r="G29" s="424"/>
      <c r="H29" s="432"/>
      <c r="I29" s="423"/>
      <c r="J29" s="182"/>
      <c r="K29" s="182"/>
      <c r="L29" s="182"/>
      <c r="M29" s="182"/>
      <c r="N29" s="317"/>
    </row>
    <row r="30" spans="1:14" ht="27" customHeight="1">
      <c r="A30" s="757" t="s">
        <v>13</v>
      </c>
      <c r="B30" s="758" t="s">
        <v>39</v>
      </c>
      <c r="C30" s="182"/>
      <c r="D30" s="182"/>
      <c r="E30" s="182"/>
      <c r="F30" s="182"/>
      <c r="G30" s="424"/>
      <c r="H30" s="432"/>
      <c r="I30" s="423"/>
      <c r="J30" s="182"/>
      <c r="K30" s="182"/>
      <c r="L30" s="182"/>
      <c r="M30" s="182"/>
      <c r="N30" s="317"/>
    </row>
    <row r="31" spans="1:14" ht="6" customHeight="1">
      <c r="A31" s="2"/>
      <c r="C31" s="182"/>
      <c r="D31" s="182"/>
      <c r="E31" s="182"/>
      <c r="F31" s="182"/>
      <c r="G31" s="424"/>
      <c r="H31" s="432"/>
      <c r="I31" s="423"/>
      <c r="J31" s="182"/>
      <c r="K31" s="182"/>
      <c r="L31" s="182"/>
      <c r="M31" s="182"/>
      <c r="N31" s="317"/>
    </row>
    <row r="32" spans="1:14" ht="15" customHeight="1">
      <c r="A32" s="632" t="s">
        <v>160</v>
      </c>
      <c r="B32" s="633"/>
      <c r="C32" s="633"/>
      <c r="D32" s="182"/>
      <c r="E32" s="182"/>
      <c r="F32" s="434"/>
      <c r="G32" s="424"/>
      <c r="H32" s="432"/>
      <c r="I32" s="423"/>
      <c r="J32" s="182"/>
      <c r="K32" s="182"/>
      <c r="L32" s="182"/>
      <c r="M32" s="182"/>
      <c r="N32" s="317"/>
    </row>
    <row r="33" spans="1:14" ht="15" customHeight="1">
      <c r="A33" s="632" t="s">
        <v>193</v>
      </c>
      <c r="B33" s="633"/>
      <c r="C33" s="633"/>
      <c r="D33" s="182"/>
      <c r="E33" s="182"/>
      <c r="F33" s="434"/>
      <c r="G33" s="424"/>
      <c r="H33" s="432"/>
      <c r="I33" s="423"/>
      <c r="J33" s="182"/>
      <c r="K33" s="182"/>
      <c r="L33" s="182"/>
      <c r="M33" s="182"/>
      <c r="N33" s="317"/>
    </row>
    <row r="34" spans="1:14" ht="15" customHeight="1">
      <c r="A34" s="632" t="s">
        <v>166</v>
      </c>
      <c r="B34" s="633"/>
      <c r="C34" s="634"/>
      <c r="D34" s="182"/>
      <c r="E34" s="182"/>
      <c r="F34" s="434"/>
      <c r="G34" s="424"/>
      <c r="H34" s="432"/>
      <c r="I34" s="423"/>
      <c r="J34" s="182"/>
      <c r="K34" s="182"/>
      <c r="L34" s="182"/>
      <c r="M34" s="182"/>
      <c r="N34" s="317"/>
    </row>
    <row r="35" spans="1:14" ht="15" customHeight="1">
      <c r="A35" s="632" t="s">
        <v>194</v>
      </c>
      <c r="B35" s="633"/>
      <c r="C35" s="634"/>
      <c r="D35" s="182"/>
      <c r="E35" s="182"/>
      <c r="F35" s="434"/>
      <c r="G35" s="424"/>
      <c r="H35" s="432"/>
      <c r="I35" s="423"/>
      <c r="J35" s="182"/>
      <c r="K35" s="182"/>
      <c r="L35" s="182"/>
      <c r="M35" s="182"/>
      <c r="N35" s="317"/>
    </row>
    <row r="36" spans="6:14" ht="12" customHeight="1" thickBot="1">
      <c r="F36" s="436"/>
      <c r="G36" s="317"/>
      <c r="H36" s="437"/>
      <c r="I36" s="437"/>
      <c r="J36" s="437"/>
      <c r="K36" s="437"/>
      <c r="L36" s="437"/>
      <c r="M36" s="438"/>
      <c r="N36" s="317"/>
    </row>
    <row r="37" spans="1:14" ht="21.75" customHeight="1" thickBot="1">
      <c r="A37" s="343" t="s">
        <v>3</v>
      </c>
      <c r="B37" s="349" t="s">
        <v>232</v>
      </c>
      <c r="F37" s="436"/>
      <c r="G37" s="317"/>
      <c r="H37" s="439"/>
      <c r="I37" s="439"/>
      <c r="J37" s="439"/>
      <c r="K37" s="439"/>
      <c r="L37" s="322">
        <f>BUDGET!H84</f>
        <v>0</v>
      </c>
      <c r="M37" s="317"/>
      <c r="N37" s="439"/>
    </row>
    <row r="38" spans="1:14" ht="14.25" customHeight="1" thickBot="1">
      <c r="A38" s="343"/>
      <c r="B38" s="767"/>
      <c r="F38" s="440"/>
      <c r="G38" s="314"/>
      <c r="H38" s="231"/>
      <c r="I38" s="231"/>
      <c r="J38" s="338"/>
      <c r="K38" s="338"/>
      <c r="L38" s="338"/>
      <c r="M38" s="314"/>
      <c r="N38" s="317"/>
    </row>
    <row r="39" spans="1:14" ht="21.75" customHeight="1" thickBot="1">
      <c r="A39" s="343" t="s">
        <v>4</v>
      </c>
      <c r="B39" s="349" t="s">
        <v>233</v>
      </c>
      <c r="F39" s="105"/>
      <c r="G39" s="4"/>
      <c r="H39" s="107"/>
      <c r="I39" s="107"/>
      <c r="J39" s="107"/>
      <c r="K39" s="107"/>
      <c r="L39" s="103">
        <f>BUDGET!H94</f>
        <v>400</v>
      </c>
      <c r="M39" s="4"/>
      <c r="N39" s="439"/>
    </row>
    <row r="40" spans="6:14" ht="12" customHeight="1" thickBot="1">
      <c r="F40" s="105"/>
      <c r="G40" s="4"/>
      <c r="H40" s="107"/>
      <c r="I40" s="107"/>
      <c r="J40" s="107"/>
      <c r="K40" s="107"/>
      <c r="L40" s="107"/>
      <c r="M40" s="4"/>
      <c r="N40" s="317"/>
    </row>
    <row r="41" spans="6:14" ht="19.5" customHeight="1">
      <c r="F41" s="105"/>
      <c r="G41" s="4"/>
      <c r="H41" s="973" t="s">
        <v>43</v>
      </c>
      <c r="I41" s="1030"/>
      <c r="J41" s="974"/>
      <c r="K41" s="107"/>
      <c r="L41" s="1037">
        <f>SUM(L37+L39)</f>
        <v>400</v>
      </c>
      <c r="M41" s="4"/>
      <c r="N41" s="439"/>
    </row>
    <row r="42" spans="6:14" ht="19.5" customHeight="1" thickBot="1">
      <c r="F42" s="105"/>
      <c r="G42" s="4"/>
      <c r="H42" s="975" t="s">
        <v>14</v>
      </c>
      <c r="I42" s="1031"/>
      <c r="J42" s="976"/>
      <c r="K42" s="107"/>
      <c r="L42" s="1039"/>
      <c r="M42" s="4"/>
      <c r="N42" s="439"/>
    </row>
    <row r="43" spans="6:14" ht="15" customHeight="1">
      <c r="F43" s="105"/>
      <c r="G43" s="4"/>
      <c r="H43" s="107"/>
      <c r="I43" s="107"/>
      <c r="J43" s="107"/>
      <c r="K43" s="107"/>
      <c r="L43" s="107"/>
      <c r="M43" s="4"/>
      <c r="N43" s="317"/>
    </row>
    <row r="44" spans="6:14" ht="15.75" customHeight="1" thickBot="1">
      <c r="F44" s="105"/>
      <c r="G44" s="4"/>
      <c r="H44" s="107"/>
      <c r="I44" s="107"/>
      <c r="J44" s="107"/>
      <c r="K44" s="107"/>
      <c r="L44" s="107"/>
      <c r="M44" s="4"/>
      <c r="N44" s="317"/>
    </row>
    <row r="45" spans="6:14" ht="20.25" customHeight="1">
      <c r="F45" s="105"/>
      <c r="G45" s="4"/>
      <c r="H45" s="107"/>
      <c r="I45" s="107"/>
      <c r="J45" s="107"/>
      <c r="K45" s="107"/>
      <c r="L45" s="1028" t="s">
        <v>197</v>
      </c>
      <c r="M45" s="170"/>
      <c r="N45" s="413"/>
    </row>
    <row r="46" spans="1:14" ht="21" customHeight="1" thickBot="1">
      <c r="A46" s="147" t="s">
        <v>15</v>
      </c>
      <c r="B46" s="756" t="s">
        <v>170</v>
      </c>
      <c r="F46" s="11"/>
      <c r="G46" s="4"/>
      <c r="H46" s="53"/>
      <c r="I46" s="53"/>
      <c r="L46" s="1029"/>
      <c r="M46" s="87"/>
      <c r="N46" s="413"/>
    </row>
    <row r="47" spans="8:14" ht="6" customHeight="1">
      <c r="H47" s="53"/>
      <c r="I47" s="53"/>
      <c r="N47" s="317"/>
    </row>
    <row r="48" spans="1:14" ht="15" customHeight="1">
      <c r="A48" s="70" t="s">
        <v>195</v>
      </c>
      <c r="H48" s="53"/>
      <c r="I48" s="53"/>
      <c r="N48" s="317"/>
    </row>
    <row r="49" spans="1:14" ht="11.25" customHeight="1" thickBot="1">
      <c r="A49" s="13"/>
      <c r="H49" s="53"/>
      <c r="I49" s="53"/>
      <c r="N49" s="413"/>
    </row>
    <row r="50" spans="1:14" ht="19.5" customHeight="1" thickBot="1">
      <c r="A50" s="343" t="s">
        <v>3</v>
      </c>
      <c r="B50" s="349" t="s">
        <v>228</v>
      </c>
      <c r="D50" s="195"/>
      <c r="E50" s="195"/>
      <c r="F50" s="195"/>
      <c r="G50" s="240"/>
      <c r="H50" s="413"/>
      <c r="I50" s="412"/>
      <c r="J50" s="413"/>
      <c r="K50" s="413"/>
      <c r="L50" s="322">
        <f>BUDGET!H112</f>
        <v>3000</v>
      </c>
      <c r="M50" s="415"/>
      <c r="N50" s="439"/>
    </row>
    <row r="51" spans="1:14" ht="12" customHeight="1" thickBot="1">
      <c r="A51" s="766"/>
      <c r="B51" s="768"/>
      <c r="C51" s="441"/>
      <c r="D51" s="442"/>
      <c r="E51" s="443"/>
      <c r="F51" s="444"/>
      <c r="G51" s="317"/>
      <c r="H51" s="445"/>
      <c r="I51" s="445"/>
      <c r="J51" s="317"/>
      <c r="K51" s="317"/>
      <c r="L51" s="317"/>
      <c r="M51" s="317"/>
      <c r="N51" s="317"/>
    </row>
    <row r="52" spans="1:14" ht="19.5" customHeight="1" thickBot="1">
      <c r="A52" s="766" t="s">
        <v>4</v>
      </c>
      <c r="B52" s="349" t="s">
        <v>229</v>
      </c>
      <c r="C52" s="314"/>
      <c r="D52" s="314"/>
      <c r="E52" s="314"/>
      <c r="F52" s="317"/>
      <c r="G52" s="446"/>
      <c r="H52" s="445"/>
      <c r="I52" s="447"/>
      <c r="J52" s="317"/>
      <c r="K52" s="317"/>
      <c r="L52" s="322">
        <f>BUDGET!H121</f>
        <v>2000</v>
      </c>
      <c r="M52" s="317"/>
      <c r="N52" s="439"/>
    </row>
    <row r="53" spans="1:14" ht="12" customHeight="1" thickBot="1">
      <c r="A53" s="766"/>
      <c r="B53" s="768"/>
      <c r="C53" s="314"/>
      <c r="D53" s="314"/>
      <c r="E53" s="314"/>
      <c r="F53" s="317"/>
      <c r="G53" s="446"/>
      <c r="H53" s="448"/>
      <c r="I53" s="449"/>
      <c r="J53" s="317"/>
      <c r="K53" s="317"/>
      <c r="L53" s="317"/>
      <c r="M53" s="314"/>
      <c r="N53" s="317"/>
    </row>
    <row r="54" spans="1:14" ht="19.5" customHeight="1" thickBot="1">
      <c r="A54" s="766" t="s">
        <v>5</v>
      </c>
      <c r="B54" s="350" t="s">
        <v>230</v>
      </c>
      <c r="C54" s="314"/>
      <c r="D54" s="314"/>
      <c r="E54" s="314"/>
      <c r="F54" s="317"/>
      <c r="G54" s="446"/>
      <c r="H54" s="448"/>
      <c r="I54" s="449"/>
      <c r="J54" s="317"/>
      <c r="K54" s="317"/>
      <c r="L54" s="322">
        <f>BUDGET!H128</f>
        <v>0</v>
      </c>
      <c r="M54" s="314"/>
      <c r="N54" s="439"/>
    </row>
    <row r="55" spans="1:14" ht="12" customHeight="1" thickBot="1">
      <c r="A55" s="766"/>
      <c r="B55" s="769"/>
      <c r="C55" s="314"/>
      <c r="D55" s="314"/>
      <c r="E55" s="314"/>
      <c r="F55" s="317"/>
      <c r="G55" s="446"/>
      <c r="H55" s="445"/>
      <c r="I55" s="447"/>
      <c r="J55" s="317"/>
      <c r="K55" s="317"/>
      <c r="L55" s="314"/>
      <c r="M55" s="317"/>
      <c r="N55" s="317"/>
    </row>
    <row r="56" spans="1:14" ht="19.5" customHeight="1" thickBot="1">
      <c r="A56" s="766" t="s">
        <v>98</v>
      </c>
      <c r="B56" s="350" t="s">
        <v>231</v>
      </c>
      <c r="C56" s="314"/>
      <c r="D56" s="314"/>
      <c r="E56" s="314"/>
      <c r="F56" s="450"/>
      <c r="G56" s="317"/>
      <c r="H56" s="107"/>
      <c r="I56" s="338"/>
      <c r="J56" s="314"/>
      <c r="K56" s="314"/>
      <c r="L56" s="103">
        <f>BUDGET!H137</f>
        <v>0</v>
      </c>
      <c r="M56" s="314"/>
      <c r="N56" s="439"/>
    </row>
    <row r="57" spans="1:14" ht="12" customHeight="1" thickBot="1">
      <c r="A57" s="314"/>
      <c r="B57" s="336"/>
      <c r="C57" s="314"/>
      <c r="D57" s="314"/>
      <c r="E57" s="314"/>
      <c r="F57" s="314"/>
      <c r="G57" s="314"/>
      <c r="H57" s="439"/>
      <c r="I57" s="439"/>
      <c r="J57" s="317"/>
      <c r="K57" s="317"/>
      <c r="L57" s="317"/>
      <c r="M57" s="317"/>
      <c r="N57" s="317"/>
    </row>
    <row r="58" spans="1:14" ht="19.5" customHeight="1">
      <c r="A58" s="314"/>
      <c r="B58" s="451"/>
      <c r="C58" s="314"/>
      <c r="D58" s="314"/>
      <c r="E58" s="314"/>
      <c r="F58" s="314"/>
      <c r="G58" s="314"/>
      <c r="H58" s="1047" t="s">
        <v>48</v>
      </c>
      <c r="I58" s="1030"/>
      <c r="J58" s="974"/>
      <c r="K58" s="314"/>
      <c r="L58" s="1037">
        <f>SUM(L50+L52+L54+L56)</f>
        <v>5000</v>
      </c>
      <c r="M58" s="314"/>
      <c r="N58" s="439"/>
    </row>
    <row r="59" spans="1:14" ht="20.25" customHeight="1" thickBot="1">
      <c r="A59" s="314"/>
      <c r="B59" s="314"/>
      <c r="C59" s="314"/>
      <c r="D59" s="314"/>
      <c r="E59" s="314"/>
      <c r="F59" s="314"/>
      <c r="G59" s="314"/>
      <c r="H59" s="1048" t="s">
        <v>16</v>
      </c>
      <c r="I59" s="1031"/>
      <c r="J59" s="976"/>
      <c r="K59" s="314"/>
      <c r="L59" s="1039"/>
      <c r="M59" s="314"/>
      <c r="N59" s="317"/>
    </row>
    <row r="60" spans="1:14" ht="22.5" customHeight="1">
      <c r="A60" s="314"/>
      <c r="B60" s="452"/>
      <c r="C60" s="453"/>
      <c r="D60" s="453"/>
      <c r="E60" s="314"/>
      <c r="F60" s="452"/>
      <c r="G60" s="314"/>
      <c r="H60" s="338"/>
      <c r="I60" s="338"/>
      <c r="J60" s="314"/>
      <c r="K60" s="314"/>
      <c r="L60" s="314"/>
      <c r="M60" s="314"/>
      <c r="N60" s="317"/>
    </row>
    <row r="61" spans="1:14" ht="27" customHeight="1">
      <c r="A61" s="757" t="s">
        <v>17</v>
      </c>
      <c r="B61" s="630" t="s">
        <v>171</v>
      </c>
      <c r="C61" s="314"/>
      <c r="D61" s="314"/>
      <c r="E61" s="454"/>
      <c r="F61" s="317"/>
      <c r="G61" s="446"/>
      <c r="H61" s="439"/>
      <c r="I61" s="447"/>
      <c r="J61" s="317"/>
      <c r="K61" s="317"/>
      <c r="L61" s="317"/>
      <c r="M61" s="317"/>
      <c r="N61" s="317"/>
    </row>
    <row r="62" spans="1:14" ht="12" customHeight="1" thickBot="1">
      <c r="A62" s="314"/>
      <c r="B62" s="452"/>
      <c r="C62" s="314"/>
      <c r="D62" s="314"/>
      <c r="E62" s="454"/>
      <c r="F62" s="317"/>
      <c r="G62" s="446"/>
      <c r="H62" s="439"/>
      <c r="I62" s="447"/>
      <c r="J62" s="317"/>
      <c r="K62" s="317"/>
      <c r="L62" s="317"/>
      <c r="M62" s="317"/>
      <c r="N62" s="317"/>
    </row>
    <row r="63" spans="1:14" ht="19.5" customHeight="1" thickBot="1">
      <c r="A63" s="761" t="s">
        <v>3</v>
      </c>
      <c r="B63" s="350" t="s">
        <v>207</v>
      </c>
      <c r="C63" s="314"/>
      <c r="D63" s="314"/>
      <c r="E63" s="454"/>
      <c r="F63" s="317"/>
      <c r="G63" s="446"/>
      <c r="H63" s="439"/>
      <c r="I63" s="447"/>
      <c r="J63" s="317"/>
      <c r="K63" s="317"/>
      <c r="L63" s="322">
        <f>BUDGET!H154</f>
        <v>0</v>
      </c>
      <c r="M63" s="317"/>
      <c r="N63" s="439"/>
    </row>
    <row r="64" spans="1:14" ht="11.25" customHeight="1" thickBot="1">
      <c r="A64" s="761"/>
      <c r="B64" s="770"/>
      <c r="C64" s="455"/>
      <c r="D64" s="455"/>
      <c r="E64" s="314"/>
      <c r="F64" s="450"/>
      <c r="G64" s="317"/>
      <c r="H64" s="456"/>
      <c r="I64" s="439"/>
      <c r="J64" s="317"/>
      <c r="K64" s="314"/>
      <c r="L64" s="254"/>
      <c r="M64" s="314"/>
      <c r="N64" s="439"/>
    </row>
    <row r="65" spans="1:14" ht="19.5" customHeight="1" thickBot="1">
      <c r="A65" s="761" t="s">
        <v>4</v>
      </c>
      <c r="B65" s="349" t="s">
        <v>208</v>
      </c>
      <c r="C65" s="314"/>
      <c r="D65" s="314"/>
      <c r="E65" s="314"/>
      <c r="F65" s="336"/>
      <c r="G65" s="317"/>
      <c r="H65" s="439"/>
      <c r="I65" s="439"/>
      <c r="J65" s="317"/>
      <c r="K65" s="314"/>
      <c r="L65" s="103">
        <f>BUDGET!H161</f>
        <v>1500</v>
      </c>
      <c r="M65" s="314"/>
      <c r="N65" s="439"/>
    </row>
    <row r="66" spans="1:14" ht="12" customHeight="1" thickBot="1">
      <c r="A66" s="761"/>
      <c r="B66" s="768"/>
      <c r="C66" s="314"/>
      <c r="D66" s="314"/>
      <c r="E66" s="314"/>
      <c r="F66" s="336"/>
      <c r="G66" s="317"/>
      <c r="H66" s="439"/>
      <c r="I66" s="439"/>
      <c r="J66" s="317"/>
      <c r="K66" s="314"/>
      <c r="L66" s="254"/>
      <c r="M66" s="314"/>
      <c r="N66" s="439"/>
    </row>
    <row r="67" spans="1:14" ht="19.5" customHeight="1" thickBot="1">
      <c r="A67" s="761" t="s">
        <v>213</v>
      </c>
      <c r="B67" s="349" t="s">
        <v>218</v>
      </c>
      <c r="C67" s="314"/>
      <c r="D67" s="314"/>
      <c r="E67" s="314"/>
      <c r="F67" s="336"/>
      <c r="G67" s="317"/>
      <c r="H67" s="439"/>
      <c r="I67" s="439"/>
      <c r="J67" s="317"/>
      <c r="K67" s="317"/>
      <c r="L67" s="322">
        <f>BUDGET!H190</f>
        <v>11200</v>
      </c>
      <c r="M67" s="314"/>
      <c r="N67" s="439"/>
    </row>
    <row r="68" spans="1:14" ht="11.25" customHeight="1" thickBot="1">
      <c r="A68" s="761"/>
      <c r="B68" s="771"/>
      <c r="C68" s="314"/>
      <c r="D68" s="314"/>
      <c r="E68" s="314"/>
      <c r="F68" s="336"/>
      <c r="G68" s="317"/>
      <c r="H68" s="439"/>
      <c r="I68" s="439"/>
      <c r="J68" s="317"/>
      <c r="K68" s="317"/>
      <c r="L68" s="421"/>
      <c r="M68" s="314"/>
      <c r="N68" s="439"/>
    </row>
    <row r="69" spans="1:14" ht="19.5" customHeight="1" thickBot="1">
      <c r="A69" s="761" t="s">
        <v>214</v>
      </c>
      <c r="B69" s="349" t="s">
        <v>219</v>
      </c>
      <c r="C69" s="314"/>
      <c r="D69" s="314"/>
      <c r="E69" s="314"/>
      <c r="F69" s="457"/>
      <c r="G69" s="446"/>
      <c r="H69" s="439"/>
      <c r="I69" s="447"/>
      <c r="J69" s="317"/>
      <c r="K69" s="317"/>
      <c r="L69" s="322">
        <f>BUDGET!H205</f>
        <v>699.9999984</v>
      </c>
      <c r="M69" s="314"/>
      <c r="N69" s="439"/>
    </row>
    <row r="70" spans="1:14" ht="12" customHeight="1" thickBot="1">
      <c r="A70" s="761"/>
      <c r="B70" s="772"/>
      <c r="C70" s="314"/>
      <c r="D70" s="314"/>
      <c r="E70" s="314"/>
      <c r="F70" s="457"/>
      <c r="G70" s="446"/>
      <c r="H70" s="439"/>
      <c r="I70" s="447"/>
      <c r="J70" s="317"/>
      <c r="K70" s="317"/>
      <c r="L70" s="421"/>
      <c r="M70" s="314"/>
      <c r="N70" s="439"/>
    </row>
    <row r="71" spans="1:14" ht="19.5" customHeight="1" thickBot="1">
      <c r="A71" s="761" t="s">
        <v>215</v>
      </c>
      <c r="B71" s="350" t="s">
        <v>220</v>
      </c>
      <c r="C71" s="314"/>
      <c r="D71" s="314"/>
      <c r="E71" s="314"/>
      <c r="F71" s="338"/>
      <c r="G71" s="446"/>
      <c r="H71" s="439"/>
      <c r="I71" s="447"/>
      <c r="J71" s="317"/>
      <c r="K71" s="317"/>
      <c r="L71" s="322">
        <f>BUDGET!H218</f>
        <v>11440</v>
      </c>
      <c r="M71" s="314"/>
      <c r="N71" s="439"/>
    </row>
    <row r="72" spans="1:14" ht="12" customHeight="1" thickBot="1">
      <c r="A72" s="761"/>
      <c r="B72" s="773"/>
      <c r="C72" s="455"/>
      <c r="D72" s="455"/>
      <c r="E72" s="455"/>
      <c r="F72" s="336"/>
      <c r="G72" s="317"/>
      <c r="H72" s="456"/>
      <c r="I72" s="439"/>
      <c r="J72" s="317"/>
      <c r="K72" s="314"/>
      <c r="L72" s="254"/>
      <c r="M72" s="314"/>
      <c r="N72" s="439"/>
    </row>
    <row r="73" spans="1:14" ht="19.5" customHeight="1" thickBot="1">
      <c r="A73" s="761" t="s">
        <v>216</v>
      </c>
      <c r="B73" s="349" t="s">
        <v>221</v>
      </c>
      <c r="C73" s="314"/>
      <c r="D73" s="314"/>
      <c r="E73" s="314"/>
      <c r="F73" s="336"/>
      <c r="G73" s="314"/>
      <c r="H73" s="338"/>
      <c r="I73" s="338"/>
      <c r="J73" s="314"/>
      <c r="K73" s="314"/>
      <c r="L73" s="103">
        <f>BUDGET!H234</f>
        <v>4200</v>
      </c>
      <c r="M73" s="314"/>
      <c r="N73" s="439"/>
    </row>
    <row r="74" spans="1:14" ht="12" customHeight="1" thickBot="1">
      <c r="A74" s="761"/>
      <c r="B74" s="772"/>
      <c r="C74" s="314"/>
      <c r="D74" s="314"/>
      <c r="E74" s="314"/>
      <c r="F74" s="336"/>
      <c r="G74" s="314"/>
      <c r="H74" s="338"/>
      <c r="I74" s="338"/>
      <c r="J74" s="314"/>
      <c r="K74" s="314"/>
      <c r="L74" s="254"/>
      <c r="M74" s="314"/>
      <c r="N74" s="439"/>
    </row>
    <row r="75" spans="1:14" ht="20.25" customHeight="1" thickBot="1">
      <c r="A75" s="761" t="s">
        <v>217</v>
      </c>
      <c r="B75" s="349" t="s">
        <v>222</v>
      </c>
      <c r="C75" s="314"/>
      <c r="D75" s="314"/>
      <c r="E75" s="314"/>
      <c r="F75" s="314"/>
      <c r="G75" s="314"/>
      <c r="H75" s="338"/>
      <c r="I75" s="338"/>
      <c r="J75" s="314"/>
      <c r="K75" s="314"/>
      <c r="L75" s="103">
        <f>BUDGET!H241</f>
        <v>1500</v>
      </c>
      <c r="M75" s="314"/>
      <c r="N75" s="439"/>
    </row>
    <row r="76" spans="1:14" ht="11.25" customHeight="1" thickBot="1">
      <c r="A76" s="761"/>
      <c r="B76" s="771"/>
      <c r="C76" s="314"/>
      <c r="D76" s="314"/>
      <c r="E76" s="314"/>
      <c r="F76" s="314"/>
      <c r="G76" s="314"/>
      <c r="H76" s="338"/>
      <c r="I76" s="338"/>
      <c r="J76" s="314"/>
      <c r="K76" s="314"/>
      <c r="L76" s="254"/>
      <c r="M76" s="314"/>
      <c r="N76" s="439"/>
    </row>
    <row r="77" spans="1:14" ht="19.5" customHeight="1" thickBot="1">
      <c r="A77" s="761" t="s">
        <v>11</v>
      </c>
      <c r="B77" s="349" t="s">
        <v>223</v>
      </c>
      <c r="C77" s="314"/>
      <c r="D77" s="314"/>
      <c r="E77" s="314"/>
      <c r="F77" s="457"/>
      <c r="G77" s="458"/>
      <c r="H77" s="439"/>
      <c r="I77" s="447"/>
      <c r="J77" s="317"/>
      <c r="K77" s="317"/>
      <c r="L77" s="322">
        <f>BUDGET!H252</f>
        <v>0</v>
      </c>
      <c r="M77" s="317"/>
      <c r="N77" s="439"/>
    </row>
    <row r="78" spans="1:14" ht="12" customHeight="1" thickBot="1">
      <c r="A78" s="761"/>
      <c r="B78" s="768"/>
      <c r="C78" s="314"/>
      <c r="D78" s="314"/>
      <c r="E78" s="314"/>
      <c r="F78" s="457"/>
      <c r="G78" s="458"/>
      <c r="H78" s="439"/>
      <c r="I78" s="447"/>
      <c r="J78" s="317"/>
      <c r="K78" s="317"/>
      <c r="L78" s="421"/>
      <c r="M78" s="317"/>
      <c r="N78" s="439"/>
    </row>
    <row r="79" spans="1:14" ht="19.5" customHeight="1" thickBot="1">
      <c r="A79" s="761" t="s">
        <v>200</v>
      </c>
      <c r="B79" s="349" t="s">
        <v>224</v>
      </c>
      <c r="C79" s="314"/>
      <c r="D79" s="314"/>
      <c r="E79" s="317"/>
      <c r="F79" s="459"/>
      <c r="G79" s="446"/>
      <c r="H79" s="439"/>
      <c r="I79" s="447"/>
      <c r="J79" s="317"/>
      <c r="K79" s="317"/>
      <c r="L79" s="322">
        <f>BUDGET!H259</f>
        <v>1000</v>
      </c>
      <c r="M79" s="317"/>
      <c r="N79" s="439"/>
    </row>
    <row r="80" spans="1:14" ht="12" customHeight="1" thickBot="1">
      <c r="A80" s="761"/>
      <c r="B80" s="770"/>
      <c r="C80" s="455"/>
      <c r="D80" s="455"/>
      <c r="E80" s="460"/>
      <c r="F80" s="461"/>
      <c r="G80" s="317"/>
      <c r="H80" s="456"/>
      <c r="I80" s="338"/>
      <c r="J80" s="317"/>
      <c r="K80" s="317"/>
      <c r="L80" s="421"/>
      <c r="M80" s="314"/>
      <c r="N80" s="439"/>
    </row>
    <row r="81" spans="1:14" ht="19.5" customHeight="1" thickBot="1">
      <c r="A81" s="762" t="s">
        <v>201</v>
      </c>
      <c r="B81" s="349" t="s">
        <v>225</v>
      </c>
      <c r="C81" s="66"/>
      <c r="D81" s="192"/>
      <c r="E81" s="272"/>
      <c r="F81" s="462"/>
      <c r="G81" s="85"/>
      <c r="H81" s="86"/>
      <c r="I81" s="86"/>
      <c r="J81" s="98"/>
      <c r="K81" s="98"/>
      <c r="L81" s="322">
        <f>BUDGET!H266</f>
        <v>1000</v>
      </c>
      <c r="M81" s="85"/>
      <c r="N81" s="439"/>
    </row>
    <row r="82" spans="1:14" ht="12" customHeight="1" thickBot="1">
      <c r="A82" s="762"/>
      <c r="B82" s="767"/>
      <c r="E82" s="195"/>
      <c r="F82" s="463"/>
      <c r="G82" s="438"/>
      <c r="H82" s="437"/>
      <c r="I82" s="437"/>
      <c r="J82" s="437"/>
      <c r="K82" s="437"/>
      <c r="L82" s="421"/>
      <c r="M82" s="438"/>
      <c r="N82" s="439"/>
    </row>
    <row r="83" spans="1:14" ht="19.5" customHeight="1" thickBot="1">
      <c r="A83" s="762" t="s">
        <v>202</v>
      </c>
      <c r="B83" s="349" t="s">
        <v>226</v>
      </c>
      <c r="F83" s="464"/>
      <c r="G83" s="160"/>
      <c r="H83" s="231"/>
      <c r="I83" s="231"/>
      <c r="J83" s="231"/>
      <c r="K83" s="231"/>
      <c r="L83" s="103">
        <f>BUDGET!H273</f>
        <v>0</v>
      </c>
      <c r="M83" s="160"/>
      <c r="N83" s="439"/>
    </row>
    <row r="84" spans="1:14" ht="12" customHeight="1" thickBot="1">
      <c r="A84" s="762"/>
      <c r="B84" s="767"/>
      <c r="F84" s="42"/>
      <c r="G84" s="4"/>
      <c r="H84" s="34"/>
      <c r="I84" s="34"/>
      <c r="J84" s="4"/>
      <c r="K84" s="4"/>
      <c r="L84" s="254"/>
      <c r="M84" s="4"/>
      <c r="N84" s="439"/>
    </row>
    <row r="85" spans="1:14" ht="20.25" customHeight="1" thickBot="1">
      <c r="A85" s="762" t="s">
        <v>205</v>
      </c>
      <c r="B85" s="349" t="s">
        <v>227</v>
      </c>
      <c r="F85" s="42"/>
      <c r="G85" s="4"/>
      <c r="H85" s="34"/>
      <c r="I85" s="34"/>
      <c r="J85" s="4"/>
      <c r="K85" s="4"/>
      <c r="L85" s="103">
        <f>BUDGET!H282</f>
        <v>12400</v>
      </c>
      <c r="M85" s="4"/>
      <c r="N85" s="439"/>
    </row>
    <row r="86" spans="2:14" ht="12" customHeight="1" thickBot="1">
      <c r="B86" s="172"/>
      <c r="F86" s="42"/>
      <c r="G86" s="4"/>
      <c r="H86" s="34"/>
      <c r="I86" s="34"/>
      <c r="J86" s="4"/>
      <c r="K86" s="4"/>
      <c r="L86" s="4"/>
      <c r="M86" s="4"/>
      <c r="N86" s="317"/>
    </row>
    <row r="87" spans="2:14" ht="19.5" customHeight="1">
      <c r="B87" s="172"/>
      <c r="F87" s="42"/>
      <c r="G87" s="4"/>
      <c r="H87" s="1020" t="s">
        <v>119</v>
      </c>
      <c r="I87" s="1030"/>
      <c r="J87" s="974"/>
      <c r="K87" s="4"/>
      <c r="L87" s="1037">
        <f>SUM(L63+L65+L67+L69+L71+L73+L75+L77+L79+L81+L83+L85)</f>
        <v>44939.9999984</v>
      </c>
      <c r="M87" s="4"/>
      <c r="N87" s="439"/>
    </row>
    <row r="88" spans="2:14" ht="19.5" customHeight="1" thickBot="1">
      <c r="B88" s="172"/>
      <c r="F88" s="42"/>
      <c r="G88" s="4"/>
      <c r="H88" s="1021" t="s">
        <v>82</v>
      </c>
      <c r="I88" s="1031"/>
      <c r="J88" s="976"/>
      <c r="K88" s="4"/>
      <c r="L88" s="1038"/>
      <c r="M88" s="4"/>
      <c r="N88" s="317"/>
    </row>
    <row r="89" spans="1:14" ht="15.75" customHeight="1">
      <c r="A89" t="s">
        <v>2</v>
      </c>
      <c r="E89" s="4"/>
      <c r="F89" s="42"/>
      <c r="G89" s="4"/>
      <c r="H89" s="50"/>
      <c r="I89" s="50"/>
      <c r="J89" s="38"/>
      <c r="K89" s="38"/>
      <c r="L89" s="38"/>
      <c r="M89" s="4"/>
      <c r="N89" s="317"/>
    </row>
    <row r="90" spans="5:14" ht="15" customHeight="1" thickBot="1">
      <c r="E90" s="4"/>
      <c r="F90" s="42"/>
      <c r="G90" s="4"/>
      <c r="H90" s="50"/>
      <c r="I90" s="50"/>
      <c r="J90" s="38"/>
      <c r="K90" s="38"/>
      <c r="L90" s="38"/>
      <c r="M90" s="4"/>
      <c r="N90" s="317"/>
    </row>
    <row r="91" spans="2:14" ht="21" customHeight="1">
      <c r="B91" s="240"/>
      <c r="C91" s="465"/>
      <c r="D91" s="466"/>
      <c r="E91" s="466"/>
      <c r="F91" s="467"/>
      <c r="G91" s="466"/>
      <c r="H91" s="468"/>
      <c r="I91" s="468"/>
      <c r="J91" s="468"/>
      <c r="K91" s="468"/>
      <c r="L91" s="1028" t="s">
        <v>197</v>
      </c>
      <c r="M91" s="438"/>
      <c r="N91" s="413"/>
    </row>
    <row r="92" spans="2:14" ht="21" customHeight="1" thickBot="1">
      <c r="B92" s="469"/>
      <c r="C92" s="465"/>
      <c r="D92" s="466"/>
      <c r="E92" s="466"/>
      <c r="F92" s="467"/>
      <c r="G92" s="466"/>
      <c r="H92" s="468"/>
      <c r="I92" s="468"/>
      <c r="J92" s="468"/>
      <c r="K92" s="468"/>
      <c r="L92" s="1029"/>
      <c r="M92" s="438"/>
      <c r="N92" s="413"/>
    </row>
    <row r="93" spans="1:14" ht="27" customHeight="1">
      <c r="A93" s="757" t="s">
        <v>18</v>
      </c>
      <c r="B93" s="758" t="s">
        <v>83</v>
      </c>
      <c r="C93" s="465"/>
      <c r="D93" s="466"/>
      <c r="E93" s="466"/>
      <c r="F93" s="467"/>
      <c r="G93" s="466"/>
      <c r="H93" s="468"/>
      <c r="I93" s="468"/>
      <c r="J93" s="468"/>
      <c r="K93" s="468"/>
      <c r="L93" s="468"/>
      <c r="M93" s="240"/>
      <c r="N93" s="317"/>
    </row>
    <row r="94" spans="2:14" ht="6" customHeight="1">
      <c r="B94" s="469"/>
      <c r="C94" s="465"/>
      <c r="D94" s="466"/>
      <c r="E94" s="466"/>
      <c r="F94" s="467"/>
      <c r="G94" s="466"/>
      <c r="H94" s="468"/>
      <c r="I94" s="468"/>
      <c r="J94" s="468"/>
      <c r="K94" s="468"/>
      <c r="L94" s="468"/>
      <c r="M94" s="240"/>
      <c r="N94" s="317"/>
    </row>
    <row r="95" spans="1:14" ht="15.75" customHeight="1">
      <c r="A95" s="70" t="s">
        <v>195</v>
      </c>
      <c r="B95" s="469"/>
      <c r="C95" s="465"/>
      <c r="D95" s="466"/>
      <c r="E95" s="466"/>
      <c r="F95" s="467"/>
      <c r="G95" s="466"/>
      <c r="H95" s="468"/>
      <c r="I95" s="468"/>
      <c r="J95" s="468"/>
      <c r="K95" s="468"/>
      <c r="L95" s="468"/>
      <c r="M95" s="240"/>
      <c r="N95" s="317"/>
    </row>
    <row r="96" spans="2:14" ht="11.25" customHeight="1" thickBot="1">
      <c r="B96" s="469"/>
      <c r="C96" s="465"/>
      <c r="D96" s="466"/>
      <c r="E96" s="466"/>
      <c r="F96" s="467"/>
      <c r="G96" s="466"/>
      <c r="H96" s="468"/>
      <c r="I96" s="468"/>
      <c r="J96" s="468"/>
      <c r="K96" s="468"/>
      <c r="L96" s="468"/>
      <c r="M96" s="240"/>
      <c r="N96" s="317"/>
    </row>
    <row r="97" spans="1:14" ht="20.25" customHeight="1" thickBot="1">
      <c r="A97" s="343" t="s">
        <v>3</v>
      </c>
      <c r="B97" s="343" t="s">
        <v>199</v>
      </c>
      <c r="C97" s="465"/>
      <c r="D97" s="466"/>
      <c r="E97" s="466"/>
      <c r="F97" s="467"/>
      <c r="G97" s="466"/>
      <c r="H97" s="468"/>
      <c r="I97" s="468"/>
      <c r="J97" s="468"/>
      <c r="K97" s="468"/>
      <c r="L97" s="322">
        <f>BUDGET!F296</f>
        <v>0</v>
      </c>
      <c r="M97" s="240"/>
      <c r="N97" s="317"/>
    </row>
    <row r="98" spans="1:14" ht="12" customHeight="1" thickBot="1">
      <c r="A98" s="343"/>
      <c r="B98" s="763"/>
      <c r="C98" s="465"/>
      <c r="D98" s="466"/>
      <c r="E98" s="466"/>
      <c r="F98" s="467"/>
      <c r="G98" s="466"/>
      <c r="H98" s="468"/>
      <c r="I98" s="468"/>
      <c r="J98" s="468"/>
      <c r="K98" s="468"/>
      <c r="L98" s="254"/>
      <c r="M98" s="240"/>
      <c r="N98" s="317"/>
    </row>
    <row r="99" spans="1:14" ht="20.25" customHeight="1" thickBot="1">
      <c r="A99" s="343" t="s">
        <v>4</v>
      </c>
      <c r="B99" s="343" t="s">
        <v>206</v>
      </c>
      <c r="C99" s="465"/>
      <c r="D99" s="466"/>
      <c r="E99" s="466"/>
      <c r="F99" s="467"/>
      <c r="G99" s="466"/>
      <c r="H99" s="468"/>
      <c r="I99" s="468"/>
      <c r="J99" s="468"/>
      <c r="K99" s="468"/>
      <c r="L99" s="103">
        <f>BUDGET!F297</f>
        <v>0</v>
      </c>
      <c r="M99" s="240"/>
      <c r="N99" s="317"/>
    </row>
    <row r="100" spans="1:14" ht="12" customHeight="1" thickBot="1">
      <c r="A100" s="343"/>
      <c r="B100" s="763"/>
      <c r="C100" s="465"/>
      <c r="D100" s="466"/>
      <c r="E100" s="466"/>
      <c r="F100" s="467"/>
      <c r="G100" s="466"/>
      <c r="H100" s="468"/>
      <c r="I100" s="468"/>
      <c r="J100" s="468"/>
      <c r="K100" s="468"/>
      <c r="L100" s="254"/>
      <c r="M100" s="240"/>
      <c r="N100" s="317"/>
    </row>
    <row r="101" spans="1:14" ht="20.25" customHeight="1" thickBot="1">
      <c r="A101" s="343" t="s">
        <v>5</v>
      </c>
      <c r="B101" s="343" t="s">
        <v>207</v>
      </c>
      <c r="C101" s="465"/>
      <c r="D101" s="466"/>
      <c r="E101" s="466"/>
      <c r="F101" s="467"/>
      <c r="G101" s="466"/>
      <c r="H101" s="468"/>
      <c r="I101" s="468"/>
      <c r="J101" s="468"/>
      <c r="K101" s="468"/>
      <c r="L101" s="322">
        <f>BUDGET!F298</f>
        <v>0</v>
      </c>
      <c r="M101" s="240"/>
      <c r="N101" s="317"/>
    </row>
    <row r="102" spans="1:14" ht="12" customHeight="1" thickBot="1">
      <c r="A102" s="343"/>
      <c r="B102" s="763"/>
      <c r="C102" s="465"/>
      <c r="D102" s="466"/>
      <c r="E102" s="466"/>
      <c r="F102" s="467"/>
      <c r="G102" s="466"/>
      <c r="H102" s="468"/>
      <c r="I102" s="468"/>
      <c r="J102" s="468"/>
      <c r="K102" s="468"/>
      <c r="L102" s="421"/>
      <c r="M102" s="240"/>
      <c r="N102" s="317"/>
    </row>
    <row r="103" spans="1:14" ht="20.25" customHeight="1" thickBot="1">
      <c r="A103" s="343" t="s">
        <v>98</v>
      </c>
      <c r="B103" s="343" t="s">
        <v>208</v>
      </c>
      <c r="C103" s="465"/>
      <c r="D103" s="466"/>
      <c r="E103" s="466"/>
      <c r="F103" s="467"/>
      <c r="G103" s="466"/>
      <c r="H103" s="468"/>
      <c r="I103" s="468"/>
      <c r="J103" s="468"/>
      <c r="K103" s="468"/>
      <c r="L103" s="322">
        <f>BUDGET!F299</f>
        <v>0</v>
      </c>
      <c r="M103" s="240"/>
      <c r="N103" s="317"/>
    </row>
    <row r="104" spans="1:14" ht="12" customHeight="1" thickBot="1">
      <c r="A104" s="343"/>
      <c r="B104" s="763"/>
      <c r="C104" s="465"/>
      <c r="D104" s="466"/>
      <c r="E104" s="466"/>
      <c r="F104" s="467"/>
      <c r="G104" s="466"/>
      <c r="H104" s="468"/>
      <c r="I104" s="468"/>
      <c r="J104" s="468"/>
      <c r="K104" s="468"/>
      <c r="L104" s="421"/>
      <c r="M104" s="240"/>
      <c r="N104" s="317"/>
    </row>
    <row r="105" spans="1:14" ht="20.25" customHeight="1" thickBot="1">
      <c r="A105" s="343" t="s">
        <v>11</v>
      </c>
      <c r="B105" s="343" t="s">
        <v>209</v>
      </c>
      <c r="C105" s="465"/>
      <c r="D105" s="466"/>
      <c r="E105" s="466"/>
      <c r="F105" s="467"/>
      <c r="G105" s="466"/>
      <c r="H105" s="468"/>
      <c r="I105" s="468"/>
      <c r="J105" s="468"/>
      <c r="K105" s="468"/>
      <c r="L105" s="322">
        <f>BUDGET!F300</f>
        <v>0</v>
      </c>
      <c r="M105" s="240"/>
      <c r="N105" s="317"/>
    </row>
    <row r="106" spans="1:14" ht="12" customHeight="1" thickBot="1">
      <c r="A106" s="343"/>
      <c r="B106" s="763"/>
      <c r="C106" s="465"/>
      <c r="D106" s="466"/>
      <c r="E106" s="466"/>
      <c r="F106" s="467"/>
      <c r="G106" s="466"/>
      <c r="H106" s="468"/>
      <c r="I106" s="468"/>
      <c r="J106" s="468"/>
      <c r="K106" s="468"/>
      <c r="L106" s="254"/>
      <c r="M106" s="240"/>
      <c r="N106" s="317"/>
    </row>
    <row r="107" spans="1:14" ht="20.25" customHeight="1" thickBot="1">
      <c r="A107" s="343" t="s">
        <v>200</v>
      </c>
      <c r="B107" s="343" t="s">
        <v>210</v>
      </c>
      <c r="C107" s="465"/>
      <c r="D107" s="466"/>
      <c r="E107" s="466"/>
      <c r="F107" s="467"/>
      <c r="G107" s="466"/>
      <c r="H107" s="468"/>
      <c r="I107" s="468"/>
      <c r="J107" s="468"/>
      <c r="K107" s="468"/>
      <c r="L107" s="103">
        <f>BUDGET!F301</f>
        <v>0</v>
      </c>
      <c r="M107" s="240"/>
      <c r="N107" s="317"/>
    </row>
    <row r="108" spans="1:14" ht="12" customHeight="1" thickBot="1">
      <c r="A108" s="343"/>
      <c r="B108" s="763"/>
      <c r="C108" s="465"/>
      <c r="D108" s="466"/>
      <c r="E108" s="466"/>
      <c r="F108" s="467"/>
      <c r="G108" s="466"/>
      <c r="H108" s="468"/>
      <c r="I108" s="468"/>
      <c r="J108" s="468"/>
      <c r="K108" s="468"/>
      <c r="L108" s="254"/>
      <c r="M108" s="240"/>
      <c r="N108" s="317"/>
    </row>
    <row r="109" spans="1:14" ht="20.25" customHeight="1" thickBot="1">
      <c r="A109" s="343" t="s">
        <v>201</v>
      </c>
      <c r="B109" s="343" t="s">
        <v>211</v>
      </c>
      <c r="C109" s="465"/>
      <c r="D109" s="466"/>
      <c r="E109" s="466"/>
      <c r="F109" s="467"/>
      <c r="G109" s="466"/>
      <c r="H109" s="468"/>
      <c r="I109" s="468"/>
      <c r="J109" s="468"/>
      <c r="K109" s="468"/>
      <c r="L109" s="103">
        <f>BUDGET!F302</f>
        <v>0</v>
      </c>
      <c r="M109" s="240"/>
      <c r="N109" s="317"/>
    </row>
    <row r="110" spans="1:14" ht="12" customHeight="1" thickBot="1">
      <c r="A110" s="343"/>
      <c r="B110" s="763"/>
      <c r="C110" s="465"/>
      <c r="D110" s="466"/>
      <c r="E110" s="466"/>
      <c r="F110" s="467"/>
      <c r="G110" s="466"/>
      <c r="H110" s="468"/>
      <c r="I110" s="468"/>
      <c r="J110" s="468"/>
      <c r="K110" s="468"/>
      <c r="L110" s="254"/>
      <c r="M110" s="240"/>
      <c r="N110" s="317"/>
    </row>
    <row r="111" spans="1:14" ht="20.25" customHeight="1" thickBot="1">
      <c r="A111" s="343" t="s">
        <v>202</v>
      </c>
      <c r="B111" s="349" t="s">
        <v>257</v>
      </c>
      <c r="C111" s="465"/>
      <c r="D111" s="466"/>
      <c r="E111" s="466"/>
      <c r="F111" s="467"/>
      <c r="G111" s="466"/>
      <c r="H111" s="468"/>
      <c r="I111" s="468"/>
      <c r="J111" s="468"/>
      <c r="K111" s="468"/>
      <c r="L111" s="322">
        <f>BUDGET!F303</f>
        <v>0</v>
      </c>
      <c r="M111" s="240"/>
      <c r="N111" s="317"/>
    </row>
    <row r="112" spans="1:14" ht="12" customHeight="1" thickBot="1">
      <c r="A112" s="343"/>
      <c r="B112" s="763"/>
      <c r="C112" s="465"/>
      <c r="D112" s="466"/>
      <c r="E112" s="466"/>
      <c r="F112" s="467"/>
      <c r="G112" s="466"/>
      <c r="H112" s="468"/>
      <c r="I112" s="468"/>
      <c r="J112" s="468"/>
      <c r="K112" s="468"/>
      <c r="L112" s="421"/>
      <c r="M112" s="240"/>
      <c r="N112" s="317"/>
    </row>
    <row r="113" spans="1:14" ht="20.25" customHeight="1" thickBot="1">
      <c r="A113" s="343" t="s">
        <v>205</v>
      </c>
      <c r="B113" s="349" t="s">
        <v>255</v>
      </c>
      <c r="C113" s="465"/>
      <c r="D113" s="466"/>
      <c r="E113" s="466"/>
      <c r="F113" s="467"/>
      <c r="G113" s="466"/>
      <c r="H113" s="468"/>
      <c r="I113" s="468"/>
      <c r="J113" s="468"/>
      <c r="K113" s="468"/>
      <c r="L113" s="322">
        <f>BUDGET!F304</f>
        <v>0</v>
      </c>
      <c r="M113" s="240"/>
      <c r="N113" s="317"/>
    </row>
    <row r="114" spans="1:14" ht="12" customHeight="1" thickBot="1">
      <c r="A114" s="343"/>
      <c r="B114" s="763"/>
      <c r="C114" s="465"/>
      <c r="D114" s="466"/>
      <c r="E114" s="466"/>
      <c r="F114" s="467"/>
      <c r="G114" s="466"/>
      <c r="H114" s="468"/>
      <c r="I114" s="468"/>
      <c r="J114" s="468"/>
      <c r="K114" s="468"/>
      <c r="L114" s="421"/>
      <c r="M114" s="240"/>
      <c r="N114" s="317"/>
    </row>
    <row r="115" spans="1:14" ht="19.5" customHeight="1" thickBot="1">
      <c r="A115" s="343" t="s">
        <v>203</v>
      </c>
      <c r="B115" s="349" t="s">
        <v>256</v>
      </c>
      <c r="C115" s="465"/>
      <c r="D115" s="466"/>
      <c r="E115" s="466"/>
      <c r="F115" s="467"/>
      <c r="G115" s="466"/>
      <c r="H115" s="468"/>
      <c r="I115" s="468"/>
      <c r="J115" s="468"/>
      <c r="K115" s="468"/>
      <c r="L115" s="322">
        <f>BUDGET!F305</f>
        <v>0</v>
      </c>
      <c r="M115" s="240"/>
      <c r="N115" s="317"/>
    </row>
    <row r="116" spans="1:14" ht="12" customHeight="1" thickBot="1">
      <c r="A116" s="343"/>
      <c r="B116" s="763"/>
      <c r="C116" s="465"/>
      <c r="D116" s="466"/>
      <c r="E116" s="466"/>
      <c r="F116" s="467"/>
      <c r="G116" s="466"/>
      <c r="H116" s="468"/>
      <c r="I116" s="468"/>
      <c r="J116" s="468"/>
      <c r="K116" s="468"/>
      <c r="L116" s="468"/>
      <c r="M116" s="240"/>
      <c r="N116" s="317"/>
    </row>
    <row r="117" spans="1:14" ht="20.25" customHeight="1" thickBot="1">
      <c r="A117" s="343" t="s">
        <v>204</v>
      </c>
      <c r="B117" s="348" t="s">
        <v>212</v>
      </c>
      <c r="C117" s="465"/>
      <c r="D117" s="466"/>
      <c r="E117" s="466"/>
      <c r="F117" s="467"/>
      <c r="G117" s="466"/>
      <c r="H117" s="468"/>
      <c r="I117" s="468"/>
      <c r="J117" s="468"/>
      <c r="K117" s="468"/>
      <c r="L117" s="322">
        <f>BUDGET!H317</f>
        <v>0</v>
      </c>
      <c r="M117" s="240"/>
      <c r="N117" s="317"/>
    </row>
    <row r="118" spans="2:14" ht="12" customHeight="1" thickBot="1">
      <c r="B118" s="469"/>
      <c r="C118" s="465"/>
      <c r="D118" s="466"/>
      <c r="E118" s="466"/>
      <c r="F118" s="467"/>
      <c r="G118" s="466"/>
      <c r="H118" s="468"/>
      <c r="I118" s="468"/>
      <c r="J118" s="468"/>
      <c r="K118" s="468"/>
      <c r="L118" s="468"/>
      <c r="M118" s="240"/>
      <c r="N118" s="317"/>
    </row>
    <row r="119" spans="2:14" ht="20.25" customHeight="1">
      <c r="B119" s="172"/>
      <c r="C119" s="248"/>
      <c r="D119" s="33"/>
      <c r="E119" s="33"/>
      <c r="F119" s="42"/>
      <c r="G119" s="33"/>
      <c r="H119" s="1032" t="s">
        <v>90</v>
      </c>
      <c r="I119" s="1033"/>
      <c r="J119" s="1034"/>
      <c r="K119" s="247"/>
      <c r="L119" s="1037">
        <f>SUM(L97+L99+L101+L103+L105+L107+L109+L111+L113+L115+L117)</f>
        <v>0</v>
      </c>
      <c r="M119" s="4"/>
      <c r="N119" s="1026" t="s">
        <v>198</v>
      </c>
    </row>
    <row r="120" spans="2:14" ht="20.25" customHeight="1" thickBot="1">
      <c r="B120" s="172"/>
      <c r="C120" s="248"/>
      <c r="D120" s="33"/>
      <c r="E120" s="33"/>
      <c r="F120" s="42"/>
      <c r="G120" s="33"/>
      <c r="H120" s="1021" t="s">
        <v>149</v>
      </c>
      <c r="I120" s="1031"/>
      <c r="J120" s="976"/>
      <c r="K120" s="247"/>
      <c r="L120" s="1039"/>
      <c r="M120" s="4"/>
      <c r="N120" s="1027"/>
    </row>
    <row r="121" spans="2:14" ht="20.25" customHeight="1">
      <c r="B121" s="172"/>
      <c r="C121" s="248"/>
      <c r="D121" s="33"/>
      <c r="E121" s="33"/>
      <c r="F121" s="42"/>
      <c r="G121" s="280"/>
      <c r="H121" s="759"/>
      <c r="I121" s="759"/>
      <c r="J121" s="759"/>
      <c r="K121" s="313"/>
      <c r="L121" s="313"/>
      <c r="M121" s="17"/>
      <c r="N121" s="17"/>
    </row>
    <row r="122" spans="2:14" ht="12" customHeight="1" thickBot="1">
      <c r="B122" s="172"/>
      <c r="C122" s="248"/>
      <c r="D122" s="33"/>
      <c r="E122" s="33"/>
      <c r="F122" s="42"/>
      <c r="G122" s="280"/>
      <c r="H122" s="313"/>
      <c r="I122" s="313"/>
      <c r="J122" s="313"/>
      <c r="K122" s="313"/>
      <c r="L122" s="313"/>
      <c r="M122" s="17"/>
      <c r="N122" s="17"/>
    </row>
    <row r="123" spans="2:14" ht="46.5" customHeight="1" thickBot="1">
      <c r="B123" s="172"/>
      <c r="C123" s="248"/>
      <c r="D123" s="471" t="s">
        <v>91</v>
      </c>
      <c r="E123" s="5"/>
      <c r="F123" s="472"/>
      <c r="G123" s="473"/>
      <c r="H123" s="474"/>
      <c r="I123" s="475"/>
      <c r="J123" s="476"/>
      <c r="K123" s="60"/>
      <c r="L123" s="477">
        <f>SUM(L16+L26+L41+L58+L87+L119)</f>
        <v>56839.9999904</v>
      </c>
      <c r="M123" s="478"/>
      <c r="N123" s="477">
        <f>BUDGET!J323</f>
        <v>28420</v>
      </c>
    </row>
    <row r="124" spans="2:14" ht="15" customHeight="1">
      <c r="B124" s="172"/>
      <c r="C124" s="248"/>
      <c r="D124" s="33"/>
      <c r="E124" s="33"/>
      <c r="F124" s="42"/>
      <c r="G124" s="33"/>
      <c r="H124" s="247"/>
      <c r="I124" s="247"/>
      <c r="J124" s="247"/>
      <c r="K124" s="247"/>
      <c r="L124" s="247"/>
      <c r="M124" s="4"/>
      <c r="N124" s="4"/>
    </row>
    <row r="125" spans="2:14" ht="15.75" customHeight="1">
      <c r="B125" s="172"/>
      <c r="C125" s="248"/>
      <c r="D125" s="33"/>
      <c r="E125" s="33"/>
      <c r="F125" s="42"/>
      <c r="G125" s="33"/>
      <c r="H125" s="247"/>
      <c r="I125" s="247"/>
      <c r="J125" s="247"/>
      <c r="K125" s="247"/>
      <c r="L125" s="247"/>
      <c r="M125" s="4"/>
      <c r="N125" s="4"/>
    </row>
    <row r="126" spans="1:12" ht="30" customHeight="1" thickBot="1">
      <c r="A126" s="249" t="s">
        <v>92</v>
      </c>
      <c r="B126" s="146" t="s">
        <v>9</v>
      </c>
      <c r="F126" s="42"/>
      <c r="G126" s="4"/>
      <c r="H126" s="50"/>
      <c r="I126" s="50"/>
      <c r="J126" s="479"/>
      <c r="K126" s="4"/>
      <c r="L126" s="4"/>
    </row>
    <row r="127" spans="1:14" ht="20.25" customHeight="1">
      <c r="A127" s="249"/>
      <c r="B127" s="146"/>
      <c r="F127" s="42"/>
      <c r="G127" s="4"/>
      <c r="H127" s="431"/>
      <c r="I127" s="402"/>
      <c r="J127" s="431"/>
      <c r="K127" s="240"/>
      <c r="L127" s="1035" t="s">
        <v>196</v>
      </c>
      <c r="M127" s="87"/>
      <c r="N127" s="1026" t="s">
        <v>198</v>
      </c>
    </row>
    <row r="128" spans="6:14" ht="20.25" customHeight="1" thickBot="1">
      <c r="F128" s="42"/>
      <c r="G128" s="4"/>
      <c r="H128" s="431"/>
      <c r="I128" s="402"/>
      <c r="J128" s="413"/>
      <c r="K128" s="240"/>
      <c r="L128" s="1036"/>
      <c r="M128" s="87"/>
      <c r="N128" s="1027"/>
    </row>
    <row r="129" spans="1:11" ht="27" customHeight="1">
      <c r="A129" s="757" t="s">
        <v>12</v>
      </c>
      <c r="B129" s="758" t="s">
        <v>96</v>
      </c>
      <c r="F129" s="42"/>
      <c r="G129" s="4"/>
      <c r="I129" s="50"/>
      <c r="K129" s="50"/>
    </row>
    <row r="130" spans="5:11" ht="12" customHeight="1" thickBot="1">
      <c r="E130" s="4"/>
      <c r="F130" s="42"/>
      <c r="G130" s="4"/>
      <c r="I130" s="50"/>
      <c r="K130" s="4"/>
    </row>
    <row r="131" spans="1:14" ht="21" customHeight="1">
      <c r="A131" s="764" t="s">
        <v>3</v>
      </c>
      <c r="B131" s="765" t="s">
        <v>97</v>
      </c>
      <c r="C131" s="481"/>
      <c r="D131" s="482"/>
      <c r="E131" s="422"/>
      <c r="F131" s="483"/>
      <c r="G131" s="484"/>
      <c r="H131" s="158"/>
      <c r="I131" s="50"/>
      <c r="K131" s="85"/>
      <c r="L131" s="485">
        <f>N123</f>
        <v>28420</v>
      </c>
      <c r="N131" s="485">
        <f>BUDGET!H332</f>
        <v>28420</v>
      </c>
    </row>
    <row r="132" spans="1:14" ht="21" customHeight="1" thickBot="1">
      <c r="A132" s="603"/>
      <c r="B132" s="774" t="s">
        <v>120</v>
      </c>
      <c r="C132" s="604"/>
      <c r="D132" s="486"/>
      <c r="E132" s="487"/>
      <c r="F132" s="488"/>
      <c r="G132" s="60"/>
      <c r="H132" s="414"/>
      <c r="I132" s="253"/>
      <c r="K132" s="85"/>
      <c r="L132" s="138"/>
      <c r="N132" s="489"/>
    </row>
    <row r="133" spans="1:12" ht="12" customHeight="1" thickBot="1">
      <c r="A133" s="4"/>
      <c r="B133" s="775"/>
      <c r="C133" s="4"/>
      <c r="D133" s="46"/>
      <c r="E133" s="57"/>
      <c r="F133" s="56"/>
      <c r="G133" s="4"/>
      <c r="H133" s="456"/>
      <c r="I133" s="59"/>
      <c r="J133" s="4"/>
      <c r="K133" s="4"/>
      <c r="L133" s="4"/>
    </row>
    <row r="134" spans="1:12" ht="21.75" customHeight="1">
      <c r="A134" s="764" t="s">
        <v>4</v>
      </c>
      <c r="B134" s="765" t="s">
        <v>121</v>
      </c>
      <c r="C134" s="481"/>
      <c r="D134" s="490"/>
      <c r="E134" s="4"/>
      <c r="F134" s="42"/>
      <c r="G134" s="4"/>
      <c r="H134" s="158"/>
      <c r="I134" s="50"/>
      <c r="K134" s="4"/>
      <c r="L134" s="485">
        <f>BUDGET!H342</f>
        <v>0</v>
      </c>
    </row>
    <row r="135" spans="1:12" ht="21" customHeight="1" thickBot="1">
      <c r="A135" s="491"/>
      <c r="B135" s="776"/>
      <c r="C135" s="493"/>
      <c r="D135" s="486"/>
      <c r="E135" s="219"/>
      <c r="F135" s="46"/>
      <c r="H135" s="402"/>
      <c r="I135" s="14"/>
      <c r="K135" s="85"/>
      <c r="L135" s="494"/>
    </row>
    <row r="136" spans="1:12" ht="12.75" customHeight="1" thickBot="1">
      <c r="A136" s="495"/>
      <c r="B136" s="777"/>
      <c r="C136" s="187"/>
      <c r="D136" s="166"/>
      <c r="E136" s="219"/>
      <c r="F136" s="46"/>
      <c r="H136" s="402"/>
      <c r="I136" s="14"/>
      <c r="K136" s="85"/>
      <c r="L136" s="98"/>
    </row>
    <row r="137" spans="1:12" ht="21.75" customHeight="1">
      <c r="A137" s="764" t="s">
        <v>5</v>
      </c>
      <c r="B137" s="765" t="s">
        <v>122</v>
      </c>
      <c r="C137" s="496"/>
      <c r="D137" s="482"/>
      <c r="E137" s="422"/>
      <c r="F137" s="60"/>
      <c r="G137" s="60"/>
      <c r="H137" s="158"/>
      <c r="I137" s="14"/>
      <c r="K137" s="85"/>
      <c r="L137" s="485">
        <f>BUDGET!H352</f>
        <v>0</v>
      </c>
    </row>
    <row r="138" spans="1:12" ht="21.75" customHeight="1" thickBot="1">
      <c r="A138" s="491"/>
      <c r="B138" s="778"/>
      <c r="C138" s="493"/>
      <c r="D138" s="486"/>
      <c r="E138" s="422"/>
      <c r="F138" s="60"/>
      <c r="G138" s="60"/>
      <c r="H138" s="402"/>
      <c r="I138" s="14"/>
      <c r="K138" s="85"/>
      <c r="L138" s="497"/>
    </row>
    <row r="139" spans="1:12" ht="12.75" customHeight="1" thickBot="1">
      <c r="A139" s="166"/>
      <c r="B139" s="777"/>
      <c r="C139" s="166"/>
      <c r="D139" s="166"/>
      <c r="E139" s="422"/>
      <c r="F139" s="60"/>
      <c r="G139" s="60"/>
      <c r="H139" s="402"/>
      <c r="I139" s="14"/>
      <c r="K139" s="85"/>
      <c r="L139" s="98"/>
    </row>
    <row r="140" spans="1:12" ht="21.75" customHeight="1">
      <c r="A140" s="764" t="s">
        <v>98</v>
      </c>
      <c r="B140" s="765" t="s">
        <v>21</v>
      </c>
      <c r="C140" s="496"/>
      <c r="D140" s="482"/>
      <c r="E140" s="422"/>
      <c r="F140" s="483"/>
      <c r="G140" s="483"/>
      <c r="H140" s="158"/>
      <c r="I140" s="14"/>
      <c r="K140" s="85"/>
      <c r="L140" s="485">
        <f>BUDGET!H359</f>
        <v>0</v>
      </c>
    </row>
    <row r="141" spans="1:12" ht="21.75" customHeight="1" thickBot="1">
      <c r="A141" s="491"/>
      <c r="B141" s="778"/>
      <c r="C141" s="493"/>
      <c r="D141" s="486"/>
      <c r="E141" s="487"/>
      <c r="F141" s="498"/>
      <c r="G141" s="60"/>
      <c r="H141" s="414"/>
      <c r="I141" s="253"/>
      <c r="K141" s="85"/>
      <c r="L141" s="497"/>
    </row>
    <row r="142" spans="1:12" ht="12" customHeight="1" thickBot="1">
      <c r="A142" s="4"/>
      <c r="B142" s="779"/>
      <c r="C142" s="4"/>
      <c r="D142" s="46"/>
      <c r="E142" s="57"/>
      <c r="F142" s="58"/>
      <c r="H142" s="456"/>
      <c r="I142" s="59"/>
      <c r="K142" s="4"/>
      <c r="L142" s="4"/>
    </row>
    <row r="143" spans="1:12" ht="21" customHeight="1">
      <c r="A143" s="764" t="s">
        <v>11</v>
      </c>
      <c r="B143" s="765" t="s">
        <v>22</v>
      </c>
      <c r="C143" s="499"/>
      <c r="D143" s="500"/>
      <c r="E143" s="4"/>
      <c r="F143" s="46"/>
      <c r="H143" s="158"/>
      <c r="I143" s="14"/>
      <c r="K143" s="240"/>
      <c r="L143" s="485">
        <f>BUDGET!H368</f>
        <v>0</v>
      </c>
    </row>
    <row r="144" spans="1:12" ht="21.75" customHeight="1" thickBot="1">
      <c r="A144" s="501"/>
      <c r="B144" s="502"/>
      <c r="C144" s="502"/>
      <c r="D144" s="503"/>
      <c r="E144" s="219"/>
      <c r="F144" s="46"/>
      <c r="H144" s="402"/>
      <c r="I144" s="14"/>
      <c r="K144" s="182"/>
      <c r="L144" s="425"/>
    </row>
    <row r="145" spans="1:12" ht="12.75" customHeight="1" thickBot="1">
      <c r="A145" s="182"/>
      <c r="B145" s="182"/>
      <c r="C145" s="182"/>
      <c r="D145" s="182"/>
      <c r="E145" s="219"/>
      <c r="F145" s="46"/>
      <c r="H145" s="504"/>
      <c r="I145" s="504"/>
      <c r="J145" s="182"/>
      <c r="K145" s="182"/>
      <c r="L145" s="182"/>
    </row>
    <row r="146" spans="1:12" ht="19.5" customHeight="1">
      <c r="A146" s="182"/>
      <c r="B146" s="182"/>
      <c r="C146" s="182"/>
      <c r="D146" s="182"/>
      <c r="H146" s="977" t="s">
        <v>163</v>
      </c>
      <c r="I146" s="1030"/>
      <c r="J146" s="974"/>
      <c r="K146" s="182"/>
      <c r="L146" s="1037">
        <f>SUM(L131+L134+L137+L140+L143)</f>
        <v>28420</v>
      </c>
    </row>
    <row r="147" spans="1:12" ht="19.5" customHeight="1" thickBot="1">
      <c r="A147" s="182"/>
      <c r="B147" s="182"/>
      <c r="C147" s="182"/>
      <c r="D147" s="182"/>
      <c r="H147" s="972" t="s">
        <v>164</v>
      </c>
      <c r="I147" s="1031"/>
      <c r="J147" s="976"/>
      <c r="K147" s="182"/>
      <c r="L147" s="1038"/>
    </row>
    <row r="148" spans="1:12" ht="21.75" customHeight="1">
      <c r="A148" s="182"/>
      <c r="B148" s="182"/>
      <c r="C148" s="182"/>
      <c r="D148" s="182"/>
      <c r="E148" s="219"/>
      <c r="F148" s="46"/>
      <c r="H148" s="504"/>
      <c r="I148" s="504"/>
      <c r="J148" s="182"/>
      <c r="K148" s="182"/>
      <c r="L148" s="182"/>
    </row>
    <row r="149" spans="1:12" ht="12" customHeight="1">
      <c r="A149" s="182"/>
      <c r="B149" s="182"/>
      <c r="C149" s="182"/>
      <c r="D149" s="182"/>
      <c r="E149" s="219"/>
      <c r="F149" s="46"/>
      <c r="H149" s="14"/>
      <c r="I149" s="14"/>
      <c r="J149" s="182"/>
      <c r="K149" s="182"/>
      <c r="L149" s="182"/>
    </row>
    <row r="150" spans="1:12" ht="27" customHeight="1">
      <c r="A150" s="758" t="s">
        <v>6</v>
      </c>
      <c r="B150" s="758" t="s">
        <v>100</v>
      </c>
      <c r="C150" s="182"/>
      <c r="D150" s="182"/>
      <c r="E150" s="219"/>
      <c r="F150" s="46"/>
      <c r="H150" s="14"/>
      <c r="I150" s="14"/>
      <c r="J150" s="182"/>
      <c r="K150" s="182"/>
      <c r="L150" s="182"/>
    </row>
    <row r="151" spans="1:12" ht="12" customHeight="1" thickBot="1">
      <c r="A151" s="182"/>
      <c r="B151" s="182"/>
      <c r="C151" s="182"/>
      <c r="D151" s="182"/>
      <c r="E151" s="219"/>
      <c r="F151" s="46"/>
      <c r="H151" s="14"/>
      <c r="I151" s="14"/>
      <c r="J151" s="182"/>
      <c r="K151" s="182"/>
      <c r="L151" s="182"/>
    </row>
    <row r="152" spans="1:12" ht="21" customHeight="1">
      <c r="A152" s="764" t="s">
        <v>3</v>
      </c>
      <c r="B152" s="765" t="s">
        <v>101</v>
      </c>
      <c r="C152" s="480"/>
      <c r="D152" s="505"/>
      <c r="E152" s="219"/>
      <c r="F152" s="46"/>
      <c r="I152" s="14"/>
      <c r="J152" s="506"/>
      <c r="K152" s="182"/>
      <c r="L152" s="485">
        <f>BUDGET!H381</f>
        <v>0</v>
      </c>
    </row>
    <row r="153" spans="1:12" ht="21.75" customHeight="1" thickBot="1">
      <c r="A153" s="507"/>
      <c r="B153" s="776"/>
      <c r="C153" s="492"/>
      <c r="D153" s="508"/>
      <c r="E153" s="219"/>
      <c r="F153" s="46"/>
      <c r="I153" s="14"/>
      <c r="J153" s="506"/>
      <c r="K153" s="182"/>
      <c r="L153" s="509"/>
    </row>
    <row r="154" spans="1:12" ht="12.75" customHeight="1" thickBot="1">
      <c r="A154" s="182"/>
      <c r="B154" s="780"/>
      <c r="C154" s="182"/>
      <c r="D154" s="182"/>
      <c r="E154" s="219"/>
      <c r="F154" s="46"/>
      <c r="I154" s="14"/>
      <c r="J154" s="506"/>
      <c r="K154" s="182"/>
      <c r="L154" s="14"/>
    </row>
    <row r="155" spans="1:12" ht="21.75" customHeight="1">
      <c r="A155" s="764" t="s">
        <v>4</v>
      </c>
      <c r="B155" s="765" t="s">
        <v>165</v>
      </c>
      <c r="C155" s="510"/>
      <c r="D155" s="511"/>
      <c r="E155" s="219"/>
      <c r="F155" s="46"/>
      <c r="I155" s="14"/>
      <c r="J155" s="506"/>
      <c r="K155" s="182"/>
      <c r="L155" s="485">
        <f>BUDGET!H384</f>
        <v>0</v>
      </c>
    </row>
    <row r="156" spans="1:12" ht="21.75" customHeight="1" thickBot="1">
      <c r="A156" s="512"/>
      <c r="B156" s="776"/>
      <c r="C156" s="513"/>
      <c r="D156" s="514"/>
      <c r="E156" s="219"/>
      <c r="F156" s="46"/>
      <c r="I156" s="14"/>
      <c r="J156" s="506"/>
      <c r="K156" s="182"/>
      <c r="L156" s="509"/>
    </row>
    <row r="157" spans="1:12" ht="12.75" customHeight="1" thickBot="1">
      <c r="A157" s="182"/>
      <c r="B157" s="780"/>
      <c r="C157" s="182"/>
      <c r="D157" s="182"/>
      <c r="E157" s="219"/>
      <c r="F157" s="46"/>
      <c r="I157" s="14"/>
      <c r="J157" s="506"/>
      <c r="K157" s="182"/>
      <c r="L157" s="14"/>
    </row>
    <row r="158" spans="1:12" ht="21.75" customHeight="1">
      <c r="A158" s="764" t="s">
        <v>5</v>
      </c>
      <c r="B158" s="765" t="s">
        <v>123</v>
      </c>
      <c r="C158" s="480"/>
      <c r="D158" s="505"/>
      <c r="E158" s="219"/>
      <c r="F158" s="46"/>
      <c r="I158" s="14"/>
      <c r="J158" s="506"/>
      <c r="K158" s="182"/>
      <c r="L158" s="485">
        <f>BUDGET!H393</f>
        <v>0</v>
      </c>
    </row>
    <row r="159" spans="1:12" ht="21.75" customHeight="1" thickBot="1">
      <c r="A159" s="507"/>
      <c r="B159" s="492"/>
      <c r="C159" s="492"/>
      <c r="D159" s="508"/>
      <c r="E159" s="219"/>
      <c r="F159" s="46"/>
      <c r="I159" s="14"/>
      <c r="J159" s="506"/>
      <c r="K159" s="182"/>
      <c r="L159" s="509"/>
    </row>
    <row r="160" spans="1:12" ht="12.75" customHeight="1" thickBot="1">
      <c r="A160" s="182"/>
      <c r="B160" s="182"/>
      <c r="C160" s="182"/>
      <c r="D160" s="182"/>
      <c r="E160" s="219"/>
      <c r="F160" s="46"/>
      <c r="H160" s="14"/>
      <c r="I160" s="14"/>
      <c r="J160" s="506"/>
      <c r="K160" s="182"/>
      <c r="L160" s="182"/>
    </row>
    <row r="161" spans="1:12" ht="19.5" customHeight="1">
      <c r="A161" s="182"/>
      <c r="B161" s="182"/>
      <c r="C161" s="182"/>
      <c r="D161" s="182"/>
      <c r="G161" s="225"/>
      <c r="H161" s="977" t="s">
        <v>116</v>
      </c>
      <c r="I161" s="1030"/>
      <c r="J161" s="974"/>
      <c r="K161" s="182"/>
      <c r="L161" s="1037">
        <f>SUM(L152+L155+L158)</f>
        <v>0</v>
      </c>
    </row>
    <row r="162" spans="7:12" ht="18.75" customHeight="1" thickBot="1">
      <c r="G162" s="225"/>
      <c r="H162" s="972" t="s">
        <v>10</v>
      </c>
      <c r="I162" s="1031"/>
      <c r="J162" s="976"/>
      <c r="L162" s="1040"/>
    </row>
    <row r="163" spans="7:12" ht="15.75" customHeight="1">
      <c r="G163" s="225"/>
      <c r="H163" s="225"/>
      <c r="I163" s="225"/>
      <c r="J163" s="225"/>
      <c r="L163" s="30"/>
    </row>
    <row r="164" spans="6:12" ht="15.75" customHeight="1">
      <c r="F164" s="38"/>
      <c r="J164" s="195"/>
      <c r="L164" s="38"/>
    </row>
    <row r="165" spans="6:12" ht="18.75" customHeight="1" thickBot="1">
      <c r="F165" s="38"/>
      <c r="L165" s="38"/>
    </row>
    <row r="166" spans="6:12" ht="20.25" customHeight="1">
      <c r="F166" s="38"/>
      <c r="H166" s="506"/>
      <c r="I166" s="516"/>
      <c r="J166" s="506"/>
      <c r="L166" s="1035" t="s">
        <v>196</v>
      </c>
    </row>
    <row r="167" spans="6:12" ht="20.25" customHeight="1" thickBot="1">
      <c r="F167" s="38"/>
      <c r="H167" s="506"/>
      <c r="I167" s="516"/>
      <c r="J167" s="225"/>
      <c r="L167" s="1036"/>
    </row>
    <row r="168" spans="1:12" ht="26.25" customHeight="1">
      <c r="A168" s="758" t="s">
        <v>13</v>
      </c>
      <c r="B168" s="757" t="s">
        <v>124</v>
      </c>
      <c r="F168" s="38"/>
      <c r="L168" s="38"/>
    </row>
    <row r="169" spans="6:12" ht="18" customHeight="1" thickBot="1">
      <c r="F169" s="38"/>
      <c r="L169" s="38"/>
    </row>
    <row r="170" spans="1:12" ht="21" customHeight="1">
      <c r="A170" s="764" t="s">
        <v>3</v>
      </c>
      <c r="B170" s="765" t="s">
        <v>103</v>
      </c>
      <c r="C170" s="517"/>
      <c r="D170" s="518"/>
      <c r="F170" s="38"/>
      <c r="J170" s="506"/>
      <c r="L170" s="485">
        <f>BUDGET!H402</f>
        <v>28420</v>
      </c>
    </row>
    <row r="171" spans="1:12" ht="21" customHeight="1" thickBot="1">
      <c r="A171" s="519"/>
      <c r="B171" s="781"/>
      <c r="C171" s="520"/>
      <c r="D171" s="521"/>
      <c r="F171" s="38"/>
      <c r="J171" s="506"/>
      <c r="L171" s="515"/>
    </row>
    <row r="172" spans="2:12" ht="12" customHeight="1" thickBot="1">
      <c r="B172" s="767"/>
      <c r="F172" s="38"/>
      <c r="J172" s="506"/>
      <c r="L172" s="38"/>
    </row>
    <row r="173" spans="1:12" ht="21" customHeight="1">
      <c r="A173" s="764" t="s">
        <v>4</v>
      </c>
      <c r="B173" s="765" t="s">
        <v>111</v>
      </c>
      <c r="C173" s="522"/>
      <c r="D173" s="523"/>
      <c r="F173" s="38"/>
      <c r="J173" s="506"/>
      <c r="L173" s="485">
        <f>BUDGET!H418</f>
        <v>0</v>
      </c>
    </row>
    <row r="174" spans="1:12" ht="21" customHeight="1" thickBot="1">
      <c r="A174" s="524"/>
      <c r="B174" s="525"/>
      <c r="C174" s="525"/>
      <c r="D174" s="526"/>
      <c r="F174" s="38"/>
      <c r="J174" s="506"/>
      <c r="L174" s="515"/>
    </row>
    <row r="175" spans="6:12" ht="12" customHeight="1" thickBot="1">
      <c r="F175" s="479"/>
      <c r="J175" s="506"/>
      <c r="L175" s="38"/>
    </row>
    <row r="176" spans="6:12" ht="21" customHeight="1">
      <c r="F176" s="527"/>
      <c r="H176" s="973" t="s">
        <v>43</v>
      </c>
      <c r="I176" s="1030"/>
      <c r="J176" s="974"/>
      <c r="L176" s="1037">
        <f>SUM(L170+L173)</f>
        <v>28420</v>
      </c>
    </row>
    <row r="177" spans="6:12" ht="21" customHeight="1" thickBot="1">
      <c r="F177" s="527"/>
      <c r="H177" s="975" t="s">
        <v>14</v>
      </c>
      <c r="I177" s="1031"/>
      <c r="J177" s="976"/>
      <c r="L177" s="1038"/>
    </row>
    <row r="178" spans="6:12" ht="20.25" customHeight="1">
      <c r="F178" s="38"/>
      <c r="L178" s="38"/>
    </row>
    <row r="179" spans="6:12" ht="20.25" customHeight="1">
      <c r="F179" s="38"/>
      <c r="L179" s="38"/>
    </row>
    <row r="180" spans="6:12" ht="12" customHeight="1" thickBot="1">
      <c r="F180" s="38"/>
      <c r="L180" s="38"/>
    </row>
    <row r="181" spans="4:12" ht="47.25" customHeight="1" thickBot="1">
      <c r="D181" s="359" t="s">
        <v>104</v>
      </c>
      <c r="E181" s="528"/>
      <c r="F181" s="528"/>
      <c r="G181" s="528"/>
      <c r="H181" s="529"/>
      <c r="I181" s="530"/>
      <c r="J181" s="531"/>
      <c r="L181" s="477">
        <f>SUM(L146+L161+L176)</f>
        <v>56840</v>
      </c>
    </row>
    <row r="182" spans="3:12" ht="39.75" customHeight="1" thickBot="1">
      <c r="C182" s="195"/>
      <c r="D182" s="532"/>
      <c r="E182" s="533"/>
      <c r="F182" s="533"/>
      <c r="G182" s="533"/>
      <c r="H182" s="534"/>
      <c r="I182" s="30"/>
      <c r="J182" s="17"/>
      <c r="K182" s="195"/>
      <c r="L182" s="535"/>
    </row>
    <row r="183" spans="3:12" ht="39.75" customHeight="1" thickBot="1">
      <c r="C183" s="536" t="s">
        <v>125</v>
      </c>
      <c r="D183" s="528"/>
      <c r="E183" s="528"/>
      <c r="F183" s="528"/>
      <c r="G183" s="528"/>
      <c r="H183" s="528"/>
      <c r="I183" s="528"/>
      <c r="J183" s="537"/>
      <c r="K183" s="195"/>
      <c r="L183" s="315">
        <f>L181-L123</f>
        <v>9.60000033956021E-06</v>
      </c>
    </row>
    <row r="184" spans="1:12" ht="21.75" customHeight="1">
      <c r="A184" s="195"/>
      <c r="B184" s="17"/>
      <c r="C184" s="275"/>
      <c r="D184" s="276"/>
      <c r="E184" s="17"/>
      <c r="F184" s="277"/>
      <c r="G184" s="194"/>
      <c r="H184" s="278"/>
      <c r="I184" s="278"/>
      <c r="K184" s="87"/>
      <c r="L184" s="87"/>
    </row>
    <row r="185" spans="8:14" s="66" customFormat="1" ht="5.25" customHeight="1">
      <c r="H185" s="30"/>
      <c r="I185" s="30"/>
      <c r="J185" s="194"/>
      <c r="K185" s="194"/>
      <c r="L185" s="194"/>
      <c r="M185" s="17"/>
      <c r="N185" s="194"/>
    </row>
    <row r="186" spans="1:14" s="66" customFormat="1" ht="15" customHeight="1">
      <c r="A186" s="71"/>
      <c r="B186" s="89"/>
      <c r="C186" s="89"/>
      <c r="D186" s="89"/>
      <c r="E186" s="89"/>
      <c r="F186" s="89"/>
      <c r="G186" s="89"/>
      <c r="H186" s="307"/>
      <c r="I186" s="84"/>
      <c r="J186" s="194"/>
      <c r="K186" s="194"/>
      <c r="L186" s="194"/>
      <c r="M186" s="85"/>
      <c r="N186" s="194"/>
    </row>
    <row r="187" spans="1:14" ht="14.25" customHeight="1">
      <c r="A187" s="71"/>
      <c r="B187" s="89"/>
      <c r="C187" s="89"/>
      <c r="D187" s="89"/>
      <c r="E187" s="89"/>
      <c r="F187" s="89"/>
      <c r="G187" s="89"/>
      <c r="H187" s="307"/>
      <c r="I187" s="84"/>
      <c r="J187" s="194"/>
      <c r="K187" s="194"/>
      <c r="L187" s="194"/>
      <c r="M187" s="85"/>
      <c r="N187" s="194"/>
    </row>
    <row r="188" spans="1:14" ht="15" customHeight="1">
      <c r="A188" s="71"/>
      <c r="B188" s="89"/>
      <c r="C188" s="89"/>
      <c r="D188" s="89"/>
      <c r="E188" s="89"/>
      <c r="F188" s="89"/>
      <c r="G188" s="89"/>
      <c r="H188" s="307"/>
      <c r="I188" s="84"/>
      <c r="J188" s="194"/>
      <c r="K188" s="194"/>
      <c r="L188" s="194"/>
      <c r="M188" s="85"/>
      <c r="N188" s="194"/>
    </row>
    <row r="189" spans="1:14" ht="15" customHeight="1">
      <c r="A189" s="71"/>
      <c r="B189" s="89"/>
      <c r="C189" s="89"/>
      <c r="D189" s="89"/>
      <c r="E189" s="89"/>
      <c r="F189" s="89"/>
      <c r="G189" s="89"/>
      <c r="H189" s="307"/>
      <c r="I189" s="30"/>
      <c r="J189" s="194"/>
      <c r="K189" s="194"/>
      <c r="L189" s="194"/>
      <c r="M189" s="17"/>
      <c r="N189" s="194"/>
    </row>
    <row r="190" spans="1:14" ht="11.25" customHeight="1">
      <c r="A190" s="71"/>
      <c r="B190" s="89"/>
      <c r="C190" s="89"/>
      <c r="D190" s="89"/>
      <c r="E190" s="89"/>
      <c r="F190" s="89"/>
      <c r="G190" s="89"/>
      <c r="H190" s="307"/>
      <c r="I190" s="30"/>
      <c r="J190" s="194"/>
      <c r="K190" s="194"/>
      <c r="L190" s="194"/>
      <c r="M190" s="17"/>
      <c r="N190" s="194"/>
    </row>
    <row r="191" spans="1:14" ht="18" customHeight="1">
      <c r="A191" s="71"/>
      <c r="B191" s="89"/>
      <c r="C191" s="89"/>
      <c r="D191" s="89"/>
      <c r="E191" s="89"/>
      <c r="F191" s="89"/>
      <c r="G191" s="89"/>
      <c r="H191" s="308"/>
      <c r="I191" s="30"/>
      <c r="J191" s="309"/>
      <c r="K191" s="309"/>
      <c r="L191" s="309"/>
      <c r="M191" s="85"/>
      <c r="N191" s="310"/>
    </row>
    <row r="192" spans="1:14" ht="12" customHeight="1">
      <c r="A192" s="71"/>
      <c r="B192" s="89"/>
      <c r="C192" s="89"/>
      <c r="D192" s="89"/>
      <c r="E192" s="89"/>
      <c r="F192" s="89"/>
      <c r="G192" s="89"/>
      <c r="H192" s="307"/>
      <c r="I192" s="30"/>
      <c r="J192" s="194"/>
      <c r="K192" s="194"/>
      <c r="L192" s="194"/>
      <c r="M192" s="17"/>
      <c r="N192" s="194"/>
    </row>
    <row r="193" spans="1:14" ht="18" customHeight="1">
      <c r="A193" s="71"/>
      <c r="B193" s="89"/>
      <c r="C193" s="89"/>
      <c r="D193" s="89"/>
      <c r="E193" s="89"/>
      <c r="F193" s="89"/>
      <c r="G193" s="89"/>
      <c r="H193" s="308"/>
      <c r="I193" s="30"/>
      <c r="J193" s="309"/>
      <c r="K193" s="309"/>
      <c r="L193" s="309"/>
      <c r="M193" s="17"/>
      <c r="N193" s="311"/>
    </row>
    <row r="194" spans="1:14" ht="11.25" customHeight="1">
      <c r="A194" s="71"/>
      <c r="B194" s="31"/>
      <c r="C194" s="31"/>
      <c r="D194" s="31"/>
      <c r="E194" s="31"/>
      <c r="F194" s="31"/>
      <c r="G194" s="31"/>
      <c r="H194" s="30"/>
      <c r="I194" s="30"/>
      <c r="J194" s="194"/>
      <c r="K194" s="194"/>
      <c r="L194" s="194"/>
      <c r="M194" s="17"/>
      <c r="N194" s="194"/>
    </row>
    <row r="195" spans="1:14" ht="18" customHeight="1">
      <c r="A195" s="71"/>
      <c r="B195" s="89"/>
      <c r="C195" s="89"/>
      <c r="D195" s="89"/>
      <c r="E195" s="89"/>
      <c r="F195" s="89"/>
      <c r="G195" s="89"/>
      <c r="H195" s="308"/>
      <c r="I195" s="30"/>
      <c r="J195" s="309"/>
      <c r="K195" s="309"/>
      <c r="L195" s="309"/>
      <c r="M195" s="17"/>
      <c r="N195" s="311"/>
    </row>
    <row r="196" spans="1:14" ht="11.25" customHeight="1">
      <c r="A196" s="71"/>
      <c r="B196" s="89"/>
      <c r="C196" s="89"/>
      <c r="D196" s="89"/>
      <c r="E196" s="89"/>
      <c r="F196" s="89"/>
      <c r="G196" s="89"/>
      <c r="H196" s="308"/>
      <c r="I196" s="30"/>
      <c r="J196" s="309"/>
      <c r="K196" s="309"/>
      <c r="L196" s="309"/>
      <c r="M196" s="17"/>
      <c r="N196" s="311"/>
    </row>
    <row r="197" spans="1:14" ht="18" customHeight="1">
      <c r="A197" s="71"/>
      <c r="B197" s="31"/>
      <c r="C197" s="31"/>
      <c r="D197" s="31"/>
      <c r="E197" s="31"/>
      <c r="F197" s="31"/>
      <c r="G197" s="31"/>
      <c r="H197" s="308"/>
      <c r="I197" s="84"/>
      <c r="J197" s="309"/>
      <c r="K197" s="309"/>
      <c r="L197" s="309"/>
      <c r="M197" s="85"/>
      <c r="N197" s="310"/>
    </row>
    <row r="198" spans="1:14" ht="11.25" customHeight="1">
      <c r="A198" s="71"/>
      <c r="B198" s="89"/>
      <c r="C198" s="89"/>
      <c r="D198" s="89"/>
      <c r="E198" s="89"/>
      <c r="F198" s="89"/>
      <c r="G198" s="89"/>
      <c r="H198" s="30"/>
      <c r="I198" s="30"/>
      <c r="J198" s="17"/>
      <c r="K198" s="17"/>
      <c r="L198" s="17"/>
      <c r="M198" s="17"/>
      <c r="N198" s="17"/>
    </row>
    <row r="199" spans="1:14" ht="25.5" customHeight="1">
      <c r="A199" s="71"/>
      <c r="B199" s="31"/>
      <c r="C199" s="31"/>
      <c r="D199" s="31"/>
      <c r="E199" s="31"/>
      <c r="F199" s="31"/>
      <c r="G199" s="31"/>
      <c r="H199" s="30"/>
      <c r="I199" s="30"/>
      <c r="J199" s="306"/>
      <c r="K199" s="306"/>
      <c r="L199" s="306"/>
      <c r="M199" s="312"/>
      <c r="N199" s="305"/>
    </row>
    <row r="200" spans="1:14" ht="15" customHeight="1">
      <c r="A200" s="71"/>
      <c r="B200" s="31"/>
      <c r="C200" s="31"/>
      <c r="D200" s="31"/>
      <c r="E200" s="31"/>
      <c r="F200" s="31"/>
      <c r="G200" s="31"/>
      <c r="H200" s="30"/>
      <c r="I200" s="30"/>
      <c r="J200" s="17"/>
      <c r="K200" s="17"/>
      <c r="L200" s="17"/>
      <c r="M200" s="17"/>
      <c r="N200" s="17"/>
    </row>
    <row r="201" ht="15.75" customHeight="1"/>
    <row r="202" ht="15.75" customHeight="1"/>
    <row r="203" ht="23.25" customHeight="1"/>
    <row r="204" ht="17.25" customHeight="1"/>
    <row r="205" ht="7.5" customHeight="1"/>
  </sheetData>
  <mergeCells count="33">
    <mergeCell ref="H176:J176"/>
    <mergeCell ref="H177:J177"/>
    <mergeCell ref="H146:J146"/>
    <mergeCell ref="H147:J147"/>
    <mergeCell ref="H161:J161"/>
    <mergeCell ref="H162:J162"/>
    <mergeCell ref="H17:J17"/>
    <mergeCell ref="H16:J16"/>
    <mergeCell ref="H26:J27"/>
    <mergeCell ref="L146:L147"/>
    <mergeCell ref="H41:J41"/>
    <mergeCell ref="H42:J42"/>
    <mergeCell ref="H58:J58"/>
    <mergeCell ref="H59:J59"/>
    <mergeCell ref="L161:L162"/>
    <mergeCell ref="L166:L167"/>
    <mergeCell ref="L176:L177"/>
    <mergeCell ref="L41:L42"/>
    <mergeCell ref="L58:L59"/>
    <mergeCell ref="L45:L46"/>
    <mergeCell ref="L6:L7"/>
    <mergeCell ref="L127:L128"/>
    <mergeCell ref="L16:L17"/>
    <mergeCell ref="L26:L27"/>
    <mergeCell ref="L87:L88"/>
    <mergeCell ref="L119:L120"/>
    <mergeCell ref="N119:N120"/>
    <mergeCell ref="N127:N128"/>
    <mergeCell ref="L91:L92"/>
    <mergeCell ref="H87:J87"/>
    <mergeCell ref="H88:J88"/>
    <mergeCell ref="H119:J119"/>
    <mergeCell ref="H120:J120"/>
  </mergeCells>
  <printOptions horizontalCentered="1"/>
  <pageMargins left="0.2362204724409449" right="0.35433070866141736" top="0.15748031496062992" bottom="0.15748031496062992" header="0.15748031496062992" footer="0.15748031496062992"/>
  <pageSetup fitToHeight="12" horizontalDpi="300" verticalDpi="300" orientation="landscape" paperSize="9" scale="70" r:id="rId2"/>
  <headerFooter alignWithMargins="0">
    <oddFooter>&amp;C&amp;A&amp;RPage &amp;P of &amp;N</oddFooter>
  </headerFooter>
  <rowBreaks count="4" manualBreakCount="4">
    <brk id="43" max="14" man="1"/>
    <brk id="89" max="14" man="1"/>
    <brk id="124" max="14" man="1"/>
    <brk id="163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4"/>
  <sheetViews>
    <sheetView tabSelected="1" view="pageBreakPreview" zoomScale="66" zoomScaleNormal="75" zoomScaleSheetLayoutView="66" workbookViewId="0" topLeftCell="A1">
      <selection activeCell="J5" sqref="J5"/>
    </sheetView>
  </sheetViews>
  <sheetFormatPr defaultColWidth="9.33203125" defaultRowHeight="12.75"/>
  <cols>
    <col min="1" max="1" width="5.66015625" style="0" customWidth="1"/>
    <col min="2" max="2" width="22.5" style="0" customWidth="1"/>
    <col min="3" max="3" width="18.5" style="0" customWidth="1"/>
    <col min="4" max="4" width="17.33203125" style="0" customWidth="1"/>
    <col min="5" max="5" width="20.83203125" style="0" customWidth="1"/>
    <col min="6" max="6" width="22.83203125" style="0" customWidth="1"/>
    <col min="7" max="7" width="5.5" style="0" customWidth="1"/>
    <col min="8" max="8" width="25.83203125" style="27" customWidth="1"/>
    <col min="9" max="9" width="8.66015625" style="27" customWidth="1"/>
    <col min="10" max="10" width="26" style="0" customWidth="1"/>
    <col min="11" max="11" width="1.83203125" style="0" customWidth="1"/>
    <col min="12" max="12" width="42.66015625" style="0" bestFit="1" customWidth="1"/>
    <col min="13" max="13" width="1.83203125" style="0" customWidth="1"/>
  </cols>
  <sheetData>
    <row r="1" spans="1:12" ht="19.5" customHeight="1">
      <c r="A1" s="538"/>
      <c r="B1" s="375" t="s">
        <v>273</v>
      </c>
      <c r="C1" s="376"/>
      <c r="D1" s="377"/>
      <c r="E1" s="122"/>
      <c r="F1" s="122"/>
      <c r="G1" s="124"/>
      <c r="H1" s="539" t="str">
        <f>'ANNEX-II'!D3</f>
        <v>2003-1850 / 001 - 001 </v>
      </c>
      <c r="I1" s="143"/>
      <c r="J1" s="1080" t="s">
        <v>275</v>
      </c>
      <c r="K1" s="22"/>
      <c r="L1" s="381" t="s">
        <v>24</v>
      </c>
    </row>
    <row r="2" spans="1:12" ht="5.25" customHeight="1">
      <c r="A2" s="144"/>
      <c r="B2" s="125"/>
      <c r="C2" s="125"/>
      <c r="D2" s="125"/>
      <c r="E2" s="125"/>
      <c r="F2" s="125"/>
      <c r="G2" s="127"/>
      <c r="H2" s="332"/>
      <c r="I2" s="126"/>
      <c r="J2" s="125"/>
      <c r="K2" s="125"/>
      <c r="L2" s="127"/>
    </row>
    <row r="3" spans="1:12" ht="19.5" customHeight="1" thickBot="1">
      <c r="A3" s="540"/>
      <c r="B3" s="384" t="s">
        <v>126</v>
      </c>
      <c r="C3" s="387"/>
      <c r="D3" s="145"/>
      <c r="E3" s="387"/>
      <c r="F3" s="385" t="s">
        <v>271</v>
      </c>
      <c r="G3" s="129"/>
      <c r="H3" s="789"/>
      <c r="I3" s="541" t="s">
        <v>27</v>
      </c>
      <c r="J3" s="128"/>
      <c r="K3" s="23"/>
      <c r="L3" s="971"/>
    </row>
    <row r="4" spans="3:12" ht="12" customHeight="1">
      <c r="C4" s="64"/>
      <c r="E4" s="64"/>
      <c r="F4" s="4"/>
      <c r="G4" s="4"/>
      <c r="H4" s="542"/>
      <c r="I4" s="29"/>
      <c r="J4" s="790"/>
      <c r="K4" s="4"/>
      <c r="L4" s="4"/>
    </row>
    <row r="5" spans="2:12" ht="25.5" customHeight="1">
      <c r="B5" s="543" t="s">
        <v>249</v>
      </c>
      <c r="C5" s="64"/>
      <c r="E5" s="64"/>
      <c r="F5" s="4"/>
      <c r="G5" s="4"/>
      <c r="H5" s="542"/>
      <c r="I5" s="29"/>
      <c r="J5" s="791"/>
      <c r="K5" s="4"/>
      <c r="L5" s="4"/>
    </row>
    <row r="6" spans="3:12" ht="12" customHeight="1">
      <c r="C6" s="64"/>
      <c r="E6" s="64"/>
      <c r="F6" s="4"/>
      <c r="G6" s="4"/>
      <c r="H6" s="542"/>
      <c r="I6" s="29"/>
      <c r="J6" s="792"/>
      <c r="K6" s="4"/>
      <c r="L6" s="4"/>
    </row>
    <row r="7" spans="1:13" ht="30.75" customHeight="1">
      <c r="A7" s="793" t="s">
        <v>250</v>
      </c>
      <c r="B7" s="544"/>
      <c r="C7" s="544"/>
      <c r="D7" s="544"/>
      <c r="E7" s="544"/>
      <c r="F7" s="544"/>
      <c r="G7" s="544"/>
      <c r="H7" s="544"/>
      <c r="I7" s="544"/>
      <c r="J7" s="544"/>
      <c r="K7" s="544"/>
      <c r="L7" s="794"/>
      <c r="M7" s="795"/>
    </row>
    <row r="8" spans="2:10" s="240" customFormat="1" ht="12.75" customHeight="1">
      <c r="B8" s="545"/>
      <c r="C8" s="546"/>
      <c r="D8" s="547"/>
      <c r="E8" s="546"/>
      <c r="F8" s="547"/>
      <c r="G8" s="547"/>
      <c r="H8" s="548"/>
      <c r="I8" s="549"/>
      <c r="J8" s="796"/>
    </row>
    <row r="9" spans="1:11" ht="30" customHeight="1">
      <c r="A9" s="782" t="s">
        <v>8</v>
      </c>
      <c r="B9" s="782" t="s">
        <v>7</v>
      </c>
      <c r="E9" s="55"/>
      <c r="F9" s="55"/>
      <c r="H9" s="542"/>
      <c r="I9" s="29"/>
      <c r="J9" s="705"/>
      <c r="K9" s="17"/>
    </row>
    <row r="10" spans="1:11" ht="11.25" customHeight="1">
      <c r="A10" s="13"/>
      <c r="H10" s="542"/>
      <c r="I10" s="29"/>
      <c r="J10" s="705"/>
      <c r="K10" s="17"/>
    </row>
    <row r="11" spans="1:11" ht="26.25" thickBot="1">
      <c r="A11" s="630" t="s">
        <v>12</v>
      </c>
      <c r="B11" s="630" t="s">
        <v>172</v>
      </c>
      <c r="H11" s="550"/>
      <c r="J11" s="706"/>
      <c r="K11" s="195"/>
    </row>
    <row r="12" spans="8:11" ht="18" customHeight="1">
      <c r="H12" s="342" t="s">
        <v>127</v>
      </c>
      <c r="I12" s="551"/>
      <c r="J12" s="342" t="s">
        <v>128</v>
      </c>
      <c r="K12" s="797"/>
    </row>
    <row r="13" spans="2:11" ht="18" customHeight="1" thickBot="1">
      <c r="B13" s="349" t="s">
        <v>235</v>
      </c>
      <c r="H13" s="344" t="s">
        <v>129</v>
      </c>
      <c r="I13" s="290"/>
      <c r="J13" s="344" t="s">
        <v>129</v>
      </c>
      <c r="K13" s="798"/>
    </row>
    <row r="14" spans="8:11" ht="9" customHeight="1">
      <c r="H14" s="552"/>
      <c r="I14" s="30"/>
      <c r="J14" s="943"/>
      <c r="K14" s="17"/>
    </row>
    <row r="15" spans="2:11" ht="34.5" customHeight="1">
      <c r="B15" s="400" t="s">
        <v>130</v>
      </c>
      <c r="C15" s="400" t="s">
        <v>114</v>
      </c>
      <c r="D15" s="783" t="s">
        <v>131</v>
      </c>
      <c r="E15" s="783" t="s">
        <v>132</v>
      </c>
      <c r="F15" s="553" t="s">
        <v>133</v>
      </c>
      <c r="H15" s="554"/>
      <c r="I15" s="30"/>
      <c r="J15" s="944"/>
      <c r="K15" s="17"/>
    </row>
    <row r="16" spans="2:11" ht="19.5" customHeight="1">
      <c r="B16" s="121"/>
      <c r="C16" s="555"/>
      <c r="D16" s="81"/>
      <c r="E16" s="82"/>
      <c r="F16" s="82">
        <f>D16*E16</f>
        <v>0</v>
      </c>
      <c r="G16" s="148"/>
      <c r="H16" s="556"/>
      <c r="I16" s="149"/>
      <c r="J16" s="944"/>
      <c r="K16" s="85"/>
    </row>
    <row r="17" spans="2:11" ht="19.5" customHeight="1">
      <c r="B17" s="121"/>
      <c r="C17" s="81"/>
      <c r="D17" s="81"/>
      <c r="E17" s="82"/>
      <c r="F17" s="82">
        <f>D17*E17</f>
        <v>0</v>
      </c>
      <c r="G17" s="148"/>
      <c r="H17" s="556"/>
      <c r="I17" s="149"/>
      <c r="J17" s="944"/>
      <c r="K17" s="85"/>
    </row>
    <row r="18" spans="2:11" ht="19.5" customHeight="1">
      <c r="B18" s="121"/>
      <c r="C18" s="81"/>
      <c r="D18" s="81"/>
      <c r="E18" s="82"/>
      <c r="F18" s="82">
        <f>D18*E18</f>
        <v>0</v>
      </c>
      <c r="G18" s="148"/>
      <c r="H18" s="557"/>
      <c r="I18" s="149"/>
      <c r="J18" s="944"/>
      <c r="K18" s="85"/>
    </row>
    <row r="19" spans="2:11" ht="19.5" customHeight="1" thickBot="1">
      <c r="B19" s="121"/>
      <c r="C19" s="81"/>
      <c r="D19" s="81"/>
      <c r="E19" s="82"/>
      <c r="F19" s="82">
        <f>D19*E19</f>
        <v>0</v>
      </c>
      <c r="G19" s="148"/>
      <c r="H19" s="558"/>
      <c r="I19" s="149"/>
      <c r="J19" s="945"/>
      <c r="K19" s="85"/>
    </row>
    <row r="20" spans="2:11" ht="21.75" customHeight="1" thickBot="1">
      <c r="B20" s="83" t="s">
        <v>0</v>
      </c>
      <c r="C20" s="316">
        <f>SUM(C16:C19)</f>
        <v>0</v>
      </c>
      <c r="D20" s="316">
        <f>SUM(D16:D19)</f>
        <v>0</v>
      </c>
      <c r="E20" s="72"/>
      <c r="F20" s="345" t="s">
        <v>33</v>
      </c>
      <c r="G20" s="154"/>
      <c r="H20" s="103">
        <f>SUM(F16:F19)</f>
        <v>0</v>
      </c>
      <c r="I20" s="90"/>
      <c r="J20" s="750">
        <f>'ANNEX-II'!L10</f>
        <v>0</v>
      </c>
      <c r="K20" s="85"/>
    </row>
    <row r="21" spans="2:11" ht="12" customHeight="1">
      <c r="B21" s="83"/>
      <c r="C21" s="155"/>
      <c r="D21" s="155"/>
      <c r="E21" s="72"/>
      <c r="F21" s="100"/>
      <c r="G21" s="72"/>
      <c r="H21" s="559"/>
      <c r="I21" s="90"/>
      <c r="J21" s="711"/>
      <c r="K21" s="85"/>
    </row>
    <row r="22" spans="2:11" ht="18" customHeight="1">
      <c r="B22" s="349" t="s">
        <v>236</v>
      </c>
      <c r="H22" s="554"/>
      <c r="I22" s="30"/>
      <c r="J22" s="713"/>
      <c r="K22" s="17"/>
    </row>
    <row r="23" spans="2:11" ht="9" customHeight="1">
      <c r="B23" s="3"/>
      <c r="H23" s="554"/>
      <c r="I23" s="30"/>
      <c r="J23" s="713"/>
      <c r="K23" s="17"/>
    </row>
    <row r="24" spans="2:11" ht="34.5" customHeight="1">
      <c r="B24" s="572" t="s">
        <v>130</v>
      </c>
      <c r="C24" s="572" t="s">
        <v>114</v>
      </c>
      <c r="D24" s="783" t="s">
        <v>131</v>
      </c>
      <c r="E24" s="783" t="s">
        <v>132</v>
      </c>
      <c r="F24" s="553" t="s">
        <v>133</v>
      </c>
      <c r="H24" s="554"/>
      <c r="I24" s="30"/>
      <c r="J24" s="713"/>
      <c r="K24" s="17"/>
    </row>
    <row r="25" spans="2:11" ht="19.5" customHeight="1">
      <c r="B25" s="121"/>
      <c r="C25" s="81"/>
      <c r="D25" s="81"/>
      <c r="E25" s="82"/>
      <c r="F25" s="82">
        <f>D25*E25</f>
        <v>0</v>
      </c>
      <c r="G25" s="148"/>
      <c r="H25" s="556"/>
      <c r="I25" s="149"/>
      <c r="J25" s="944"/>
      <c r="K25" s="85"/>
    </row>
    <row r="26" spans="2:11" ht="19.5" customHeight="1">
      <c r="B26" s="121"/>
      <c r="C26" s="81"/>
      <c r="D26" s="81"/>
      <c r="E26" s="82"/>
      <c r="F26" s="82">
        <f>D26*E26</f>
        <v>0</v>
      </c>
      <c r="G26" s="148"/>
      <c r="H26" s="556"/>
      <c r="I26" s="149"/>
      <c r="J26" s="944"/>
      <c r="K26" s="85"/>
    </row>
    <row r="27" spans="2:11" ht="19.5" customHeight="1">
      <c r="B27" s="121"/>
      <c r="C27" s="81"/>
      <c r="D27" s="81"/>
      <c r="E27" s="82"/>
      <c r="F27" s="82">
        <f>D27*E27</f>
        <v>0</v>
      </c>
      <c r="G27" s="148"/>
      <c r="H27" s="556"/>
      <c r="I27" s="149"/>
      <c r="J27" s="944"/>
      <c r="K27" s="85"/>
    </row>
    <row r="28" spans="2:11" ht="19.5" customHeight="1" thickBot="1">
      <c r="B28" s="121"/>
      <c r="C28" s="81"/>
      <c r="D28" s="81"/>
      <c r="E28" s="82"/>
      <c r="F28" s="82">
        <f>D28*E28</f>
        <v>0</v>
      </c>
      <c r="G28" s="148"/>
      <c r="H28" s="560"/>
      <c r="I28" s="149"/>
      <c r="J28" s="945"/>
      <c r="K28" s="85"/>
    </row>
    <row r="29" spans="2:11" ht="21.75" customHeight="1" thickBot="1">
      <c r="B29" s="83" t="s">
        <v>0</v>
      </c>
      <c r="C29" s="316">
        <f>SUM(C25:C28)</f>
        <v>0</v>
      </c>
      <c r="D29" s="316">
        <f>SUM(D25:D28)</f>
        <v>0</v>
      </c>
      <c r="E29" s="72"/>
      <c r="F29" s="345" t="s">
        <v>34</v>
      </c>
      <c r="G29" s="156"/>
      <c r="H29" s="103">
        <f>SUM(F25:F28)</f>
        <v>0</v>
      </c>
      <c r="I29" s="90"/>
      <c r="J29" s="750">
        <f>'ANNEX-II'!L12</f>
        <v>0</v>
      </c>
      <c r="K29" s="85"/>
    </row>
    <row r="30" spans="8:11" ht="12" customHeight="1">
      <c r="H30" s="552"/>
      <c r="I30" s="30"/>
      <c r="J30" s="716"/>
      <c r="K30" s="17"/>
    </row>
    <row r="31" spans="2:11" ht="18" customHeight="1">
      <c r="B31" s="349" t="s">
        <v>237</v>
      </c>
      <c r="H31" s="561"/>
      <c r="I31" s="131"/>
      <c r="J31" s="717"/>
      <c r="K31" s="799"/>
    </row>
    <row r="32" spans="2:11" ht="9" customHeight="1">
      <c r="B32" s="3"/>
      <c r="H32" s="562"/>
      <c r="I32" s="132"/>
      <c r="J32" s="718"/>
      <c r="K32" s="800"/>
    </row>
    <row r="33" spans="2:11" ht="34.5" customHeight="1">
      <c r="B33" s="572" t="s">
        <v>130</v>
      </c>
      <c r="C33" s="572" t="s">
        <v>114</v>
      </c>
      <c r="D33" s="783" t="s">
        <v>131</v>
      </c>
      <c r="E33" s="783" t="s">
        <v>132</v>
      </c>
      <c r="F33" s="553" t="s">
        <v>133</v>
      </c>
      <c r="H33" s="554"/>
      <c r="I33" s="30"/>
      <c r="J33" s="713"/>
      <c r="K33" s="17"/>
    </row>
    <row r="34" spans="2:11" ht="19.5" customHeight="1">
      <c r="B34" s="121"/>
      <c r="C34" s="81"/>
      <c r="D34" s="81"/>
      <c r="E34" s="82"/>
      <c r="F34" s="82">
        <f>D34*E34</f>
        <v>0</v>
      </c>
      <c r="G34" s="148"/>
      <c r="H34" s="556"/>
      <c r="I34" s="149"/>
      <c r="J34" s="944"/>
      <c r="K34" s="85"/>
    </row>
    <row r="35" spans="2:11" ht="19.5" customHeight="1">
      <c r="B35" s="121"/>
      <c r="C35" s="81"/>
      <c r="D35" s="81"/>
      <c r="E35" s="82"/>
      <c r="F35" s="82">
        <f>D35*E35</f>
        <v>0</v>
      </c>
      <c r="G35" s="148"/>
      <c r="H35" s="556"/>
      <c r="I35" s="149"/>
      <c r="J35" s="944"/>
      <c r="K35" s="85"/>
    </row>
    <row r="36" spans="2:11" ht="19.5" customHeight="1">
      <c r="B36" s="121"/>
      <c r="C36" s="81"/>
      <c r="D36" s="81"/>
      <c r="E36" s="82"/>
      <c r="F36" s="82">
        <f>D36*E36</f>
        <v>0</v>
      </c>
      <c r="G36" s="148"/>
      <c r="H36" s="556"/>
      <c r="I36" s="149"/>
      <c r="J36" s="944"/>
      <c r="K36" s="85"/>
    </row>
    <row r="37" spans="2:11" ht="19.5" customHeight="1" thickBot="1">
      <c r="B37" s="121"/>
      <c r="C37" s="81"/>
      <c r="D37" s="81"/>
      <c r="E37" s="82"/>
      <c r="F37" s="82">
        <f>D37*E37</f>
        <v>0</v>
      </c>
      <c r="G37" s="148"/>
      <c r="H37" s="558"/>
      <c r="I37" s="149"/>
      <c r="J37" s="945"/>
      <c r="K37" s="85"/>
    </row>
    <row r="38" spans="2:11" ht="21.75" customHeight="1" thickBot="1">
      <c r="B38" s="83" t="s">
        <v>0</v>
      </c>
      <c r="C38" s="316">
        <f>SUM(C34:C37)</f>
        <v>0</v>
      </c>
      <c r="D38" s="316">
        <f>SUM(D34:D37)</f>
        <v>0</v>
      </c>
      <c r="E38" s="72"/>
      <c r="F38" s="346" t="s">
        <v>35</v>
      </c>
      <c r="G38" s="156"/>
      <c r="H38" s="103">
        <f>SUM(F34:F37)</f>
        <v>0</v>
      </c>
      <c r="I38" s="90"/>
      <c r="J38" s="750">
        <f>'ANNEX-II'!L14</f>
        <v>4999.999992</v>
      </c>
      <c r="K38" s="85"/>
    </row>
    <row r="39" spans="2:11" ht="9.75" customHeight="1" thickBot="1">
      <c r="B39" s="4"/>
      <c r="C39" s="4"/>
      <c r="D39" s="4"/>
      <c r="E39" s="4"/>
      <c r="F39" s="6"/>
      <c r="G39" s="4"/>
      <c r="H39" s="801"/>
      <c r="I39" s="49"/>
      <c r="J39" s="719"/>
      <c r="K39" s="17"/>
    </row>
    <row r="40" spans="2:11" ht="19.5" customHeight="1">
      <c r="B40" s="4"/>
      <c r="C40" s="4"/>
      <c r="D40" s="4"/>
      <c r="E40" s="4"/>
      <c r="F40" s="1056" t="s">
        <v>36</v>
      </c>
      <c r="G40" s="1057"/>
      <c r="H40" s="1053">
        <f>SUM(H20+H29+H38)</f>
        <v>0</v>
      </c>
      <c r="I40" s="226"/>
      <c r="J40" s="1053">
        <f>SUM(J20+J29+J38)</f>
        <v>4999.999992</v>
      </c>
      <c r="K40" s="225"/>
    </row>
    <row r="41" spans="2:11" ht="19.5" customHeight="1" thickBot="1">
      <c r="B41" s="4"/>
      <c r="C41" s="4"/>
      <c r="D41" s="4"/>
      <c r="E41" s="4"/>
      <c r="F41" s="1058" t="s">
        <v>10</v>
      </c>
      <c r="G41" s="1059"/>
      <c r="H41" s="1038"/>
      <c r="I41" s="247"/>
      <c r="J41" s="1062"/>
      <c r="K41" s="313"/>
    </row>
    <row r="42" spans="2:11" ht="12" customHeight="1">
      <c r="B42" s="4"/>
      <c r="C42" s="4"/>
      <c r="D42" s="4"/>
      <c r="E42" s="4"/>
      <c r="F42" s="10"/>
      <c r="G42" s="4"/>
      <c r="H42" s="566"/>
      <c r="I42" s="50"/>
      <c r="J42" s="716"/>
      <c r="K42" s="17"/>
    </row>
    <row r="43" spans="1:11" ht="27" customHeight="1">
      <c r="A43" s="630" t="s">
        <v>6</v>
      </c>
      <c r="B43" s="630" t="s">
        <v>173</v>
      </c>
      <c r="H43" s="565"/>
      <c r="I43" s="37"/>
      <c r="J43" s="717"/>
      <c r="K43" s="799"/>
    </row>
    <row r="44" spans="1:11" ht="6" customHeight="1">
      <c r="A44" s="658"/>
      <c r="B44" s="784"/>
      <c r="H44" s="565"/>
      <c r="I44" s="37"/>
      <c r="J44" s="717"/>
      <c r="K44" s="799"/>
    </row>
    <row r="45" spans="1:11" ht="15.75">
      <c r="A45" s="631" t="s">
        <v>159</v>
      </c>
      <c r="B45" s="636"/>
      <c r="H45" s="566"/>
      <c r="I45" s="52"/>
      <c r="J45" s="713"/>
      <c r="K45" s="17"/>
    </row>
    <row r="46" spans="1:11" ht="15.75">
      <c r="A46" s="631" t="s">
        <v>174</v>
      </c>
      <c r="B46" s="636"/>
      <c r="H46" s="566"/>
      <c r="I46" s="52"/>
      <c r="J46" s="713"/>
      <c r="K46" s="17"/>
    </row>
    <row r="47" spans="1:11" ht="15.75" customHeight="1" thickBot="1">
      <c r="A47" s="631" t="s">
        <v>179</v>
      </c>
      <c r="B47" s="634"/>
      <c r="H47" s="567"/>
      <c r="I47" s="52"/>
      <c r="J47" s="720"/>
      <c r="K47" s="17"/>
    </row>
    <row r="48" spans="1:11" ht="18" customHeight="1">
      <c r="A48" s="15"/>
      <c r="H48" s="342" t="s">
        <v>127</v>
      </c>
      <c r="I48" s="551"/>
      <c r="J48" s="342" t="s">
        <v>128</v>
      </c>
      <c r="K48" s="797"/>
    </row>
    <row r="49" spans="8:11" ht="18" customHeight="1" thickBot="1">
      <c r="H49" s="344" t="s">
        <v>129</v>
      </c>
      <c r="I49" s="290"/>
      <c r="J49" s="344" t="s">
        <v>129</v>
      </c>
      <c r="K49" s="798"/>
    </row>
    <row r="50" spans="6:11" ht="24" customHeight="1">
      <c r="F50" s="785" t="s">
        <v>37</v>
      </c>
      <c r="H50" s="568"/>
      <c r="I50" s="164"/>
      <c r="J50" s="716"/>
      <c r="K50" s="17"/>
    </row>
    <row r="51" spans="1:11" ht="21.75" customHeight="1">
      <c r="A51" s="195"/>
      <c r="B51" s="786"/>
      <c r="C51" s="760"/>
      <c r="D51" s="760"/>
      <c r="E51" s="239"/>
      <c r="F51" s="708">
        <v>0</v>
      </c>
      <c r="G51" s="165"/>
      <c r="H51" s="569"/>
      <c r="I51" s="149"/>
      <c r="J51" s="748"/>
      <c r="K51" s="85"/>
    </row>
    <row r="52" spans="2:11" ht="9.75" customHeight="1" thickBot="1">
      <c r="B52" s="106"/>
      <c r="C52" s="72"/>
      <c r="D52" s="72"/>
      <c r="E52" s="73"/>
      <c r="F52" s="73"/>
      <c r="H52" s="570"/>
      <c r="I52" s="86"/>
      <c r="J52" s="723"/>
      <c r="K52" s="85"/>
    </row>
    <row r="53" spans="6:11" ht="19.5" customHeight="1">
      <c r="F53" s="347"/>
      <c r="G53" s="802"/>
      <c r="H53" s="1053">
        <f>SUM(F51)</f>
        <v>0</v>
      </c>
      <c r="I53" s="226"/>
      <c r="J53" s="1053">
        <f>'ANNEX-II'!L26</f>
        <v>1500</v>
      </c>
      <c r="K53" s="225"/>
    </row>
    <row r="54" spans="6:11" ht="19.5" customHeight="1" thickBot="1">
      <c r="F54" s="1058" t="s">
        <v>38</v>
      </c>
      <c r="G54" s="1059"/>
      <c r="H54" s="1038"/>
      <c r="I54" s="247"/>
      <c r="J54" s="1062"/>
      <c r="K54" s="313"/>
    </row>
    <row r="55" spans="6:11" ht="21.75" customHeight="1" thickBot="1">
      <c r="F55" s="105"/>
      <c r="G55" s="4"/>
      <c r="H55" s="323" t="e">
        <f>H53/(H282-H53)</f>
        <v>#DIV/0!</v>
      </c>
      <c r="I55" s="107"/>
      <c r="J55" s="323">
        <f>J53/(J282-J53)</f>
        <v>0.02710516805674394</v>
      </c>
      <c r="K55" s="17"/>
    </row>
    <row r="56" spans="6:11" ht="9" customHeight="1">
      <c r="F56" s="105"/>
      <c r="G56" s="4"/>
      <c r="H56" s="566"/>
      <c r="I56" s="107"/>
      <c r="J56" s="704"/>
      <c r="K56" s="17"/>
    </row>
    <row r="57" spans="1:11" ht="26.25" customHeight="1">
      <c r="A57" s="630" t="s">
        <v>13</v>
      </c>
      <c r="B57" s="635" t="s">
        <v>238</v>
      </c>
      <c r="C57" s="636"/>
      <c r="H57" s="566"/>
      <c r="I57" s="53"/>
      <c r="J57" s="713"/>
      <c r="K57" s="195"/>
    </row>
    <row r="58" spans="1:11" ht="5.25" customHeight="1">
      <c r="A58" s="787"/>
      <c r="B58" s="636"/>
      <c r="C58" s="636"/>
      <c r="H58" s="566"/>
      <c r="I58" s="53"/>
      <c r="J58" s="713"/>
      <c r="K58" s="195"/>
    </row>
    <row r="59" spans="1:11" s="20" customFormat="1" ht="15.75">
      <c r="A59" s="632" t="s">
        <v>160</v>
      </c>
      <c r="B59" s="633"/>
      <c r="C59" s="633"/>
      <c r="D59" s="66"/>
      <c r="E59" s="66"/>
      <c r="F59" s="66"/>
      <c r="G59" s="66"/>
      <c r="H59" s="571"/>
      <c r="I59" s="88"/>
      <c r="J59" s="725"/>
      <c r="K59" s="803"/>
    </row>
    <row r="60" spans="1:11" s="20" customFormat="1" ht="15.75">
      <c r="A60" s="632" t="s">
        <v>161</v>
      </c>
      <c r="B60" s="633"/>
      <c r="C60" s="633"/>
      <c r="D60" s="66"/>
      <c r="E60" s="66"/>
      <c r="F60" s="66"/>
      <c r="G60" s="66"/>
      <c r="H60" s="571"/>
      <c r="I60" s="88"/>
      <c r="J60" s="725"/>
      <c r="K60" s="803"/>
    </row>
    <row r="61" spans="1:11" ht="15.75">
      <c r="A61" s="632" t="s">
        <v>166</v>
      </c>
      <c r="B61" s="633"/>
      <c r="C61" s="634"/>
      <c r="D61" s="66"/>
      <c r="E61" s="66"/>
      <c r="F61" s="66"/>
      <c r="G61" s="66"/>
      <c r="H61" s="569"/>
      <c r="I61" s="90"/>
      <c r="J61" s="718"/>
      <c r="K61" s="800"/>
    </row>
    <row r="62" spans="1:11" ht="15.75">
      <c r="A62" s="632" t="s">
        <v>167</v>
      </c>
      <c r="B62" s="633"/>
      <c r="C62" s="634"/>
      <c r="D62" s="66"/>
      <c r="E62" s="66"/>
      <c r="F62" s="66"/>
      <c r="G62" s="66"/>
      <c r="H62" s="569"/>
      <c r="I62" s="90"/>
      <c r="J62" s="718"/>
      <c r="K62" s="800"/>
    </row>
    <row r="63" spans="1:11" ht="15.75">
      <c r="A63" s="632" t="s">
        <v>168</v>
      </c>
      <c r="B63" s="633"/>
      <c r="C63" s="634"/>
      <c r="D63" s="66"/>
      <c r="E63" s="66"/>
      <c r="F63" s="66"/>
      <c r="G63" s="66"/>
      <c r="H63" s="569"/>
      <c r="I63" s="90"/>
      <c r="J63" s="718"/>
      <c r="K63" s="800"/>
    </row>
    <row r="64" spans="1:11" ht="15" customHeight="1" thickBot="1">
      <c r="A64" s="632" t="s">
        <v>162</v>
      </c>
      <c r="B64" s="633"/>
      <c r="C64" s="634" t="s">
        <v>169</v>
      </c>
      <c r="D64" s="66"/>
      <c r="E64" s="66"/>
      <c r="F64" s="66"/>
      <c r="G64" s="66"/>
      <c r="H64" s="570"/>
      <c r="I64" s="90"/>
      <c r="J64" s="726"/>
      <c r="K64" s="800"/>
    </row>
    <row r="65" spans="2:11" ht="18" customHeight="1">
      <c r="B65" s="89"/>
      <c r="C65" s="71"/>
      <c r="D65" s="66" t="s">
        <v>2</v>
      </c>
      <c r="E65" s="66"/>
      <c r="F65" s="66"/>
      <c r="G65" s="66"/>
      <c r="H65" s="342" t="s">
        <v>127</v>
      </c>
      <c r="I65" s="551"/>
      <c r="J65" s="342" t="s">
        <v>128</v>
      </c>
      <c r="K65" s="797"/>
    </row>
    <row r="66" spans="2:11" ht="18" customHeight="1" thickBot="1">
      <c r="B66" s="349" t="s">
        <v>40</v>
      </c>
      <c r="H66" s="344" t="s">
        <v>129</v>
      </c>
      <c r="I66" s="290"/>
      <c r="J66" s="344" t="s">
        <v>129</v>
      </c>
      <c r="K66" s="798"/>
    </row>
    <row r="67" spans="8:11" ht="7.5" customHeight="1">
      <c r="H67" s="552"/>
      <c r="J67" s="704"/>
      <c r="K67" s="195"/>
    </row>
    <row r="68" spans="2:11" ht="34.5" customHeight="1">
      <c r="B68" s="572" t="s">
        <v>114</v>
      </c>
      <c r="C68" s="783" t="s">
        <v>134</v>
      </c>
      <c r="D68" s="572" t="s">
        <v>135</v>
      </c>
      <c r="E68" s="783" t="s">
        <v>234</v>
      </c>
      <c r="F68" s="553" t="s">
        <v>133</v>
      </c>
      <c r="H68" s="573"/>
      <c r="I68" s="35"/>
      <c r="J68" s="713"/>
      <c r="K68" s="17"/>
    </row>
    <row r="69" spans="2:11" ht="19.5" customHeight="1">
      <c r="B69" s="91"/>
      <c r="C69" s="91"/>
      <c r="D69" s="178"/>
      <c r="E69" s="92"/>
      <c r="F69" s="93">
        <f>C69*E69</f>
        <v>0</v>
      </c>
      <c r="G69" s="148"/>
      <c r="H69" s="574"/>
      <c r="I69" s="149"/>
      <c r="J69" s="713"/>
      <c r="K69" s="85"/>
    </row>
    <row r="70" spans="2:11" ht="19.5" customHeight="1">
      <c r="B70" s="91"/>
      <c r="C70" s="91"/>
      <c r="D70" s="178"/>
      <c r="E70" s="92"/>
      <c r="F70" s="93">
        <f>C70*E70</f>
        <v>0</v>
      </c>
      <c r="G70" s="148"/>
      <c r="H70" s="574"/>
      <c r="I70" s="149"/>
      <c r="J70" s="713"/>
      <c r="K70" s="85"/>
    </row>
    <row r="71" spans="2:11" ht="19.5" customHeight="1" thickBot="1">
      <c r="B71" s="91"/>
      <c r="C71" s="91"/>
      <c r="D71" s="178"/>
      <c r="E71" s="92"/>
      <c r="F71" s="93">
        <f>C71*E71</f>
        <v>0</v>
      </c>
      <c r="G71" s="148"/>
      <c r="H71" s="575"/>
      <c r="I71" s="149"/>
      <c r="J71" s="713"/>
      <c r="K71" s="85"/>
    </row>
    <row r="72" spans="2:11" ht="21.75" customHeight="1" thickBot="1">
      <c r="B72" s="179"/>
      <c r="C72" s="179"/>
      <c r="D72" s="179"/>
      <c r="E72" s="179"/>
      <c r="F72" s="345" t="s">
        <v>41</v>
      </c>
      <c r="G72" s="156"/>
      <c r="H72" s="103">
        <f>SUM(F69:F71)</f>
        <v>0</v>
      </c>
      <c r="I72" s="90"/>
      <c r="J72" s="750">
        <f>'ANNEX-II'!L37</f>
        <v>0</v>
      </c>
      <c r="K72" s="85"/>
    </row>
    <row r="73" spans="2:11" ht="11.25" customHeight="1">
      <c r="B73" s="4"/>
      <c r="C73" s="4"/>
      <c r="D73" s="4"/>
      <c r="E73" s="4"/>
      <c r="F73" s="100"/>
      <c r="G73" s="72"/>
      <c r="H73" s="559"/>
      <c r="I73" s="90"/>
      <c r="J73" s="711"/>
      <c r="K73" s="85"/>
    </row>
    <row r="74" spans="2:11" ht="18" customHeight="1">
      <c r="B74" s="350" t="s">
        <v>42</v>
      </c>
      <c r="C74" s="4"/>
      <c r="D74" s="4"/>
      <c r="E74" s="4"/>
      <c r="F74" s="9"/>
      <c r="G74" s="4"/>
      <c r="H74" s="566"/>
      <c r="I74" s="52"/>
      <c r="J74" s="713"/>
      <c r="K74" s="17"/>
    </row>
    <row r="75" spans="8:11" ht="8.25" customHeight="1">
      <c r="H75" s="566"/>
      <c r="I75" s="52"/>
      <c r="J75" s="713"/>
      <c r="K75" s="17"/>
    </row>
    <row r="76" spans="2:11" ht="34.5" customHeight="1">
      <c r="B76" s="572" t="s">
        <v>114</v>
      </c>
      <c r="C76" s="783" t="s">
        <v>131</v>
      </c>
      <c r="D76" s="788" t="s">
        <v>137</v>
      </c>
      <c r="F76" s="553" t="s">
        <v>133</v>
      </c>
      <c r="H76" s="566"/>
      <c r="I76" s="52"/>
      <c r="J76" s="713"/>
      <c r="K76" s="17"/>
    </row>
    <row r="77" spans="2:11" ht="19.5" customHeight="1">
      <c r="B77" s="81"/>
      <c r="C77" s="81"/>
      <c r="D77" s="82"/>
      <c r="E77" s="181"/>
      <c r="F77" s="95">
        <f>C77*D77</f>
        <v>0</v>
      </c>
      <c r="G77" s="148"/>
      <c r="H77" s="569"/>
      <c r="I77" s="149"/>
      <c r="J77" s="713"/>
      <c r="K77" s="85"/>
    </row>
    <row r="78" spans="2:11" ht="19.5" customHeight="1">
      <c r="B78" s="576"/>
      <c r="C78" s="577"/>
      <c r="D78" s="82"/>
      <c r="E78" s="181"/>
      <c r="F78" s="95">
        <f>C78*D78</f>
        <v>0</v>
      </c>
      <c r="G78" s="148"/>
      <c r="H78" s="569"/>
      <c r="I78" s="149"/>
      <c r="J78" s="713"/>
      <c r="K78" s="85"/>
    </row>
    <row r="79" spans="2:11" ht="19.5" customHeight="1" thickBot="1">
      <c r="B79" s="576"/>
      <c r="C79" s="577"/>
      <c r="D79" s="82"/>
      <c r="E79" s="181"/>
      <c r="F79" s="95">
        <f>C79*D79</f>
        <v>0</v>
      </c>
      <c r="G79" s="148"/>
      <c r="H79" s="570"/>
      <c r="I79" s="149"/>
      <c r="J79" s="713"/>
      <c r="K79" s="85"/>
    </row>
    <row r="80" spans="2:11" ht="21.75" customHeight="1" thickBot="1">
      <c r="B80" s="179"/>
      <c r="C80" s="179"/>
      <c r="D80" s="179"/>
      <c r="E80" s="96"/>
      <c r="F80" s="578" t="s">
        <v>34</v>
      </c>
      <c r="G80" s="156"/>
      <c r="H80" s="103">
        <f>SUM(F77:F79)</f>
        <v>0</v>
      </c>
      <c r="I80" s="90"/>
      <c r="J80" s="750">
        <f>'ANNEX-II'!L39</f>
        <v>400</v>
      </c>
      <c r="K80" s="85"/>
    </row>
    <row r="81" spans="2:11" ht="10.5" customHeight="1" thickBot="1">
      <c r="B81" s="72"/>
      <c r="C81" s="72"/>
      <c r="D81" s="72"/>
      <c r="E81" s="72"/>
      <c r="F81" s="97"/>
      <c r="G81" s="72"/>
      <c r="H81" s="804"/>
      <c r="I81" s="86"/>
      <c r="J81" s="727"/>
      <c r="K81" s="85"/>
    </row>
    <row r="82" spans="2:11" ht="19.5" customHeight="1">
      <c r="B82" s="72"/>
      <c r="C82" s="72"/>
      <c r="D82" s="72"/>
      <c r="E82" s="72"/>
      <c r="F82" s="1056" t="s">
        <v>43</v>
      </c>
      <c r="G82" s="1057"/>
      <c r="H82" s="1053">
        <f>SUM(H80+H72)</f>
        <v>0</v>
      </c>
      <c r="I82" s="169"/>
      <c r="J82" s="1053">
        <f>SUM(J80+J72)</f>
        <v>400</v>
      </c>
      <c r="K82" s="194"/>
    </row>
    <row r="83" spans="2:11" ht="19.5" customHeight="1" thickBot="1">
      <c r="B83" s="72"/>
      <c r="C83" s="72"/>
      <c r="D83" s="72"/>
      <c r="E83" s="72"/>
      <c r="F83" s="1058" t="s">
        <v>14</v>
      </c>
      <c r="G83" s="1059"/>
      <c r="H83" s="1038"/>
      <c r="I83" s="169"/>
      <c r="J83" s="1062"/>
      <c r="K83" s="194"/>
    </row>
    <row r="84" spans="2:11" ht="12" customHeight="1">
      <c r="B84" s="4"/>
      <c r="C84" s="4"/>
      <c r="D84" s="4"/>
      <c r="E84" s="4"/>
      <c r="F84" s="10"/>
      <c r="G84" s="4"/>
      <c r="H84" s="805"/>
      <c r="I84" s="56"/>
      <c r="J84" s="716"/>
      <c r="K84" s="17"/>
    </row>
    <row r="85" spans="1:11" ht="26.25" customHeight="1">
      <c r="A85" s="630" t="s">
        <v>15</v>
      </c>
      <c r="B85" s="635" t="s">
        <v>170</v>
      </c>
      <c r="F85" s="11"/>
      <c r="G85" s="4"/>
      <c r="H85" s="566"/>
      <c r="I85" s="53"/>
      <c r="J85" s="713"/>
      <c r="K85" s="195"/>
    </row>
    <row r="86" spans="1:11" ht="6" customHeight="1">
      <c r="A86" s="636"/>
      <c r="B86" s="636"/>
      <c r="H86" s="566"/>
      <c r="I86" s="53"/>
      <c r="J86" s="713"/>
      <c r="K86" s="195"/>
    </row>
    <row r="87" spans="1:11" ht="15.75">
      <c r="A87" s="637" t="s">
        <v>146</v>
      </c>
      <c r="B87" s="636"/>
      <c r="H87" s="566"/>
      <c r="I87" s="53"/>
      <c r="J87" s="713"/>
      <c r="K87" s="195"/>
    </row>
    <row r="88" spans="1:11" ht="16.5" customHeight="1" thickBot="1">
      <c r="A88" s="637" t="s">
        <v>151</v>
      </c>
      <c r="B88" s="636"/>
      <c r="H88" s="566"/>
      <c r="I88" s="53"/>
      <c r="J88" s="720"/>
      <c r="K88" s="195"/>
    </row>
    <row r="89" spans="1:11" ht="18" customHeight="1">
      <c r="A89" s="13"/>
      <c r="H89" s="342" t="s">
        <v>127</v>
      </c>
      <c r="I89" s="551"/>
      <c r="J89" s="342" t="s">
        <v>128</v>
      </c>
      <c r="K89" s="797"/>
    </row>
    <row r="90" spans="2:11" ht="18" customHeight="1" thickBot="1">
      <c r="B90" s="349" t="s">
        <v>180</v>
      </c>
      <c r="H90" s="344" t="s">
        <v>129</v>
      </c>
      <c r="I90" s="290"/>
      <c r="J90" s="344" t="s">
        <v>129</v>
      </c>
      <c r="K90" s="798"/>
    </row>
    <row r="91" spans="2:11" ht="9" customHeight="1">
      <c r="B91" s="80"/>
      <c r="H91" s="552"/>
      <c r="J91" s="704"/>
      <c r="K91" s="195"/>
    </row>
    <row r="92" spans="2:11" ht="24" customHeight="1">
      <c r="B92" s="187"/>
      <c r="C92" s="155"/>
      <c r="D92" s="155"/>
      <c r="E92" s="73"/>
      <c r="F92" s="806" t="s">
        <v>37</v>
      </c>
      <c r="G92" s="148"/>
      <c r="H92" s="574"/>
      <c r="I92" s="183"/>
      <c r="J92" s="748"/>
      <c r="K92" s="272"/>
    </row>
    <row r="93" spans="2:11" ht="21.75" customHeight="1" thickBot="1">
      <c r="B93" s="644" t="s">
        <v>44</v>
      </c>
      <c r="C93" s="155"/>
      <c r="D93" s="155"/>
      <c r="E93" s="73"/>
      <c r="F93" s="708">
        <v>0</v>
      </c>
      <c r="G93" s="148"/>
      <c r="H93" s="575"/>
      <c r="I93" s="149"/>
      <c r="J93" s="751"/>
      <c r="K93" s="85"/>
    </row>
    <row r="94" spans="6:11" ht="21.75" customHeight="1" thickBot="1">
      <c r="F94" s="807" t="s">
        <v>41</v>
      </c>
      <c r="G94" s="808"/>
      <c r="H94" s="103">
        <f>SUM(F93)</f>
        <v>0</v>
      </c>
      <c r="I94" s="90"/>
      <c r="J94" s="750">
        <f>'ANNEX-II'!L50</f>
        <v>3000</v>
      </c>
      <c r="K94" s="85"/>
    </row>
    <row r="95" spans="2:11" ht="12" customHeight="1">
      <c r="B95" s="15"/>
      <c r="F95" s="429"/>
      <c r="G95" s="4"/>
      <c r="H95" s="559"/>
      <c r="I95" s="90"/>
      <c r="J95" s="711"/>
      <c r="K95" s="85"/>
    </row>
    <row r="96" spans="2:11" ht="18" customHeight="1">
      <c r="B96" s="349" t="s">
        <v>45</v>
      </c>
      <c r="H96" s="566"/>
      <c r="I96" s="53"/>
      <c r="J96" s="713"/>
      <c r="K96" s="195"/>
    </row>
    <row r="97" spans="8:11" ht="5.25" customHeight="1">
      <c r="H97" s="566"/>
      <c r="I97" s="53"/>
      <c r="J97" s="713"/>
      <c r="K97" s="195"/>
    </row>
    <row r="98" spans="2:11" ht="15.75" customHeight="1">
      <c r="B98" s="644" t="s">
        <v>158</v>
      </c>
      <c r="H98" s="566"/>
      <c r="I98" s="53"/>
      <c r="J98" s="713"/>
      <c r="K98" s="195"/>
    </row>
    <row r="99" spans="8:11" ht="9" customHeight="1">
      <c r="H99" s="566"/>
      <c r="I99" s="53"/>
      <c r="J99" s="713"/>
      <c r="K99" s="195"/>
    </row>
    <row r="100" spans="1:11" ht="24" customHeight="1">
      <c r="A100" s="4"/>
      <c r="B100" s="809"/>
      <c r="C100" s="155"/>
      <c r="D100" s="73"/>
      <c r="E100" s="184"/>
      <c r="F100" s="785" t="s">
        <v>37</v>
      </c>
      <c r="G100" s="148"/>
      <c r="H100" s="569"/>
      <c r="I100" s="149"/>
      <c r="J100" s="748"/>
      <c r="K100" s="85"/>
    </row>
    <row r="101" spans="1:11" ht="21.75" customHeight="1" thickBot="1">
      <c r="A101" s="4"/>
      <c r="B101" s="809"/>
      <c r="C101" s="155"/>
      <c r="D101" s="73"/>
      <c r="E101" s="184"/>
      <c r="F101" s="708">
        <v>0</v>
      </c>
      <c r="G101" s="148"/>
      <c r="H101" s="570"/>
      <c r="I101" s="149"/>
      <c r="J101" s="751"/>
      <c r="K101" s="85"/>
    </row>
    <row r="102" spans="2:11" ht="21" customHeight="1" thickBot="1">
      <c r="B102" s="185"/>
      <c r="C102" s="179"/>
      <c r="D102" s="179"/>
      <c r="E102" s="66"/>
      <c r="F102" s="673" t="s">
        <v>34</v>
      </c>
      <c r="G102" s="85"/>
      <c r="H102" s="103">
        <f>SUM(F101)</f>
        <v>0</v>
      </c>
      <c r="I102" s="90"/>
      <c r="J102" s="750">
        <f>'ANNEX-II'!L52</f>
        <v>2000</v>
      </c>
      <c r="K102" s="85"/>
    </row>
    <row r="103" spans="2:11" ht="12" customHeight="1">
      <c r="B103" s="66"/>
      <c r="C103" s="72"/>
      <c r="D103" s="72"/>
      <c r="E103" s="66"/>
      <c r="F103" s="101"/>
      <c r="G103" s="72"/>
      <c r="H103" s="559"/>
      <c r="I103" s="90"/>
      <c r="J103" s="711"/>
      <c r="K103" s="85"/>
    </row>
    <row r="104" spans="1:11" ht="18" customHeight="1">
      <c r="A104" s="4"/>
      <c r="B104" s="350" t="s">
        <v>117</v>
      </c>
      <c r="C104" s="4"/>
      <c r="D104" s="4"/>
      <c r="E104" s="4"/>
      <c r="F104" s="40"/>
      <c r="G104" s="4"/>
      <c r="H104" s="566"/>
      <c r="I104" s="50"/>
      <c r="J104" s="713"/>
      <c r="K104" s="195"/>
    </row>
    <row r="105" spans="1:11" ht="9" customHeight="1">
      <c r="A105" s="4"/>
      <c r="B105" s="350"/>
      <c r="C105" s="4"/>
      <c r="D105" s="4"/>
      <c r="E105" s="4"/>
      <c r="F105" s="40"/>
      <c r="G105" s="4"/>
      <c r="H105" s="566"/>
      <c r="I105" s="50"/>
      <c r="J105" s="713"/>
      <c r="K105" s="195"/>
    </row>
    <row r="106" spans="1:11" ht="23.25" customHeight="1">
      <c r="A106" s="4"/>
      <c r="B106" s="646"/>
      <c r="C106" s="4"/>
      <c r="D106" s="4"/>
      <c r="E106" s="4"/>
      <c r="F106" s="810" t="s">
        <v>37</v>
      </c>
      <c r="G106" s="4"/>
      <c r="H106" s="566"/>
      <c r="I106" s="50"/>
      <c r="J106" s="713"/>
      <c r="K106" s="195"/>
    </row>
    <row r="107" spans="2:11" ht="21.75" customHeight="1" thickBot="1">
      <c r="B107" s="649"/>
      <c r="C107" s="649"/>
      <c r="D107" s="649"/>
      <c r="E107" s="699"/>
      <c r="F107" s="92">
        <v>0</v>
      </c>
      <c r="G107" s="165"/>
      <c r="H107" s="569"/>
      <c r="I107" s="188"/>
      <c r="J107" s="751"/>
      <c r="K107" s="272"/>
    </row>
    <row r="108" spans="2:11" ht="21.75" customHeight="1" thickBot="1">
      <c r="B108" s="811"/>
      <c r="C108" s="812"/>
      <c r="D108" s="812"/>
      <c r="E108" s="179"/>
      <c r="F108" s="643" t="s">
        <v>35</v>
      </c>
      <c r="G108" s="72"/>
      <c r="H108" s="103">
        <f>SUM(F107)</f>
        <v>0</v>
      </c>
      <c r="I108" s="90"/>
      <c r="J108" s="813">
        <f>'ANNEX-II'!L54</f>
        <v>0</v>
      </c>
      <c r="K108" s="85"/>
    </row>
    <row r="109" spans="2:11" ht="12" customHeight="1">
      <c r="B109" s="100"/>
      <c r="C109" s="72"/>
      <c r="D109" s="72"/>
      <c r="E109" s="72"/>
      <c r="F109" s="814"/>
      <c r="G109" s="72"/>
      <c r="H109" s="569"/>
      <c r="I109" s="90"/>
      <c r="J109" s="711"/>
      <c r="K109" s="85"/>
    </row>
    <row r="110" spans="1:11" ht="18" customHeight="1">
      <c r="A110" s="4"/>
      <c r="B110" s="350" t="s">
        <v>46</v>
      </c>
      <c r="C110" s="4"/>
      <c r="D110" s="4"/>
      <c r="E110" s="4"/>
      <c r="F110" s="46"/>
      <c r="G110" s="4"/>
      <c r="H110" s="566"/>
      <c r="I110" s="53"/>
      <c r="J110" s="713"/>
      <c r="K110" s="195"/>
    </row>
    <row r="111" spans="1:11" ht="9" customHeight="1">
      <c r="A111" s="4"/>
      <c r="B111" s="815"/>
      <c r="C111" s="226"/>
      <c r="D111" s="226"/>
      <c r="E111" s="4"/>
      <c r="F111" s="46"/>
      <c r="G111" s="4"/>
      <c r="H111" s="566"/>
      <c r="I111" s="53"/>
      <c r="J111" s="713"/>
      <c r="K111" s="195"/>
    </row>
    <row r="112" spans="1:11" ht="23.25" customHeight="1">
      <c r="A112" s="4"/>
      <c r="B112" s="815"/>
      <c r="C112" s="226"/>
      <c r="D112" s="226"/>
      <c r="E112" s="4"/>
      <c r="F112" s="816" t="s">
        <v>37</v>
      </c>
      <c r="G112" s="4"/>
      <c r="H112" s="566"/>
      <c r="I112" s="53"/>
      <c r="J112" s="713"/>
      <c r="K112" s="195"/>
    </row>
    <row r="113" spans="2:11" ht="21.75" customHeight="1">
      <c r="B113" s="191"/>
      <c r="C113" s="118"/>
      <c r="D113" s="186"/>
      <c r="E113" s="699"/>
      <c r="F113" s="93">
        <v>0</v>
      </c>
      <c r="G113" s="165"/>
      <c r="H113" s="566"/>
      <c r="I113" s="149"/>
      <c r="J113" s="713"/>
      <c r="K113" s="85"/>
    </row>
    <row r="114" spans="2:11" ht="21.75" customHeight="1">
      <c r="B114" s="242"/>
      <c r="C114" s="119"/>
      <c r="D114" s="189"/>
      <c r="E114" s="187"/>
      <c r="F114" s="93">
        <v>0</v>
      </c>
      <c r="G114" s="165"/>
      <c r="H114" s="566"/>
      <c r="I114" s="149"/>
      <c r="J114" s="713"/>
      <c r="K114" s="85"/>
    </row>
    <row r="115" spans="2:11" ht="21.75" customHeight="1" thickBot="1">
      <c r="B115" s="242"/>
      <c r="C115" s="119"/>
      <c r="D115" s="189"/>
      <c r="E115" s="187"/>
      <c r="F115" s="93">
        <v>0</v>
      </c>
      <c r="G115" s="165"/>
      <c r="H115" s="566"/>
      <c r="I115" s="149"/>
      <c r="J115" s="713"/>
      <c r="K115" s="85"/>
    </row>
    <row r="116" spans="2:11" ht="21.75" customHeight="1" thickBot="1">
      <c r="B116" s="185"/>
      <c r="C116" s="185"/>
      <c r="D116" s="185"/>
      <c r="E116" s="185"/>
      <c r="F116" s="643" t="s">
        <v>47</v>
      </c>
      <c r="G116" s="85"/>
      <c r="H116" s="103">
        <f>SUM(F113:F115)</f>
        <v>0</v>
      </c>
      <c r="I116" s="90"/>
      <c r="J116" s="750">
        <f>'ANNEX-II'!L56</f>
        <v>0</v>
      </c>
      <c r="K116" s="85"/>
    </row>
    <row r="117" spans="2:11" ht="10.5" customHeight="1" thickBot="1">
      <c r="B117" s="66"/>
      <c r="C117" s="66"/>
      <c r="D117" s="192"/>
      <c r="E117" s="66"/>
      <c r="F117" s="462"/>
      <c r="G117" s="72"/>
      <c r="H117" s="804"/>
      <c r="I117" s="90"/>
      <c r="J117" s="731"/>
      <c r="K117" s="85"/>
    </row>
    <row r="118" spans="6:11" ht="19.5" customHeight="1">
      <c r="F118" s="1056" t="s">
        <v>48</v>
      </c>
      <c r="G118" s="1057"/>
      <c r="H118" s="1053">
        <f>SUM(H94+H102+H108+H116)</f>
        <v>0</v>
      </c>
      <c r="I118" s="169"/>
      <c r="J118" s="1053">
        <f>SUM(J94+J102+J108+J116)</f>
        <v>5000</v>
      </c>
      <c r="K118" s="194"/>
    </row>
    <row r="119" spans="6:11" ht="19.5" customHeight="1" thickBot="1">
      <c r="F119" s="1058" t="s">
        <v>16</v>
      </c>
      <c r="G119" s="1059"/>
      <c r="H119" s="1038"/>
      <c r="I119" s="169"/>
      <c r="J119" s="1062"/>
      <c r="K119" s="194"/>
    </row>
    <row r="120" spans="6:11" ht="12.75" customHeight="1">
      <c r="F120" s="193"/>
      <c r="G120" s="170"/>
      <c r="H120" s="817"/>
      <c r="I120" s="163"/>
      <c r="J120" s="728"/>
      <c r="K120" s="194"/>
    </row>
    <row r="121" spans="6:11" ht="12" customHeight="1">
      <c r="F121" s="42"/>
      <c r="G121" s="4"/>
      <c r="H121" s="573"/>
      <c r="I121" s="34"/>
      <c r="J121" s="713"/>
      <c r="K121" s="17"/>
    </row>
    <row r="122" spans="1:11" ht="27" customHeight="1">
      <c r="A122" s="630" t="s">
        <v>17</v>
      </c>
      <c r="B122" s="630" t="s">
        <v>171</v>
      </c>
      <c r="F122" s="38"/>
      <c r="H122" s="554"/>
      <c r="J122" s="705"/>
      <c r="K122" s="195"/>
    </row>
    <row r="123" spans="1:11" ht="6" customHeight="1">
      <c r="A123" s="658"/>
      <c r="B123" s="659"/>
      <c r="F123" s="38"/>
      <c r="H123" s="554"/>
      <c r="J123" s="705"/>
      <c r="K123" s="195"/>
    </row>
    <row r="124" spans="1:11" ht="16.5" customHeight="1" thickBot="1">
      <c r="A124" s="632" t="s">
        <v>147</v>
      </c>
      <c r="B124" s="660"/>
      <c r="F124" s="38"/>
      <c r="H124" s="554"/>
      <c r="J124" s="732"/>
      <c r="K124" s="195"/>
    </row>
    <row r="125" spans="1:11" ht="18.75" customHeight="1">
      <c r="A125" s="196"/>
      <c r="B125" s="20"/>
      <c r="F125" s="38"/>
      <c r="H125" s="342" t="s">
        <v>127</v>
      </c>
      <c r="I125" s="551"/>
      <c r="J125" s="342" t="s">
        <v>128</v>
      </c>
      <c r="K125" s="797"/>
    </row>
    <row r="126" spans="1:11" ht="18" customHeight="1" thickBot="1">
      <c r="A126" s="15"/>
      <c r="B126" s="350" t="s">
        <v>175</v>
      </c>
      <c r="C126" s="4"/>
      <c r="F126" s="43"/>
      <c r="H126" s="344" t="s">
        <v>129</v>
      </c>
      <c r="I126" s="290"/>
      <c r="J126" s="344" t="s">
        <v>129</v>
      </c>
      <c r="K126" s="798"/>
    </row>
    <row r="127" spans="1:11" ht="8.25" customHeight="1">
      <c r="A127" s="15"/>
      <c r="B127" s="197"/>
      <c r="F127" s="43"/>
      <c r="H127" s="552"/>
      <c r="J127" s="704"/>
      <c r="K127" s="195"/>
    </row>
    <row r="128" spans="2:11" ht="24" customHeight="1">
      <c r="B128" s="818"/>
      <c r="C128" s="818"/>
      <c r="D128" s="98"/>
      <c r="E128" s="198"/>
      <c r="F128" s="816" t="s">
        <v>37</v>
      </c>
      <c r="G128" s="199"/>
      <c r="H128" s="574"/>
      <c r="I128" s="164"/>
      <c r="J128" s="748"/>
      <c r="K128" s="85"/>
    </row>
    <row r="129" spans="2:11" ht="21.75" customHeight="1" thickBot="1">
      <c r="B129" s="818"/>
      <c r="C129" s="818"/>
      <c r="D129" s="98"/>
      <c r="E129" s="198"/>
      <c r="F129" s="93">
        <v>0</v>
      </c>
      <c r="G129" s="199"/>
      <c r="H129" s="574"/>
      <c r="I129" s="164"/>
      <c r="J129" s="751"/>
      <c r="K129" s="85"/>
    </row>
    <row r="130" spans="2:11" ht="21.75" customHeight="1" thickBot="1">
      <c r="B130" s="200"/>
      <c r="C130" s="201"/>
      <c r="D130" s="201"/>
      <c r="E130" s="72"/>
      <c r="F130" s="673" t="s">
        <v>41</v>
      </c>
      <c r="G130" s="85"/>
      <c r="H130" s="321">
        <f>SUM(F129)</f>
        <v>0</v>
      </c>
      <c r="I130" s="90"/>
      <c r="J130" s="750">
        <f>'ANNEX-II'!L63</f>
        <v>0</v>
      </c>
      <c r="K130" s="85"/>
    </row>
    <row r="131" spans="2:11" ht="7.5" customHeight="1">
      <c r="B131" s="6"/>
      <c r="C131" s="72"/>
      <c r="D131" s="72"/>
      <c r="E131" s="72"/>
      <c r="F131" s="462"/>
      <c r="G131" s="72"/>
      <c r="H131" s="569"/>
      <c r="I131" s="90"/>
      <c r="J131" s="711"/>
      <c r="K131" s="85"/>
    </row>
    <row r="132" spans="2:11" ht="18" customHeight="1">
      <c r="B132" s="349" t="s">
        <v>176</v>
      </c>
      <c r="F132" s="479"/>
      <c r="H132" s="566"/>
      <c r="I132" s="52"/>
      <c r="J132" s="713"/>
      <c r="K132" s="17"/>
    </row>
    <row r="133" spans="6:11" ht="9" customHeight="1">
      <c r="F133" s="38"/>
      <c r="H133" s="566"/>
      <c r="I133" s="52"/>
      <c r="J133" s="713"/>
      <c r="K133" s="17"/>
    </row>
    <row r="134" spans="2:11" ht="24" customHeight="1">
      <c r="B134" s="819"/>
      <c r="C134" s="818"/>
      <c r="D134" s="98"/>
      <c r="E134" s="203"/>
      <c r="F134" s="816" t="s">
        <v>37</v>
      </c>
      <c r="G134" s="148"/>
      <c r="H134" s="569"/>
      <c r="I134" s="149"/>
      <c r="J134" s="748"/>
      <c r="K134" s="85"/>
    </row>
    <row r="135" spans="2:11" ht="21.75" customHeight="1" thickBot="1">
      <c r="B135" s="819"/>
      <c r="C135" s="818"/>
      <c r="D135" s="98"/>
      <c r="E135" s="203"/>
      <c r="F135" s="93">
        <v>0</v>
      </c>
      <c r="G135" s="148"/>
      <c r="H135" s="570"/>
      <c r="I135" s="149"/>
      <c r="J135" s="751"/>
      <c r="K135" s="85"/>
    </row>
    <row r="136" spans="2:11" ht="21" customHeight="1" thickBot="1">
      <c r="B136" s="201"/>
      <c r="C136" s="201"/>
      <c r="D136" s="201"/>
      <c r="E136" s="72"/>
      <c r="F136" s="673" t="s">
        <v>34</v>
      </c>
      <c r="G136" s="85"/>
      <c r="H136" s="103">
        <f>SUM(F135)</f>
        <v>0</v>
      </c>
      <c r="I136" s="90"/>
      <c r="J136" s="750">
        <f>'ANNEX-II'!L65</f>
        <v>1500</v>
      </c>
      <c r="K136" s="85"/>
    </row>
    <row r="137" spans="2:11" ht="10.5" customHeight="1">
      <c r="B137" s="72"/>
      <c r="C137" s="72"/>
      <c r="D137" s="72"/>
      <c r="E137" s="72"/>
      <c r="F137" s="102"/>
      <c r="G137" s="72"/>
      <c r="H137" s="559"/>
      <c r="I137" s="90"/>
      <c r="J137" s="711"/>
      <c r="K137" s="85"/>
    </row>
    <row r="138" spans="2:11" ht="18" customHeight="1">
      <c r="B138" s="349" t="s">
        <v>49</v>
      </c>
      <c r="F138" s="38"/>
      <c r="H138" s="566"/>
      <c r="I138" s="52"/>
      <c r="J138" s="713"/>
      <c r="K138" s="17"/>
    </row>
    <row r="139" spans="2:11" ht="9" customHeight="1">
      <c r="B139" s="32"/>
      <c r="F139" s="38"/>
      <c r="H139" s="566"/>
      <c r="I139" s="52"/>
      <c r="J139" s="713"/>
      <c r="K139" s="17"/>
    </row>
    <row r="140" spans="2:11" ht="34.5" customHeight="1">
      <c r="B140" s="581"/>
      <c r="C140" s="820" t="s">
        <v>50</v>
      </c>
      <c r="D140" s="582"/>
      <c r="E140" s="583"/>
      <c r="F140" s="783" t="s">
        <v>138</v>
      </c>
      <c r="H140" s="566"/>
      <c r="I140" s="52"/>
      <c r="J140" s="713"/>
      <c r="K140" s="17"/>
    </row>
    <row r="141" spans="2:11" ht="16.5" customHeight="1">
      <c r="B141" s="821" t="s">
        <v>51</v>
      </c>
      <c r="C141" s="822"/>
      <c r="D141" s="823"/>
      <c r="E141" s="824"/>
      <c r="F141" s="134"/>
      <c r="H141" s="566"/>
      <c r="I141" s="52"/>
      <c r="J141" s="713"/>
      <c r="K141" s="17"/>
    </row>
    <row r="142" spans="2:11" ht="12.75" customHeight="1">
      <c r="B142" s="825" t="s">
        <v>52</v>
      </c>
      <c r="C142" s="826"/>
      <c r="D142" s="827"/>
      <c r="E142" s="828"/>
      <c r="F142" s="1078"/>
      <c r="H142" s="829" t="s">
        <v>53</v>
      </c>
      <c r="I142" s="35"/>
      <c r="J142" s="713"/>
      <c r="K142" s="17"/>
    </row>
    <row r="143" spans="2:11" ht="12.75" customHeight="1">
      <c r="B143" s="830" t="s">
        <v>54</v>
      </c>
      <c r="C143" s="831"/>
      <c r="D143" s="823"/>
      <c r="E143" s="832"/>
      <c r="F143" s="1079"/>
      <c r="H143" s="829" t="s">
        <v>239</v>
      </c>
      <c r="I143" s="35"/>
      <c r="J143" s="713"/>
      <c r="K143" s="17"/>
    </row>
    <row r="144" spans="2:11" ht="16.5" customHeight="1">
      <c r="B144" s="833" t="s">
        <v>55</v>
      </c>
      <c r="C144" s="826"/>
      <c r="D144" s="826"/>
      <c r="E144" s="824"/>
      <c r="F144" s="135"/>
      <c r="H144" s="829" t="s">
        <v>177</v>
      </c>
      <c r="I144" s="35"/>
      <c r="J144" s="713"/>
      <c r="K144" s="17"/>
    </row>
    <row r="145" spans="2:11" ht="16.5" customHeight="1">
      <c r="B145" s="821" t="s">
        <v>56</v>
      </c>
      <c r="C145" s="822"/>
      <c r="D145" s="834"/>
      <c r="E145" s="824"/>
      <c r="F145" s="134"/>
      <c r="G145" s="1"/>
      <c r="H145" s="573"/>
      <c r="I145" s="35"/>
      <c r="J145" s="713"/>
      <c r="K145" s="17"/>
    </row>
    <row r="146" spans="2:11" ht="16.5" customHeight="1">
      <c r="B146" s="833" t="s">
        <v>57</v>
      </c>
      <c r="C146" s="826"/>
      <c r="D146" s="823"/>
      <c r="E146" s="824"/>
      <c r="F146" s="135"/>
      <c r="H146" s="573"/>
      <c r="I146" s="35"/>
      <c r="J146" s="713"/>
      <c r="K146" s="17"/>
    </row>
    <row r="147" spans="2:11" ht="17.25" customHeight="1">
      <c r="B147" s="835" t="s">
        <v>58</v>
      </c>
      <c r="C147" s="822"/>
      <c r="D147" s="834"/>
      <c r="E147" s="824"/>
      <c r="F147" s="135"/>
      <c r="H147" s="573"/>
      <c r="I147" s="35"/>
      <c r="J147" s="713"/>
      <c r="K147" s="17"/>
    </row>
    <row r="148" spans="2:11" ht="21" customHeight="1">
      <c r="B148" s="109"/>
      <c r="E148" s="584" t="s">
        <v>139</v>
      </c>
      <c r="F148" s="218">
        <f>SUM(F141:F147)</f>
        <v>0</v>
      </c>
      <c r="G148" s="4"/>
      <c r="H148" s="573"/>
      <c r="I148" s="35"/>
      <c r="J148" s="713"/>
      <c r="K148" s="17"/>
    </row>
    <row r="149" spans="2:11" ht="19.5" customHeight="1" thickBot="1">
      <c r="B149" s="836" t="s">
        <v>251</v>
      </c>
      <c r="D149" s="4"/>
      <c r="E149" s="4"/>
      <c r="F149" s="46"/>
      <c r="G149" s="4"/>
      <c r="H149" s="573"/>
      <c r="I149" s="34"/>
      <c r="J149" s="720"/>
      <c r="K149" s="17"/>
    </row>
    <row r="150" spans="2:11" ht="18.75" customHeight="1">
      <c r="B150" s="26"/>
      <c r="F150" s="38"/>
      <c r="H150" s="342" t="s">
        <v>127</v>
      </c>
      <c r="I150" s="551"/>
      <c r="J150" s="342" t="s">
        <v>128</v>
      </c>
      <c r="K150" s="797"/>
    </row>
    <row r="151" spans="2:11" ht="18" customHeight="1" thickBot="1">
      <c r="B151" s="349" t="s">
        <v>59</v>
      </c>
      <c r="F151" s="38"/>
      <c r="H151" s="344" t="s">
        <v>129</v>
      </c>
      <c r="I151" s="290"/>
      <c r="J151" s="344" t="s">
        <v>129</v>
      </c>
      <c r="K151" s="798"/>
    </row>
    <row r="152" spans="2:11" ht="6" customHeight="1">
      <c r="B152" s="634"/>
      <c r="F152" s="38"/>
      <c r="H152" s="552"/>
      <c r="J152" s="704"/>
      <c r="K152" s="195"/>
    </row>
    <row r="153" spans="1:11" ht="15.75" customHeight="1">
      <c r="A153" s="70"/>
      <c r="B153" s="632" t="s">
        <v>156</v>
      </c>
      <c r="F153" s="38"/>
      <c r="H153" s="554"/>
      <c r="J153" s="705"/>
      <c r="K153" s="195"/>
    </row>
    <row r="154" spans="1:11" ht="15.75" customHeight="1">
      <c r="A154" s="70"/>
      <c r="B154" s="632" t="s">
        <v>155</v>
      </c>
      <c r="F154" s="38"/>
      <c r="H154" s="554"/>
      <c r="J154" s="705"/>
      <c r="K154" s="195"/>
    </row>
    <row r="155" spans="2:11" ht="9" customHeight="1">
      <c r="B155" s="61"/>
      <c r="F155" s="38"/>
      <c r="H155" s="554"/>
      <c r="J155" s="705"/>
      <c r="K155" s="195"/>
    </row>
    <row r="156" spans="2:11" ht="33.75" customHeight="1">
      <c r="B156" s="783" t="s">
        <v>138</v>
      </c>
      <c r="C156" s="579" t="s">
        <v>135</v>
      </c>
      <c r="D156" s="783" t="s">
        <v>234</v>
      </c>
      <c r="E156" s="4"/>
      <c r="F156" s="553" t="s">
        <v>133</v>
      </c>
      <c r="H156" s="573"/>
      <c r="I156" s="35"/>
      <c r="J156" s="705"/>
      <c r="K156" s="17"/>
    </row>
    <row r="157" spans="2:11" ht="18.75" customHeight="1">
      <c r="B157" s="81"/>
      <c r="C157" s="178"/>
      <c r="D157" s="82"/>
      <c r="E157" s="203"/>
      <c r="F157" s="82">
        <f>B157*D157</f>
        <v>0</v>
      </c>
      <c r="G157" s="148"/>
      <c r="H157" s="574"/>
      <c r="I157" s="183"/>
      <c r="J157" s="713"/>
      <c r="K157" s="272"/>
    </row>
    <row r="158" spans="2:11" ht="18.75" customHeight="1">
      <c r="B158" s="81"/>
      <c r="C158" s="178"/>
      <c r="D158" s="82"/>
      <c r="E158" s="203"/>
      <c r="F158" s="82">
        <f>B158*D158</f>
        <v>0</v>
      </c>
      <c r="G158" s="148"/>
      <c r="H158" s="574"/>
      <c r="I158" s="183"/>
      <c r="J158" s="713"/>
      <c r="K158" s="272"/>
    </row>
    <row r="159" spans="2:11" ht="18.75" customHeight="1" thickBot="1">
      <c r="B159" s="81"/>
      <c r="C159" s="178"/>
      <c r="D159" s="82"/>
      <c r="E159" s="203"/>
      <c r="F159" s="82">
        <f>B159*D159</f>
        <v>0</v>
      </c>
      <c r="G159" s="148"/>
      <c r="H159" s="575"/>
      <c r="I159" s="149"/>
      <c r="J159" s="713"/>
      <c r="K159" s="85"/>
    </row>
    <row r="160" spans="2:11" ht="21" customHeight="1" thickBot="1">
      <c r="B160" s="201"/>
      <c r="C160" s="201"/>
      <c r="D160" s="201"/>
      <c r="E160" s="72"/>
      <c r="F160" s="351" t="s">
        <v>60</v>
      </c>
      <c r="G160" s="156"/>
      <c r="H160" s="103">
        <f>SUM(F157:F159)</f>
        <v>0</v>
      </c>
      <c r="I160" s="90"/>
      <c r="J160" s="750">
        <f>'ANNEX-II'!L67</f>
        <v>11200</v>
      </c>
      <c r="K160" s="85"/>
    </row>
    <row r="161" spans="2:11" ht="12.75" customHeight="1">
      <c r="B161" s="201"/>
      <c r="C161" s="201"/>
      <c r="D161" s="201"/>
      <c r="E161" s="72"/>
      <c r="F161" s="837"/>
      <c r="G161" s="331"/>
      <c r="H161" s="838"/>
      <c r="I161" s="90"/>
      <c r="J161" s="839"/>
      <c r="K161" s="85"/>
    </row>
    <row r="162" spans="2:11" ht="12" customHeight="1" thickBot="1">
      <c r="B162" s="4"/>
      <c r="C162" s="4"/>
      <c r="D162" s="4"/>
      <c r="E162" s="4"/>
      <c r="F162" s="40"/>
      <c r="G162" s="4"/>
      <c r="H162" s="566"/>
      <c r="I162" s="50"/>
      <c r="J162" s="720"/>
      <c r="K162" s="17"/>
    </row>
    <row r="163" spans="2:11" ht="18.75" customHeight="1">
      <c r="B163" s="4"/>
      <c r="C163" s="4"/>
      <c r="D163" s="4"/>
      <c r="E163" s="4"/>
      <c r="F163" s="40"/>
      <c r="G163" s="4"/>
      <c r="H163" s="342" t="s">
        <v>127</v>
      </c>
      <c r="I163" s="551"/>
      <c r="J163" s="342" t="s">
        <v>128</v>
      </c>
      <c r="K163" s="797"/>
    </row>
    <row r="164" spans="2:11" ht="18" customHeight="1" thickBot="1">
      <c r="B164" s="349" t="s">
        <v>61</v>
      </c>
      <c r="F164" s="38"/>
      <c r="H164" s="344" t="s">
        <v>129</v>
      </c>
      <c r="I164" s="290"/>
      <c r="J164" s="344" t="s">
        <v>129</v>
      </c>
      <c r="K164" s="798"/>
    </row>
    <row r="165" spans="2:11" ht="5.25" customHeight="1">
      <c r="B165" s="634"/>
      <c r="F165" s="38"/>
      <c r="H165" s="552"/>
      <c r="J165" s="704"/>
      <c r="K165" s="195"/>
    </row>
    <row r="166" spans="1:11" ht="15.75" customHeight="1">
      <c r="A166" s="70"/>
      <c r="B166" s="632" t="s">
        <v>156</v>
      </c>
      <c r="F166" s="38"/>
      <c r="H166" s="554"/>
      <c r="J166" s="705"/>
      <c r="K166" s="195"/>
    </row>
    <row r="167" spans="1:11" ht="15.75" customHeight="1">
      <c r="A167" s="70"/>
      <c r="B167" s="632" t="s">
        <v>155</v>
      </c>
      <c r="F167" s="38"/>
      <c r="H167" s="554"/>
      <c r="J167" s="705"/>
      <c r="K167" s="195"/>
    </row>
    <row r="168" spans="2:11" ht="9" customHeight="1">
      <c r="B168" s="61"/>
      <c r="F168" s="38"/>
      <c r="H168" s="554"/>
      <c r="J168" s="705"/>
      <c r="K168" s="195"/>
    </row>
    <row r="169" spans="2:11" ht="34.5" customHeight="1">
      <c r="B169" s="783" t="s">
        <v>138</v>
      </c>
      <c r="C169" s="572" t="s">
        <v>135</v>
      </c>
      <c r="D169" s="783" t="s">
        <v>234</v>
      </c>
      <c r="E169" s="4"/>
      <c r="F169" s="553" t="s">
        <v>133</v>
      </c>
      <c r="H169" s="566"/>
      <c r="I169" s="52"/>
      <c r="J169" s="705"/>
      <c r="K169" s="17"/>
    </row>
    <row r="170" spans="2:11" ht="18.75" customHeight="1">
      <c r="B170" s="81"/>
      <c r="C170" s="178"/>
      <c r="D170" s="82"/>
      <c r="E170" s="203"/>
      <c r="F170" s="82">
        <f>B170*D170</f>
        <v>0</v>
      </c>
      <c r="G170" s="148"/>
      <c r="H170" s="569"/>
      <c r="I170" s="149"/>
      <c r="J170" s="713"/>
      <c r="K170" s="85"/>
    </row>
    <row r="171" spans="2:11" ht="18.75" customHeight="1">
      <c r="B171" s="81"/>
      <c r="C171" s="178"/>
      <c r="D171" s="82"/>
      <c r="E171" s="203"/>
      <c r="F171" s="82">
        <f>B171*D171</f>
        <v>0</v>
      </c>
      <c r="G171" s="148"/>
      <c r="H171" s="569"/>
      <c r="I171" s="149"/>
      <c r="J171" s="713"/>
      <c r="K171" s="85"/>
    </row>
    <row r="172" spans="2:11" ht="18.75" customHeight="1" thickBot="1">
      <c r="B172" s="81"/>
      <c r="C172" s="178"/>
      <c r="D172" s="82"/>
      <c r="E172" s="203"/>
      <c r="F172" s="82">
        <f>B172*D172</f>
        <v>0</v>
      </c>
      <c r="G172" s="148"/>
      <c r="H172" s="570"/>
      <c r="I172" s="149"/>
      <c r="J172" s="713"/>
      <c r="K172" s="85"/>
    </row>
    <row r="173" spans="2:11" ht="21.75" customHeight="1" thickBot="1">
      <c r="B173" s="201"/>
      <c r="C173" s="201"/>
      <c r="D173" s="201"/>
      <c r="E173" s="72"/>
      <c r="F173" s="585" t="s">
        <v>62</v>
      </c>
      <c r="G173" s="156"/>
      <c r="H173" s="103">
        <f>SUM(F170:F172)</f>
        <v>0</v>
      </c>
      <c r="I173" s="90"/>
      <c r="J173" s="750">
        <f>'ANNEX-II'!L69</f>
        <v>699.9999984</v>
      </c>
      <c r="K173" s="85"/>
    </row>
    <row r="174" spans="2:11" ht="12" customHeight="1">
      <c r="B174" s="4"/>
      <c r="C174" s="4"/>
      <c r="D174" s="4"/>
      <c r="E174" s="4"/>
      <c r="F174" s="40"/>
      <c r="G174" s="4"/>
      <c r="H174" s="564"/>
      <c r="I174" s="50"/>
      <c r="J174" s="716"/>
      <c r="K174" s="17"/>
    </row>
    <row r="175" spans="2:11" ht="18" customHeight="1">
      <c r="B175" s="350" t="s">
        <v>63</v>
      </c>
      <c r="C175" s="6"/>
      <c r="D175" s="4"/>
      <c r="E175" s="4"/>
      <c r="F175" s="45"/>
      <c r="G175" s="4"/>
      <c r="H175" s="566"/>
      <c r="I175" s="52"/>
      <c r="J175" s="713"/>
      <c r="K175" s="17"/>
    </row>
    <row r="176" spans="2:11" ht="5.25" customHeight="1">
      <c r="B176" s="634"/>
      <c r="F176" s="38"/>
      <c r="H176" s="566"/>
      <c r="I176" s="52"/>
      <c r="J176" s="713"/>
      <c r="K176" s="17"/>
    </row>
    <row r="177" spans="1:11" ht="15.75" customHeight="1">
      <c r="A177" s="70"/>
      <c r="B177" s="632" t="s">
        <v>157</v>
      </c>
      <c r="F177" s="38"/>
      <c r="H177" s="566"/>
      <c r="I177" s="52"/>
      <c r="J177" s="713"/>
      <c r="K177" s="17"/>
    </row>
    <row r="178" spans="1:11" ht="15.75" customHeight="1">
      <c r="A178" s="70"/>
      <c r="B178" s="632" t="s">
        <v>155</v>
      </c>
      <c r="F178" s="38"/>
      <c r="H178" s="566"/>
      <c r="I178" s="52"/>
      <c r="J178" s="713"/>
      <c r="K178" s="17"/>
    </row>
    <row r="179" spans="2:11" ht="9" customHeight="1">
      <c r="B179" s="61"/>
      <c r="F179" s="38"/>
      <c r="H179" s="566"/>
      <c r="I179" s="52"/>
      <c r="J179" s="713"/>
      <c r="K179" s="17"/>
    </row>
    <row r="180" spans="2:11" ht="34.5" customHeight="1">
      <c r="B180" s="579" t="s">
        <v>114</v>
      </c>
      <c r="C180" s="840" t="s">
        <v>131</v>
      </c>
      <c r="D180" s="841" t="s">
        <v>137</v>
      </c>
      <c r="E180" s="4"/>
      <c r="F180" s="553" t="s">
        <v>133</v>
      </c>
      <c r="H180" s="566"/>
      <c r="I180" s="52"/>
      <c r="J180" s="705"/>
      <c r="K180" s="17"/>
    </row>
    <row r="181" spans="2:11" ht="18.75" customHeight="1">
      <c r="B181" s="81"/>
      <c r="C181" s="91"/>
      <c r="D181" s="82"/>
      <c r="E181" s="203"/>
      <c r="F181" s="82">
        <f>C181*D181</f>
        <v>0</v>
      </c>
      <c r="G181" s="148"/>
      <c r="H181" s="569"/>
      <c r="I181" s="149"/>
      <c r="J181" s="713"/>
      <c r="K181" s="85"/>
    </row>
    <row r="182" spans="2:11" ht="18.75" customHeight="1">
      <c r="B182" s="81"/>
      <c r="C182" s="91"/>
      <c r="D182" s="82"/>
      <c r="E182" s="203"/>
      <c r="F182" s="82">
        <f>C182*D182</f>
        <v>0</v>
      </c>
      <c r="G182" s="148"/>
      <c r="H182" s="569"/>
      <c r="I182" s="149"/>
      <c r="J182" s="713"/>
      <c r="K182" s="85"/>
    </row>
    <row r="183" spans="2:11" ht="18.75" customHeight="1" thickBot="1">
      <c r="B183" s="81"/>
      <c r="C183" s="81"/>
      <c r="D183" s="82"/>
      <c r="E183" s="203"/>
      <c r="F183" s="82">
        <f>C183*D183</f>
        <v>0</v>
      </c>
      <c r="G183" s="148"/>
      <c r="H183" s="570"/>
      <c r="I183" s="149"/>
      <c r="J183" s="713"/>
      <c r="K183" s="85"/>
    </row>
    <row r="184" spans="2:11" ht="21.75" customHeight="1" thickBot="1">
      <c r="B184" s="201"/>
      <c r="C184" s="201"/>
      <c r="D184" s="201"/>
      <c r="E184" s="72"/>
      <c r="F184" s="585" t="s">
        <v>64</v>
      </c>
      <c r="G184" s="156"/>
      <c r="H184" s="103">
        <f>SUM(F181:F183)</f>
        <v>0</v>
      </c>
      <c r="I184" s="90"/>
      <c r="J184" s="750">
        <f>'ANNEX-II'!L71</f>
        <v>11440</v>
      </c>
      <c r="K184" s="85"/>
    </row>
    <row r="185" spans="2:11" ht="9.75" customHeight="1">
      <c r="B185" s="4"/>
      <c r="C185" s="4"/>
      <c r="D185" s="4"/>
      <c r="E185" s="4"/>
      <c r="F185" s="40"/>
      <c r="G185" s="4"/>
      <c r="H185" s="564"/>
      <c r="I185" s="50"/>
      <c r="J185" s="716"/>
      <c r="K185" s="17"/>
    </row>
    <row r="186" spans="2:11" ht="18" customHeight="1">
      <c r="B186" s="762" t="s">
        <v>65</v>
      </c>
      <c r="C186" s="636"/>
      <c r="D186" s="636"/>
      <c r="F186" s="47"/>
      <c r="G186" s="4"/>
      <c r="H186" s="566"/>
      <c r="I186" s="52"/>
      <c r="J186" s="713"/>
      <c r="K186" s="17"/>
    </row>
    <row r="187" spans="2:11" ht="3.75" customHeight="1">
      <c r="B187" s="636"/>
      <c r="C187" s="636"/>
      <c r="D187" s="636"/>
      <c r="F187" s="38"/>
      <c r="H187" s="566"/>
      <c r="I187" s="52"/>
      <c r="J187" s="713"/>
      <c r="K187" s="17"/>
    </row>
    <row r="188" spans="2:11" ht="15" customHeight="1">
      <c r="B188" s="842" t="s">
        <v>66</v>
      </c>
      <c r="C188" s="633"/>
      <c r="D188" s="633"/>
      <c r="E188" s="66"/>
      <c r="F188" s="69"/>
      <c r="G188" s="66"/>
      <c r="H188" s="569"/>
      <c r="I188" s="86"/>
      <c r="J188" s="236"/>
      <c r="K188" s="85"/>
    </row>
    <row r="189" spans="2:11" ht="14.25" customHeight="1">
      <c r="B189" s="842" t="s">
        <v>240</v>
      </c>
      <c r="C189" s="634"/>
      <c r="D189" s="632"/>
      <c r="E189" s="66"/>
      <c r="F189" s="69"/>
      <c r="G189" s="66"/>
      <c r="H189" s="574"/>
      <c r="I189" s="94"/>
      <c r="J189" s="236"/>
      <c r="K189" s="85"/>
    </row>
    <row r="190" spans="2:11" ht="14.25" customHeight="1">
      <c r="B190" s="842" t="s">
        <v>68</v>
      </c>
      <c r="C190" s="634"/>
      <c r="D190" s="632"/>
      <c r="E190" s="66"/>
      <c r="F190" s="69"/>
      <c r="G190" s="66"/>
      <c r="H190" s="574"/>
      <c r="I190" s="94"/>
      <c r="J190" s="236"/>
      <c r="K190" s="85"/>
    </row>
    <row r="191" spans="2:11" ht="7.5" customHeight="1" thickBot="1">
      <c r="B191" s="110"/>
      <c r="C191" s="66"/>
      <c r="D191" s="66"/>
      <c r="E191" s="66"/>
      <c r="F191" s="69"/>
      <c r="G191" s="66"/>
      <c r="H191" s="575"/>
      <c r="I191" s="94"/>
      <c r="J191" s="734"/>
      <c r="K191" s="85"/>
    </row>
    <row r="192" spans="2:11" ht="18.75" customHeight="1">
      <c r="B192" s="110"/>
      <c r="C192" s="66"/>
      <c r="D192" s="66"/>
      <c r="E192" s="66"/>
      <c r="F192" s="69"/>
      <c r="G192" s="66"/>
      <c r="H192" s="342" t="s">
        <v>127</v>
      </c>
      <c r="I192" s="551"/>
      <c r="J192" s="342" t="s">
        <v>128</v>
      </c>
      <c r="K192" s="797"/>
    </row>
    <row r="193" spans="2:11" ht="18" customHeight="1" thickBot="1">
      <c r="B193" s="349" t="s">
        <v>69</v>
      </c>
      <c r="F193" s="38"/>
      <c r="H193" s="344" t="s">
        <v>129</v>
      </c>
      <c r="I193" s="290"/>
      <c r="J193" s="344" t="s">
        <v>129</v>
      </c>
      <c r="K193" s="798"/>
    </row>
    <row r="194" spans="2:11" ht="6" customHeight="1">
      <c r="B194" s="843"/>
      <c r="F194" s="38"/>
      <c r="H194" s="552"/>
      <c r="J194" s="704"/>
      <c r="K194" s="195"/>
    </row>
    <row r="195" spans="1:11" ht="16.5" customHeight="1">
      <c r="A195" s="70"/>
      <c r="B195" s="632" t="s">
        <v>153</v>
      </c>
      <c r="F195" s="38"/>
      <c r="H195" s="554"/>
      <c r="J195" s="705"/>
      <c r="K195" s="195"/>
    </row>
    <row r="196" spans="1:11" ht="8.25" customHeight="1">
      <c r="A196" s="70"/>
      <c r="B196" s="70"/>
      <c r="F196" s="38"/>
      <c r="H196" s="554"/>
      <c r="J196" s="705"/>
      <c r="K196" s="195"/>
    </row>
    <row r="197" spans="2:11" ht="24" customHeight="1">
      <c r="B197" s="844"/>
      <c r="C197" s="845"/>
      <c r="D197" s="845"/>
      <c r="E197" s="4"/>
      <c r="F197" s="816" t="s">
        <v>37</v>
      </c>
      <c r="H197" s="573"/>
      <c r="I197" s="35"/>
      <c r="J197" s="713"/>
      <c r="K197" s="17"/>
    </row>
    <row r="198" spans="2:11" ht="21.75" customHeight="1" thickBot="1">
      <c r="B198" s="844"/>
      <c r="C198" s="845"/>
      <c r="D198" s="845"/>
      <c r="E198" s="4"/>
      <c r="F198" s="93">
        <v>0</v>
      </c>
      <c r="H198" s="586"/>
      <c r="I198" s="35"/>
      <c r="J198" s="720"/>
      <c r="K198" s="17"/>
    </row>
    <row r="199" spans="2:11" ht="21.75" customHeight="1" thickBot="1">
      <c r="B199" s="225"/>
      <c r="C199" s="225"/>
      <c r="D199" s="225"/>
      <c r="E199" s="203"/>
      <c r="F199" s="643" t="s">
        <v>70</v>
      </c>
      <c r="G199" s="85"/>
      <c r="H199" s="103">
        <f>SUM(F198)</f>
        <v>0</v>
      </c>
      <c r="I199" s="90"/>
      <c r="J199" s="750">
        <f>'ANNEX-II'!L73</f>
        <v>4200</v>
      </c>
      <c r="K199" s="85"/>
    </row>
    <row r="200" spans="2:11" ht="12" customHeight="1">
      <c r="B200" s="201"/>
      <c r="C200" s="201"/>
      <c r="D200" s="201"/>
      <c r="E200" s="4"/>
      <c r="F200" s="40"/>
      <c r="G200" s="4"/>
      <c r="H200" s="587"/>
      <c r="I200" s="164"/>
      <c r="J200" s="716"/>
      <c r="K200" s="17"/>
    </row>
    <row r="201" spans="2:11" ht="18" customHeight="1">
      <c r="B201" s="349" t="s">
        <v>71</v>
      </c>
      <c r="F201" s="44"/>
      <c r="H201" s="566"/>
      <c r="I201" s="52"/>
      <c r="J201" s="713"/>
      <c r="K201" s="17"/>
    </row>
    <row r="202" spans="2:11" ht="9" customHeight="1">
      <c r="B202" s="16"/>
      <c r="F202" s="44"/>
      <c r="H202" s="566"/>
      <c r="I202" s="52"/>
      <c r="J202" s="713"/>
      <c r="K202" s="17"/>
    </row>
    <row r="203" spans="2:11" ht="24" customHeight="1">
      <c r="B203" s="845"/>
      <c r="C203" s="846"/>
      <c r="D203" s="846"/>
      <c r="E203" s="4"/>
      <c r="F203" s="816" t="s">
        <v>37</v>
      </c>
      <c r="H203" s="847"/>
      <c r="I203" s="164"/>
      <c r="J203" s="713"/>
      <c r="K203" s="17"/>
    </row>
    <row r="204" spans="2:11" ht="21.75" customHeight="1" thickBot="1">
      <c r="B204" s="845"/>
      <c r="C204" s="846"/>
      <c r="D204" s="846"/>
      <c r="E204" s="4"/>
      <c r="F204" s="93">
        <v>0</v>
      </c>
      <c r="H204" s="588"/>
      <c r="I204" s="164"/>
      <c r="J204" s="720"/>
      <c r="K204" s="17"/>
    </row>
    <row r="205" spans="2:11" ht="21.75" customHeight="1" thickBot="1">
      <c r="B205" s="848"/>
      <c r="C205" s="182"/>
      <c r="D205" s="182"/>
      <c r="E205" s="203"/>
      <c r="F205" s="849" t="s">
        <v>72</v>
      </c>
      <c r="G205" s="85"/>
      <c r="H205" s="103">
        <f>SUM(F204)</f>
        <v>0</v>
      </c>
      <c r="I205" s="90"/>
      <c r="J205" s="750">
        <f>'ANNEX-II'!L75</f>
        <v>1500</v>
      </c>
      <c r="K205" s="85"/>
    </row>
    <row r="206" spans="2:11" ht="12" customHeight="1">
      <c r="B206" s="200"/>
      <c r="C206" s="201"/>
      <c r="D206" s="201"/>
      <c r="E206" s="4"/>
      <c r="F206" s="40"/>
      <c r="G206" s="4"/>
      <c r="H206" s="566"/>
      <c r="I206" s="50"/>
      <c r="J206" s="716"/>
      <c r="K206" s="17"/>
    </row>
    <row r="207" spans="2:11" ht="12" customHeight="1" thickBot="1">
      <c r="B207" s="200"/>
      <c r="C207" s="201"/>
      <c r="D207" s="201"/>
      <c r="E207" s="4"/>
      <c r="F207" s="40"/>
      <c r="G207" s="4"/>
      <c r="H207" s="566"/>
      <c r="I207" s="50"/>
      <c r="J207" s="720"/>
      <c r="K207" s="17"/>
    </row>
    <row r="208" spans="2:11" ht="18" customHeight="1">
      <c r="B208" s="200"/>
      <c r="C208" s="201"/>
      <c r="D208" s="201"/>
      <c r="E208" s="4"/>
      <c r="F208" s="40"/>
      <c r="G208" s="4"/>
      <c r="H208" s="342" t="s">
        <v>127</v>
      </c>
      <c r="I208" s="551"/>
      <c r="J208" s="342" t="s">
        <v>128</v>
      </c>
      <c r="K208" s="797"/>
    </row>
    <row r="209" spans="2:11" ht="18" customHeight="1" thickBot="1">
      <c r="B209" s="349" t="s">
        <v>73</v>
      </c>
      <c r="F209" s="46"/>
      <c r="G209" s="4"/>
      <c r="H209" s="344" t="s">
        <v>129</v>
      </c>
      <c r="I209" s="290"/>
      <c r="J209" s="344" t="s">
        <v>129</v>
      </c>
      <c r="K209" s="798"/>
    </row>
    <row r="210" spans="2:11" ht="5.25" customHeight="1">
      <c r="B210" s="636"/>
      <c r="F210" s="38"/>
      <c r="H210" s="589"/>
      <c r="I210" s="51"/>
      <c r="J210" s="850"/>
      <c r="K210" s="800"/>
    </row>
    <row r="211" spans="1:11" ht="15.75" customHeight="1">
      <c r="A211" s="70"/>
      <c r="B211" s="632" t="s">
        <v>154</v>
      </c>
      <c r="F211" s="38"/>
      <c r="H211" s="589"/>
      <c r="I211" s="51"/>
      <c r="J211" s="718"/>
      <c r="K211" s="800"/>
    </row>
    <row r="212" spans="1:11" ht="9" customHeight="1">
      <c r="A212" s="70"/>
      <c r="B212" s="70"/>
      <c r="F212" s="38"/>
      <c r="H212" s="589"/>
      <c r="I212" s="51"/>
      <c r="J212" s="718"/>
      <c r="K212" s="800"/>
    </row>
    <row r="213" spans="6:11" ht="24" customHeight="1">
      <c r="F213" s="816" t="s">
        <v>37</v>
      </c>
      <c r="H213" s="589"/>
      <c r="I213" s="51"/>
      <c r="J213" s="718"/>
      <c r="K213" s="800"/>
    </row>
    <row r="214" spans="2:11" ht="21.75" customHeight="1" thickBot="1">
      <c r="B214" s="845"/>
      <c r="C214" s="846"/>
      <c r="D214" s="846"/>
      <c r="E214" s="4"/>
      <c r="F214" s="93">
        <v>0</v>
      </c>
      <c r="G214" s="4"/>
      <c r="H214" s="590"/>
      <c r="I214" s="228"/>
      <c r="J214" s="720"/>
      <c r="K214" s="17"/>
    </row>
    <row r="215" spans="2:11" ht="21.75" customHeight="1" thickBot="1">
      <c r="B215" s="225"/>
      <c r="C215" s="225"/>
      <c r="D215" s="225"/>
      <c r="E215" s="203"/>
      <c r="F215" s="849" t="s">
        <v>74</v>
      </c>
      <c r="G215" s="85"/>
      <c r="H215" s="103">
        <f>SUM(F214)</f>
        <v>0</v>
      </c>
      <c r="I215" s="90"/>
      <c r="J215" s="750">
        <f>'ANNEX-II'!L77</f>
        <v>0</v>
      </c>
      <c r="K215" s="85"/>
    </row>
    <row r="216" spans="2:11" ht="12" customHeight="1">
      <c r="B216" s="201"/>
      <c r="C216" s="201"/>
      <c r="D216" s="201"/>
      <c r="E216" s="4"/>
      <c r="F216" s="38"/>
      <c r="H216" s="564"/>
      <c r="I216" s="53"/>
      <c r="J216" s="716"/>
      <c r="K216" s="195"/>
    </row>
    <row r="217" spans="2:11" ht="18" customHeight="1">
      <c r="B217" s="349" t="s">
        <v>75</v>
      </c>
      <c r="F217" s="40"/>
      <c r="G217" s="4"/>
      <c r="H217" s="566"/>
      <c r="I217" s="52"/>
      <c r="J217" s="713"/>
      <c r="K217" s="17"/>
    </row>
    <row r="218" spans="6:11" ht="7.5" customHeight="1">
      <c r="F218" s="48"/>
      <c r="H218" s="566"/>
      <c r="I218" s="52"/>
      <c r="J218" s="713"/>
      <c r="K218" s="17"/>
    </row>
    <row r="219" spans="2:11" ht="24" customHeight="1">
      <c r="B219" s="845"/>
      <c r="C219" s="846"/>
      <c r="D219" s="846"/>
      <c r="F219" s="816" t="s">
        <v>37</v>
      </c>
      <c r="H219" s="847"/>
      <c r="I219" s="164"/>
      <c r="J219" s="713"/>
      <c r="K219" s="17"/>
    </row>
    <row r="220" spans="2:11" ht="21.75" customHeight="1" thickBot="1">
      <c r="B220" s="845"/>
      <c r="C220" s="846"/>
      <c r="D220" s="846"/>
      <c r="F220" s="93">
        <v>0</v>
      </c>
      <c r="H220" s="588"/>
      <c r="I220" s="164"/>
      <c r="J220" s="720"/>
      <c r="K220" s="17"/>
    </row>
    <row r="221" spans="2:11" ht="22.5" customHeight="1" thickBot="1">
      <c r="B221" s="225"/>
      <c r="C221" s="225"/>
      <c r="D221" s="225"/>
      <c r="E221" s="203"/>
      <c r="F221" s="849" t="s">
        <v>76</v>
      </c>
      <c r="G221" s="85"/>
      <c r="H221" s="103">
        <f>SUM(F220)</f>
        <v>0</v>
      </c>
      <c r="I221" s="90"/>
      <c r="J221" s="750">
        <f>'ANNEX-II'!L79</f>
        <v>1000</v>
      </c>
      <c r="K221" s="85"/>
    </row>
    <row r="222" spans="2:11" ht="12" customHeight="1">
      <c r="B222" s="4"/>
      <c r="C222" s="4"/>
      <c r="D222" s="4"/>
      <c r="E222" s="4"/>
      <c r="F222" s="38"/>
      <c r="H222" s="566"/>
      <c r="I222" s="52"/>
      <c r="J222" s="716"/>
      <c r="K222" s="17"/>
    </row>
    <row r="223" spans="2:11" ht="18" customHeight="1">
      <c r="B223" s="349" t="s">
        <v>77</v>
      </c>
      <c r="F223" s="40"/>
      <c r="G223" s="4"/>
      <c r="H223" s="554"/>
      <c r="J223" s="705"/>
      <c r="K223" s="195"/>
    </row>
    <row r="224" spans="6:11" ht="9" customHeight="1">
      <c r="F224" s="38"/>
      <c r="H224" s="554"/>
      <c r="J224" s="705"/>
      <c r="K224" s="195"/>
    </row>
    <row r="225" spans="2:11" ht="24" customHeight="1">
      <c r="B225" s="844"/>
      <c r="C225" s="846"/>
      <c r="D225" s="851"/>
      <c r="E225" s="25"/>
      <c r="F225" s="816" t="s">
        <v>37</v>
      </c>
      <c r="H225" s="566"/>
      <c r="I225" s="52"/>
      <c r="J225" s="713"/>
      <c r="K225" s="17"/>
    </row>
    <row r="226" spans="2:11" ht="21.75" customHeight="1" thickBot="1">
      <c r="B226" s="844"/>
      <c r="C226" s="846"/>
      <c r="D226" s="851"/>
      <c r="E226" s="25"/>
      <c r="F226" s="93">
        <v>0</v>
      </c>
      <c r="H226" s="566"/>
      <c r="I226" s="52"/>
      <c r="J226" s="720"/>
      <c r="K226" s="17"/>
    </row>
    <row r="227" spans="2:11" ht="21.75" customHeight="1" thickBot="1">
      <c r="B227" s="225"/>
      <c r="C227" s="225"/>
      <c r="D227" s="225"/>
      <c r="E227" s="203"/>
      <c r="F227" s="849" t="s">
        <v>140</v>
      </c>
      <c r="G227" s="85"/>
      <c r="H227" s="103">
        <f>SUM(F226)</f>
        <v>0</v>
      </c>
      <c r="I227" s="90"/>
      <c r="J227" s="750">
        <f>'ANNEX-II'!L81</f>
        <v>1000</v>
      </c>
      <c r="K227" s="85"/>
    </row>
    <row r="228" spans="2:11" ht="12" customHeight="1">
      <c r="B228" s="201"/>
      <c r="C228" s="201"/>
      <c r="D228" s="201"/>
      <c r="E228" s="4"/>
      <c r="F228" s="38"/>
      <c r="H228" s="587"/>
      <c r="I228" s="164"/>
      <c r="J228" s="716"/>
      <c r="K228" s="17"/>
    </row>
    <row r="229" spans="2:11" ht="18" customHeight="1">
      <c r="B229" s="762" t="s">
        <v>112</v>
      </c>
      <c r="F229" s="40"/>
      <c r="G229" s="4"/>
      <c r="H229" s="589"/>
      <c r="I229" s="51"/>
      <c r="J229" s="718"/>
      <c r="K229" s="800"/>
    </row>
    <row r="230" spans="2:11" ht="9" customHeight="1">
      <c r="B230" s="67"/>
      <c r="F230" s="40"/>
      <c r="G230" s="4"/>
      <c r="H230" s="589"/>
      <c r="I230" s="51"/>
      <c r="J230" s="718"/>
      <c r="K230" s="800"/>
    </row>
    <row r="231" spans="2:11" ht="24" customHeight="1">
      <c r="B231" s="845"/>
      <c r="C231" s="846"/>
      <c r="D231" s="851"/>
      <c r="F231" s="816" t="s">
        <v>37</v>
      </c>
      <c r="H231" s="554"/>
      <c r="J231" s="705"/>
      <c r="K231" s="195"/>
    </row>
    <row r="232" spans="2:11" ht="21.75" customHeight="1" thickBot="1">
      <c r="B232" s="225"/>
      <c r="C232" s="225"/>
      <c r="D232" s="225"/>
      <c r="E232" s="203"/>
      <c r="F232" s="93">
        <v>0</v>
      </c>
      <c r="G232" s="148"/>
      <c r="H232" s="556"/>
      <c r="I232" s="183"/>
      <c r="J232" s="734"/>
      <c r="K232" s="272"/>
    </row>
    <row r="233" spans="2:11" ht="21.75" customHeight="1" thickBot="1">
      <c r="B233" s="223"/>
      <c r="C233" s="223"/>
      <c r="D233" s="223"/>
      <c r="E233" s="66"/>
      <c r="F233" s="849" t="s">
        <v>78</v>
      </c>
      <c r="G233" s="85"/>
      <c r="H233" s="103">
        <f>SUM(F232)</f>
        <v>0</v>
      </c>
      <c r="I233" s="90"/>
      <c r="J233" s="750">
        <f>'ANNEX-II'!L83</f>
        <v>0</v>
      </c>
      <c r="K233" s="852"/>
    </row>
    <row r="234" spans="6:11" ht="12" customHeight="1">
      <c r="F234" s="40"/>
      <c r="G234" s="4"/>
      <c r="H234" s="587"/>
      <c r="I234" s="229"/>
      <c r="J234" s="739"/>
      <c r="K234" s="799"/>
    </row>
    <row r="235" spans="2:11" ht="18" customHeight="1">
      <c r="B235" s="349" t="s">
        <v>79</v>
      </c>
      <c r="F235" s="40"/>
      <c r="G235" s="4"/>
      <c r="H235" s="565"/>
      <c r="I235" s="37"/>
      <c r="J235" s="717"/>
      <c r="K235" s="799"/>
    </row>
    <row r="236" spans="2:11" ht="9" customHeight="1">
      <c r="B236" s="606"/>
      <c r="C236" s="606"/>
      <c r="D236" s="606"/>
      <c r="F236" s="40"/>
      <c r="G236" s="4"/>
      <c r="H236" s="565"/>
      <c r="I236" s="37"/>
      <c r="J236" s="717"/>
      <c r="K236" s="799"/>
    </row>
    <row r="237" spans="2:11" ht="24" customHeight="1">
      <c r="B237" s="606"/>
      <c r="C237" s="606"/>
      <c r="D237" s="606"/>
      <c r="E237" s="203"/>
      <c r="F237" s="816" t="s">
        <v>37</v>
      </c>
      <c r="G237" s="165"/>
      <c r="H237" s="565"/>
      <c r="I237" s="188"/>
      <c r="J237" s="705"/>
      <c r="K237" s="853"/>
    </row>
    <row r="238" spans="2:11" ht="21.75" customHeight="1">
      <c r="B238" s="191"/>
      <c r="C238" s="118"/>
      <c r="D238" s="186"/>
      <c r="E238" s="203"/>
      <c r="F238" s="93">
        <v>0</v>
      </c>
      <c r="G238" s="165"/>
      <c r="H238" s="565"/>
      <c r="I238" s="188"/>
      <c r="J238" s="713"/>
      <c r="K238" s="853"/>
    </row>
    <row r="239" spans="2:11" ht="21.75" customHeight="1">
      <c r="B239" s="242"/>
      <c r="C239" s="119"/>
      <c r="D239" s="189"/>
      <c r="E239" s="203"/>
      <c r="F239" s="93">
        <v>0</v>
      </c>
      <c r="G239" s="165"/>
      <c r="H239" s="565"/>
      <c r="I239" s="188"/>
      <c r="J239" s="713"/>
      <c r="K239" s="853"/>
    </row>
    <row r="240" spans="2:11" ht="21.75" customHeight="1" thickBot="1">
      <c r="B240" s="242"/>
      <c r="C240" s="119"/>
      <c r="D240" s="189"/>
      <c r="E240" s="203"/>
      <c r="F240" s="93">
        <v>0</v>
      </c>
      <c r="G240" s="165"/>
      <c r="H240" s="565"/>
      <c r="I240" s="188"/>
      <c r="J240" s="713"/>
      <c r="K240" s="853"/>
    </row>
    <row r="241" spans="1:11" ht="21.75" customHeight="1" thickBot="1">
      <c r="A241" s="4"/>
      <c r="B241" s="201"/>
      <c r="C241" s="201"/>
      <c r="D241" s="201"/>
      <c r="E241" s="272"/>
      <c r="F241" s="849" t="s">
        <v>80</v>
      </c>
      <c r="G241" s="85"/>
      <c r="H241" s="103">
        <f>SUM(F238:F240)</f>
        <v>0</v>
      </c>
      <c r="I241" s="90"/>
      <c r="J241" s="750">
        <f>'ANNEX-II'!L85</f>
        <v>12400</v>
      </c>
      <c r="K241" s="85"/>
    </row>
    <row r="242" spans="6:11" ht="10.5" customHeight="1" thickBot="1">
      <c r="F242" s="40"/>
      <c r="G242" s="4"/>
      <c r="H242" s="591"/>
      <c r="I242" s="52"/>
      <c r="J242" s="719"/>
      <c r="K242" s="17"/>
    </row>
    <row r="243" spans="6:11" ht="21" customHeight="1">
      <c r="F243" s="1071" t="s">
        <v>81</v>
      </c>
      <c r="G243" s="1057"/>
      <c r="H243" s="1053">
        <f>SUM(H241+H233+H227+H221+H215+H205+H199+H184+H173+H160+H136+H130)</f>
        <v>0</v>
      </c>
      <c r="I243" s="319"/>
      <c r="J243" s="1053">
        <f>SUM(J241+J233+J227+J221+J215+J205+J199+J184+J173+J160+J136+J130)</f>
        <v>44939.9999984</v>
      </c>
      <c r="K243" s="194"/>
    </row>
    <row r="244" spans="6:11" ht="21" customHeight="1" thickBot="1">
      <c r="F244" s="1070" t="s">
        <v>82</v>
      </c>
      <c r="G244" s="1059"/>
      <c r="H244" s="1038"/>
      <c r="I244" s="169"/>
      <c r="J244" s="1062"/>
      <c r="K244" s="194"/>
    </row>
    <row r="245" spans="6:11" ht="12.75" customHeight="1">
      <c r="F245" s="39"/>
      <c r="G245" s="4"/>
      <c r="H245" s="592"/>
      <c r="I245" s="163"/>
      <c r="J245" s="716"/>
      <c r="K245" s="17"/>
    </row>
    <row r="246" spans="6:11" ht="12" customHeight="1">
      <c r="F246" s="39"/>
      <c r="G246" s="4"/>
      <c r="H246" s="593"/>
      <c r="I246" s="163"/>
      <c r="J246" s="713"/>
      <c r="K246" s="17"/>
    </row>
    <row r="247" spans="1:11" ht="26.25" customHeight="1">
      <c r="A247" s="630" t="s">
        <v>18</v>
      </c>
      <c r="B247" s="635" t="s">
        <v>83</v>
      </c>
      <c r="F247" s="39"/>
      <c r="G247" s="4"/>
      <c r="H247" s="573"/>
      <c r="I247" s="34"/>
      <c r="J247" s="713"/>
      <c r="K247" s="17"/>
    </row>
    <row r="248" spans="1:11" ht="5.25" customHeight="1" thickBot="1">
      <c r="A248" s="636"/>
      <c r="B248" s="636"/>
      <c r="F248" s="40"/>
      <c r="G248" s="4"/>
      <c r="H248" s="586"/>
      <c r="I248" s="36"/>
      <c r="J248" s="720"/>
      <c r="K248" s="195"/>
    </row>
    <row r="249" spans="1:11" ht="18" customHeight="1">
      <c r="A249" s="632" t="s">
        <v>148</v>
      </c>
      <c r="B249" s="636"/>
      <c r="C249" s="31"/>
      <c r="D249" s="31"/>
      <c r="E249" s="31"/>
      <c r="F249" s="38"/>
      <c r="H249" s="342" t="s">
        <v>127</v>
      </c>
      <c r="I249" s="551"/>
      <c r="J249" s="342" t="s">
        <v>128</v>
      </c>
      <c r="K249" s="797"/>
    </row>
    <row r="250" spans="1:11" ht="18" customHeight="1" thickBot="1">
      <c r="A250" s="632" t="s">
        <v>151</v>
      </c>
      <c r="B250" s="636"/>
      <c r="C250" s="31"/>
      <c r="D250" s="31"/>
      <c r="E250" s="31"/>
      <c r="F250" s="46"/>
      <c r="H250" s="344" t="s">
        <v>129</v>
      </c>
      <c r="I250" s="290"/>
      <c r="J250" s="344" t="s">
        <v>129</v>
      </c>
      <c r="K250" s="798"/>
    </row>
    <row r="251" spans="1:11" ht="18" customHeight="1">
      <c r="A251" s="112"/>
      <c r="B251" s="31"/>
      <c r="C251" s="31"/>
      <c r="D251" s="31"/>
      <c r="E251" s="31"/>
      <c r="F251" s="46"/>
      <c r="H251" s="854"/>
      <c r="I251" s="278"/>
      <c r="J251" s="951"/>
      <c r="K251" s="798"/>
    </row>
    <row r="252" spans="1:11" ht="23.25" customHeight="1" thickBot="1">
      <c r="A252" s="15"/>
      <c r="F252" s="816" t="s">
        <v>37</v>
      </c>
      <c r="H252" s="573"/>
      <c r="I252" s="35"/>
      <c r="J252" s="713"/>
      <c r="K252" s="17"/>
    </row>
    <row r="253" spans="2:11" ht="21" customHeight="1">
      <c r="B253" s="349" t="s">
        <v>84</v>
      </c>
      <c r="C253" s="633"/>
      <c r="D253" s="676"/>
      <c r="E253" s="72"/>
      <c r="F253" s="78">
        <v>0</v>
      </c>
      <c r="G253" s="148"/>
      <c r="H253" s="594"/>
      <c r="I253" s="149"/>
      <c r="J253" s="713"/>
      <c r="K253" s="85"/>
    </row>
    <row r="254" spans="2:11" ht="21.75" customHeight="1">
      <c r="B254" s="349" t="s">
        <v>85</v>
      </c>
      <c r="C254" s="633"/>
      <c r="D254" s="676"/>
      <c r="E254" s="72"/>
      <c r="F254" s="76">
        <v>0</v>
      </c>
      <c r="G254" s="148"/>
      <c r="H254" s="594"/>
      <c r="I254" s="149"/>
      <c r="J254" s="713"/>
      <c r="K254" s="85"/>
    </row>
    <row r="255" spans="2:11" ht="21.75" customHeight="1">
      <c r="B255" s="349" t="s">
        <v>86</v>
      </c>
      <c r="C255" s="633"/>
      <c r="D255" s="676"/>
      <c r="E255" s="72"/>
      <c r="F255" s="113">
        <v>0</v>
      </c>
      <c r="G255" s="148"/>
      <c r="H255" s="594"/>
      <c r="I255" s="149"/>
      <c r="J255" s="713"/>
      <c r="K255" s="85"/>
    </row>
    <row r="256" spans="2:11" ht="21.75" customHeight="1">
      <c r="B256" s="349" t="s">
        <v>87</v>
      </c>
      <c r="C256" s="633"/>
      <c r="D256" s="676"/>
      <c r="E256" s="72"/>
      <c r="F256" s="113">
        <v>0</v>
      </c>
      <c r="G256" s="165"/>
      <c r="H256" s="594"/>
      <c r="I256" s="188"/>
      <c r="J256" s="713"/>
      <c r="K256" s="85"/>
    </row>
    <row r="257" spans="2:11" ht="21.75" customHeight="1">
      <c r="B257" s="349" t="s">
        <v>88</v>
      </c>
      <c r="C257" s="633"/>
      <c r="D257" s="676"/>
      <c r="E257" s="72"/>
      <c r="F257" s="113">
        <v>0</v>
      </c>
      <c r="G257" s="165"/>
      <c r="H257" s="594"/>
      <c r="I257" s="188"/>
      <c r="J257" s="713"/>
      <c r="K257" s="85"/>
    </row>
    <row r="258" spans="2:11" ht="21.75" customHeight="1">
      <c r="B258" s="349" t="s">
        <v>178</v>
      </c>
      <c r="C258" s="633"/>
      <c r="D258" s="676"/>
      <c r="E258" s="72"/>
      <c r="F258" s="113">
        <v>0</v>
      </c>
      <c r="G258" s="165"/>
      <c r="H258" s="594"/>
      <c r="I258" s="188"/>
      <c r="J258" s="713"/>
      <c r="K258" s="85"/>
    </row>
    <row r="259" spans="2:11" ht="21.75" customHeight="1">
      <c r="B259" s="349" t="s">
        <v>89</v>
      </c>
      <c r="C259" s="633"/>
      <c r="D259" s="676"/>
      <c r="E259" s="72"/>
      <c r="F259" s="113">
        <v>0</v>
      </c>
      <c r="G259" s="165"/>
      <c r="H259" s="594"/>
      <c r="I259" s="188"/>
      <c r="J259" s="713"/>
      <c r="K259" s="85"/>
    </row>
    <row r="260" spans="2:11" ht="21.75" customHeight="1">
      <c r="B260" s="349" t="s">
        <v>258</v>
      </c>
      <c r="C260" s="633"/>
      <c r="D260" s="676"/>
      <c r="E260" s="66"/>
      <c r="F260" s="113">
        <v>0</v>
      </c>
      <c r="G260" s="165"/>
      <c r="H260" s="594"/>
      <c r="I260" s="188"/>
      <c r="J260" s="713"/>
      <c r="K260" s="85"/>
    </row>
    <row r="261" spans="2:11" ht="21.75" customHeight="1">
      <c r="B261" s="349" t="s">
        <v>152</v>
      </c>
      <c r="C261" s="677"/>
      <c r="D261" s="677"/>
      <c r="E261" s="57"/>
      <c r="F261" s="855">
        <v>0</v>
      </c>
      <c r="G261" s="165"/>
      <c r="H261" s="596"/>
      <c r="I261" s="238"/>
      <c r="J261" s="713"/>
      <c r="K261" s="85"/>
    </row>
    <row r="262" spans="2:11" ht="21.75" customHeight="1" thickBot="1">
      <c r="B262" s="349" t="s">
        <v>241</v>
      </c>
      <c r="C262" s="677"/>
      <c r="D262" s="677"/>
      <c r="E262" s="57"/>
      <c r="F262" s="856">
        <v>0</v>
      </c>
      <c r="G262" s="165"/>
      <c r="H262" s="596"/>
      <c r="I262" s="238"/>
      <c r="J262" s="713"/>
      <c r="K262" s="85"/>
    </row>
    <row r="263" spans="2:11" ht="21.75" customHeight="1" thickBot="1">
      <c r="B263" s="9"/>
      <c r="C263" s="4"/>
      <c r="D263" s="4"/>
      <c r="E263" s="57"/>
      <c r="F263" s="849" t="s">
        <v>150</v>
      </c>
      <c r="G263" s="165"/>
      <c r="H263" s="595">
        <f>SUM(F253:F262)</f>
        <v>0</v>
      </c>
      <c r="I263" s="238"/>
      <c r="J263" s="750">
        <f>BUDGET!H306</f>
        <v>0</v>
      </c>
      <c r="K263" s="85"/>
    </row>
    <row r="264" spans="2:11" ht="15.75" customHeight="1">
      <c r="B264" s="632" t="s">
        <v>186</v>
      </c>
      <c r="C264" s="677"/>
      <c r="D264" s="677"/>
      <c r="E264" s="57"/>
      <c r="F264" s="243"/>
      <c r="G264" s="165"/>
      <c r="H264" s="857"/>
      <c r="I264" s="238"/>
      <c r="J264" s="858"/>
      <c r="K264" s="85"/>
    </row>
    <row r="265" spans="2:11" ht="15.75" customHeight="1">
      <c r="B265" s="632" t="s">
        <v>187</v>
      </c>
      <c r="C265" s="678"/>
      <c r="D265" s="677"/>
      <c r="E265" s="57"/>
      <c r="F265" s="243"/>
      <c r="G265" s="165"/>
      <c r="H265" s="859"/>
      <c r="I265" s="238"/>
      <c r="J265" s="745"/>
      <c r="K265" s="85"/>
    </row>
    <row r="266" spans="2:11" ht="12" customHeight="1">
      <c r="B266" s="9"/>
      <c r="C266" s="4"/>
      <c r="D266" s="4"/>
      <c r="E266" s="57"/>
      <c r="F266" s="243"/>
      <c r="G266" s="165"/>
      <c r="H266" s="859"/>
      <c r="I266" s="238"/>
      <c r="J266" s="745"/>
      <c r="K266" s="85"/>
    </row>
    <row r="267" spans="1:11" ht="21.75" customHeight="1">
      <c r="A267" s="4"/>
      <c r="B267" s="350" t="s">
        <v>242</v>
      </c>
      <c r="C267" s="239"/>
      <c r="D267" s="4"/>
      <c r="E267" s="4"/>
      <c r="F267" s="860"/>
      <c r="G267" s="165"/>
      <c r="H267" s="573"/>
      <c r="I267" s="238"/>
      <c r="J267" s="745"/>
      <c r="K267" s="17"/>
    </row>
    <row r="268" spans="1:11" ht="9" customHeight="1">
      <c r="A268" s="4"/>
      <c r="B268" s="226"/>
      <c r="C268" s="226"/>
      <c r="D268" s="226"/>
      <c r="E268" s="4"/>
      <c r="F268" s="861"/>
      <c r="G268" s="165"/>
      <c r="H268" s="573"/>
      <c r="I268" s="238"/>
      <c r="J268" s="745"/>
      <c r="K268" s="17"/>
    </row>
    <row r="269" spans="1:11" ht="22.5" customHeight="1" thickBot="1">
      <c r="A269" s="4"/>
      <c r="B269" s="226"/>
      <c r="C269" s="226"/>
      <c r="D269" s="226"/>
      <c r="E269" s="4"/>
      <c r="F269" s="816" t="s">
        <v>37</v>
      </c>
      <c r="G269" s="165"/>
      <c r="H269" s="573"/>
      <c r="I269" s="238"/>
      <c r="J269" s="713"/>
      <c r="K269" s="17"/>
    </row>
    <row r="270" spans="2:11" ht="19.5" customHeight="1">
      <c r="B270" s="191"/>
      <c r="C270" s="118"/>
      <c r="D270" s="186"/>
      <c r="E270" s="187"/>
      <c r="F270" s="241">
        <v>0</v>
      </c>
      <c r="G270" s="148"/>
      <c r="H270" s="574"/>
      <c r="I270" s="149"/>
      <c r="J270" s="713"/>
      <c r="K270" s="85"/>
    </row>
    <row r="271" spans="2:11" ht="19.5" customHeight="1">
      <c r="B271" s="242"/>
      <c r="C271" s="119"/>
      <c r="D271" s="189"/>
      <c r="E271" s="187"/>
      <c r="F271" s="113">
        <v>0</v>
      </c>
      <c r="G271" s="165"/>
      <c r="H271" s="574"/>
      <c r="I271" s="188"/>
      <c r="J271" s="713"/>
      <c r="K271" s="85"/>
    </row>
    <row r="272" spans="2:11" ht="19.5" customHeight="1">
      <c r="B272" s="242"/>
      <c r="C272" s="119"/>
      <c r="D272" s="189"/>
      <c r="E272" s="187"/>
      <c r="F272" s="113">
        <v>0</v>
      </c>
      <c r="G272" s="165"/>
      <c r="H272" s="574"/>
      <c r="I272" s="188"/>
      <c r="J272" s="713"/>
      <c r="K272" s="85"/>
    </row>
    <row r="273" spans="2:11" ht="19.5" customHeight="1">
      <c r="B273" s="191"/>
      <c r="C273" s="118"/>
      <c r="D273" s="186"/>
      <c r="E273" s="187"/>
      <c r="F273" s="113">
        <v>0</v>
      </c>
      <c r="G273" s="165"/>
      <c r="H273" s="574"/>
      <c r="I273" s="188"/>
      <c r="J273" s="713"/>
      <c r="K273" s="85"/>
    </row>
    <row r="274" spans="2:11" ht="19.5" customHeight="1" thickBot="1">
      <c r="B274" s="191"/>
      <c r="C274" s="118"/>
      <c r="D274" s="186"/>
      <c r="E274" s="187"/>
      <c r="F274" s="235">
        <v>0</v>
      </c>
      <c r="G274" s="165"/>
      <c r="H274" s="575"/>
      <c r="I274" s="188"/>
      <c r="J274" s="713"/>
      <c r="K274" s="85"/>
    </row>
    <row r="275" spans="2:11" ht="21.75" customHeight="1" thickBot="1">
      <c r="B275" s="185"/>
      <c r="C275" s="185"/>
      <c r="D275" s="185"/>
      <c r="E275" s="597"/>
      <c r="F275" s="849" t="s">
        <v>150</v>
      </c>
      <c r="G275" s="165"/>
      <c r="H275" s="103">
        <f>SUM(F270:F274)</f>
        <v>0</v>
      </c>
      <c r="I275" s="238"/>
      <c r="J275" s="750">
        <f>BUDGET!H317</f>
        <v>0</v>
      </c>
      <c r="K275" s="85"/>
    </row>
    <row r="276" spans="2:11" ht="10.5" customHeight="1" thickBot="1">
      <c r="B276" s="185"/>
      <c r="C276" s="185"/>
      <c r="D276" s="185"/>
      <c r="E276" s="57"/>
      <c r="F276" s="243"/>
      <c r="G276" s="165"/>
      <c r="H276" s="862"/>
      <c r="I276" s="238"/>
      <c r="J276" s="731"/>
      <c r="K276" s="85"/>
    </row>
    <row r="277" spans="6:11" ht="19.5" customHeight="1">
      <c r="F277" s="1071" t="s">
        <v>90</v>
      </c>
      <c r="G277" s="1072"/>
      <c r="H277" s="1037">
        <f>SUM(H263+H275)</f>
        <v>0</v>
      </c>
      <c r="I277" s="169"/>
      <c r="J277" s="1053">
        <f>SUM(J263+J275)</f>
        <v>0</v>
      </c>
      <c r="K277" s="194"/>
    </row>
    <row r="278" spans="6:11" ht="19.5" customHeight="1" thickBot="1">
      <c r="F278" s="1070" t="s">
        <v>149</v>
      </c>
      <c r="G278" s="1073"/>
      <c r="H278" s="1039"/>
      <c r="I278" s="169"/>
      <c r="J278" s="1062"/>
      <c r="K278" s="194"/>
    </row>
    <row r="279" spans="5:12" ht="18" customHeight="1">
      <c r="E279" s="195"/>
      <c r="F279" s="598"/>
      <c r="G279" s="194"/>
      <c r="H279" s="863"/>
      <c r="I279" s="600"/>
      <c r="J279" s="864"/>
      <c r="K279" s="194"/>
      <c r="L279" s="1049" t="s">
        <v>198</v>
      </c>
    </row>
    <row r="280" spans="6:12" ht="18" customHeight="1" thickBot="1">
      <c r="F280" s="244"/>
      <c r="G280" s="170"/>
      <c r="H280" s="601"/>
      <c r="I280" s="163"/>
      <c r="J280" s="865"/>
      <c r="K280" s="194"/>
      <c r="L280" s="1050"/>
    </row>
    <row r="281" spans="1:11" ht="12.75" customHeight="1" thickBot="1">
      <c r="A281" t="s">
        <v>2</v>
      </c>
      <c r="E281" s="4"/>
      <c r="F281" s="42"/>
      <c r="G281" s="4"/>
      <c r="H281" s="602"/>
      <c r="I281" s="50"/>
      <c r="J281" s="866"/>
      <c r="K281" s="17"/>
    </row>
    <row r="282" spans="2:12" ht="42.75" customHeight="1" thickBot="1">
      <c r="B282" s="867" t="s">
        <v>91</v>
      </c>
      <c r="C282" s="5"/>
      <c r="D282" s="139"/>
      <c r="E282" s="140"/>
      <c r="F282" s="868"/>
      <c r="G282" s="141"/>
      <c r="H282" s="477">
        <f>SUM(H40+H53+H82+H118+H243+H277)</f>
        <v>0</v>
      </c>
      <c r="I282" s="247"/>
      <c r="J282" s="869">
        <f>SUM(J40+J53+J82+J118+J243+J277)</f>
        <v>56839.9999904</v>
      </c>
      <c r="K282" s="17"/>
      <c r="L282" s="956">
        <f>L289</f>
        <v>28420</v>
      </c>
    </row>
    <row r="283" spans="3:11" ht="12" customHeight="1">
      <c r="C283" s="248"/>
      <c r="D283" s="33"/>
      <c r="E283" s="33"/>
      <c r="F283" s="42"/>
      <c r="G283" s="33"/>
      <c r="H283" s="870"/>
      <c r="I283" s="247"/>
      <c r="J283" s="704"/>
      <c r="K283" s="17"/>
    </row>
    <row r="284" spans="1:11" ht="30" customHeight="1" thickBot="1">
      <c r="A284" s="871" t="s">
        <v>92</v>
      </c>
      <c r="B284" s="782" t="s">
        <v>9</v>
      </c>
      <c r="F284" s="42"/>
      <c r="G284" s="4"/>
      <c r="H284" s="566"/>
      <c r="I284" s="50"/>
      <c r="J284" s="732"/>
      <c r="K284" s="17"/>
    </row>
    <row r="285" spans="1:12" ht="18" customHeight="1">
      <c r="A285" s="249"/>
      <c r="B285" s="146"/>
      <c r="F285" s="42"/>
      <c r="G285" s="4"/>
      <c r="H285" s="342" t="s">
        <v>94</v>
      </c>
      <c r="I285" s="319"/>
      <c r="J285" s="342" t="s">
        <v>128</v>
      </c>
      <c r="K285" s="195"/>
      <c r="L285" s="1049" t="s">
        <v>198</v>
      </c>
    </row>
    <row r="286" spans="6:12" ht="18" customHeight="1" thickBot="1">
      <c r="F286" s="42"/>
      <c r="G286" s="4"/>
      <c r="H286" s="344" t="s">
        <v>95</v>
      </c>
      <c r="I286" s="319"/>
      <c r="J286" s="344" t="s">
        <v>95</v>
      </c>
      <c r="K286" s="195"/>
      <c r="L286" s="1050"/>
    </row>
    <row r="287" spans="1:11" ht="27" customHeight="1">
      <c r="A287" s="630" t="s">
        <v>12</v>
      </c>
      <c r="B287" s="635" t="s">
        <v>96</v>
      </c>
      <c r="F287" s="42"/>
      <c r="G287" s="4"/>
      <c r="H287" s="552"/>
      <c r="I287" s="50"/>
      <c r="J287" s="946"/>
      <c r="K287" s="195"/>
    </row>
    <row r="288" spans="5:11" ht="13.5" customHeight="1" thickBot="1">
      <c r="E288" s="4"/>
      <c r="F288" s="42"/>
      <c r="G288" s="4"/>
      <c r="H288" s="550"/>
      <c r="I288" s="50"/>
      <c r="J288" s="947"/>
      <c r="K288" s="195"/>
    </row>
    <row r="289" spans="1:12" ht="22.5" customHeight="1">
      <c r="A289" s="872" t="s">
        <v>3</v>
      </c>
      <c r="B289" s="873" t="s">
        <v>97</v>
      </c>
      <c r="C289" s="481"/>
      <c r="D289" s="482"/>
      <c r="E289" s="422"/>
      <c r="F289" s="483"/>
      <c r="G289" s="874"/>
      <c r="H289" s="1060">
        <v>0</v>
      </c>
      <c r="I289" s="50"/>
      <c r="J289" s="1054">
        <f>'ANNEX-II'!N131</f>
        <v>28420</v>
      </c>
      <c r="K289" s="195"/>
      <c r="L289" s="1054">
        <f>J289</f>
        <v>28420</v>
      </c>
    </row>
    <row r="290" spans="1:12" ht="21" customHeight="1" thickBot="1">
      <c r="A290" s="875"/>
      <c r="B290" s="876" t="s">
        <v>243</v>
      </c>
      <c r="C290" s="604"/>
      <c r="D290" s="486"/>
      <c r="E290" s="487"/>
      <c r="F290" s="488"/>
      <c r="G290" s="877"/>
      <c r="H290" s="1063"/>
      <c r="I290" s="253"/>
      <c r="J290" s="1055"/>
      <c r="K290" s="195"/>
      <c r="L290" s="1055"/>
    </row>
    <row r="291" spans="1:12" ht="21.75" customHeight="1" thickBot="1">
      <c r="A291" s="4"/>
      <c r="B291" s="33"/>
      <c r="C291" s="4"/>
      <c r="D291" s="46"/>
      <c r="E291" s="57"/>
      <c r="F291" s="56"/>
      <c r="G291" s="4"/>
      <c r="H291" s="323" t="e">
        <f>H289/H282</f>
        <v>#DIV/0!</v>
      </c>
      <c r="I291" s="59"/>
      <c r="J291" s="323">
        <f>J289/J282</f>
        <v>0.5000000000844476</v>
      </c>
      <c r="K291" s="195"/>
      <c r="L291" s="225"/>
    </row>
    <row r="292" spans="1:12" ht="9" customHeight="1">
      <c r="A292" s="4"/>
      <c r="B292" s="33"/>
      <c r="C292" s="4"/>
      <c r="D292" s="46"/>
      <c r="E292" s="57"/>
      <c r="F292" s="56"/>
      <c r="G292" s="4"/>
      <c r="H292" s="878"/>
      <c r="I292" s="59"/>
      <c r="J292" s="704"/>
      <c r="K292" s="195"/>
      <c r="L292" s="195"/>
    </row>
    <row r="293" spans="1:11" ht="21.75" customHeight="1">
      <c r="A293" s="879" t="s">
        <v>4</v>
      </c>
      <c r="B293" s="879" t="s">
        <v>106</v>
      </c>
      <c r="C293" s="880"/>
      <c r="D293" s="880"/>
      <c r="E293" s="4"/>
      <c r="F293" s="881"/>
      <c r="G293" s="882"/>
      <c r="H293" s="883"/>
      <c r="I293" s="50"/>
      <c r="J293" s="884"/>
      <c r="K293" s="195"/>
    </row>
    <row r="294" spans="1:11" ht="10.5" customHeight="1" thickBot="1">
      <c r="A294" s="250"/>
      <c r="B294" s="250"/>
      <c r="C294" s="880"/>
      <c r="D294" s="880"/>
      <c r="E294" s="4"/>
      <c r="F294" s="885"/>
      <c r="G294" s="882"/>
      <c r="H294" s="883"/>
      <c r="I294" s="50"/>
      <c r="J294" s="884"/>
      <c r="K294" s="195"/>
    </row>
    <row r="295" spans="1:11" ht="19.5" customHeight="1">
      <c r="A295" s="886"/>
      <c r="B295" s="887"/>
      <c r="C295" s="888"/>
      <c r="D295" s="889"/>
      <c r="E295" s="4"/>
      <c r="F295" s="241">
        <v>0</v>
      </c>
      <c r="G295" s="890"/>
      <c r="H295" s="883"/>
      <c r="I295" s="50"/>
      <c r="J295" s="944"/>
      <c r="K295" s="195"/>
    </row>
    <row r="296" spans="1:11" ht="19.5" customHeight="1">
      <c r="A296" s="891"/>
      <c r="B296" s="892"/>
      <c r="C296" s="893"/>
      <c r="D296" s="894"/>
      <c r="E296" s="4"/>
      <c r="F296" s="113">
        <v>0</v>
      </c>
      <c r="G296" s="890"/>
      <c r="H296" s="883"/>
      <c r="I296" s="50"/>
      <c r="J296" s="724"/>
      <c r="K296" s="195"/>
    </row>
    <row r="297" spans="1:11" s="664" customFormat="1" ht="18.75" customHeight="1" thickBot="1">
      <c r="A297" s="895"/>
      <c r="B297" s="896"/>
      <c r="C297" s="897"/>
      <c r="D297" s="898"/>
      <c r="E297" s="219"/>
      <c r="F297" s="235">
        <v>0</v>
      </c>
      <c r="G297" s="899"/>
      <c r="H297" s="883"/>
      <c r="I297" s="14"/>
      <c r="J297" s="948"/>
      <c r="K297" s="900"/>
    </row>
    <row r="298" spans="1:11" s="664" customFormat="1" ht="21" customHeight="1" thickBot="1">
      <c r="A298" s="901"/>
      <c r="B298" s="358"/>
      <c r="C298" s="901"/>
      <c r="D298" s="901"/>
      <c r="E298" s="219"/>
      <c r="F298" s="673" t="s">
        <v>34</v>
      </c>
      <c r="G298" s="516"/>
      <c r="H298" s="322">
        <f>SUM(F295:F297)</f>
        <v>0</v>
      </c>
      <c r="I298" s="14"/>
      <c r="J298" s="750">
        <f>'ANNEX-II'!L134</f>
        <v>0</v>
      </c>
      <c r="K298" s="900"/>
    </row>
    <row r="299" spans="1:11" ht="9" customHeight="1">
      <c r="A299" s="187"/>
      <c r="B299" s="187"/>
      <c r="C299" s="187"/>
      <c r="D299" s="166"/>
      <c r="E299" s="219"/>
      <c r="F299" s="46"/>
      <c r="H299" s="902"/>
      <c r="I299" s="14"/>
      <c r="J299" s="754"/>
      <c r="K299" s="195"/>
    </row>
    <row r="300" spans="1:11" ht="21.75" customHeight="1">
      <c r="A300" s="903" t="s">
        <v>5</v>
      </c>
      <c r="B300" s="903" t="s">
        <v>107</v>
      </c>
      <c r="C300" s="819"/>
      <c r="D300" s="819"/>
      <c r="E300" s="422"/>
      <c r="F300" s="60"/>
      <c r="G300" s="225"/>
      <c r="H300" s="883"/>
      <c r="I300" s="225"/>
      <c r="J300" s="904"/>
      <c r="K300" s="195"/>
    </row>
    <row r="301" spans="1:11" ht="10.5" customHeight="1" thickBot="1">
      <c r="A301" s="250"/>
      <c r="B301" s="250"/>
      <c r="C301" s="880"/>
      <c r="D301" s="880"/>
      <c r="E301" s="4"/>
      <c r="F301" s="885"/>
      <c r="G301" s="882"/>
      <c r="H301" s="883"/>
      <c r="I301" s="225"/>
      <c r="J301" s="904"/>
      <c r="K301" s="195"/>
    </row>
    <row r="302" spans="1:11" ht="19.5" customHeight="1">
      <c r="A302" s="886"/>
      <c r="B302" s="887"/>
      <c r="C302" s="888"/>
      <c r="D302" s="889"/>
      <c r="E302" s="4"/>
      <c r="F302" s="241">
        <v>0</v>
      </c>
      <c r="G302" s="890"/>
      <c r="H302" s="883"/>
      <c r="I302" s="225"/>
      <c r="J302" s="944"/>
      <c r="K302" s="195"/>
    </row>
    <row r="303" spans="1:11" ht="19.5" customHeight="1">
      <c r="A303" s="891"/>
      <c r="B303" s="892"/>
      <c r="C303" s="893"/>
      <c r="D303" s="894"/>
      <c r="E303" s="4"/>
      <c r="F303" s="113">
        <v>0</v>
      </c>
      <c r="G303" s="890"/>
      <c r="H303" s="883"/>
      <c r="I303" s="225"/>
      <c r="J303" s="724"/>
      <c r="K303" s="195"/>
    </row>
    <row r="304" spans="1:11" s="664" customFormat="1" ht="19.5" customHeight="1" thickBot="1">
      <c r="A304" s="895"/>
      <c r="B304" s="896"/>
      <c r="C304" s="897"/>
      <c r="D304" s="898"/>
      <c r="E304" s="219"/>
      <c r="F304" s="235">
        <v>0</v>
      </c>
      <c r="G304" s="899"/>
      <c r="H304" s="883"/>
      <c r="I304" s="225"/>
      <c r="J304" s="948"/>
      <c r="K304" s="900"/>
    </row>
    <row r="305" spans="1:11" ht="21.75" customHeight="1" thickBot="1">
      <c r="A305" s="901"/>
      <c r="B305" s="358"/>
      <c r="C305" s="901"/>
      <c r="D305" s="901"/>
      <c r="E305" s="219"/>
      <c r="F305" s="673" t="s">
        <v>244</v>
      </c>
      <c r="G305" s="516"/>
      <c r="H305" s="322">
        <f>SUM(F302:F304)</f>
        <v>0</v>
      </c>
      <c r="I305" s="14"/>
      <c r="J305" s="750">
        <f>'ANNEX-II'!L137</f>
        <v>0</v>
      </c>
      <c r="K305" s="195"/>
    </row>
    <row r="306" spans="1:11" ht="9" customHeight="1">
      <c r="A306" s="166"/>
      <c r="B306" s="166"/>
      <c r="C306" s="166"/>
      <c r="D306" s="166"/>
      <c r="E306" s="422"/>
      <c r="F306" s="60"/>
      <c r="G306" s="60"/>
      <c r="H306" s="905"/>
      <c r="I306" s="14"/>
      <c r="J306" s="754"/>
      <c r="K306" s="195"/>
    </row>
    <row r="307" spans="1:11" s="664" customFormat="1" ht="21.75" customHeight="1">
      <c r="A307" s="903" t="s">
        <v>98</v>
      </c>
      <c r="B307" s="903" t="s">
        <v>21</v>
      </c>
      <c r="C307" s="901"/>
      <c r="D307" s="901"/>
      <c r="E307" s="424"/>
      <c r="F307" s="906"/>
      <c r="G307" s="906"/>
      <c r="H307" s="883"/>
      <c r="I307" s="225"/>
      <c r="J307" s="884"/>
      <c r="K307" s="900"/>
    </row>
    <row r="308" spans="1:11" s="664" customFormat="1" ht="10.5" customHeight="1" thickBot="1">
      <c r="A308" s="250"/>
      <c r="B308" s="250"/>
      <c r="C308" s="880"/>
      <c r="D308" s="880"/>
      <c r="E308" s="4"/>
      <c r="F308" s="885"/>
      <c r="G308" s="882"/>
      <c r="H308" s="883"/>
      <c r="I308" s="225"/>
      <c r="J308" s="884"/>
      <c r="K308" s="900"/>
    </row>
    <row r="309" spans="1:11" s="664" customFormat="1" ht="19.5" customHeight="1">
      <c r="A309" s="886"/>
      <c r="B309" s="887"/>
      <c r="C309" s="888"/>
      <c r="D309" s="889"/>
      <c r="E309" s="4"/>
      <c r="F309" s="241">
        <v>0</v>
      </c>
      <c r="G309" s="890"/>
      <c r="H309" s="883"/>
      <c r="I309" s="225"/>
      <c r="J309" s="944"/>
      <c r="K309" s="900"/>
    </row>
    <row r="310" spans="1:11" ht="19.5" customHeight="1">
      <c r="A310" s="891"/>
      <c r="B310" s="892"/>
      <c r="C310" s="893"/>
      <c r="D310" s="894"/>
      <c r="E310" s="4"/>
      <c r="F310" s="113">
        <v>0</v>
      </c>
      <c r="G310" s="890"/>
      <c r="H310" s="883"/>
      <c r="I310" s="225"/>
      <c r="J310" s="724"/>
      <c r="K310" s="195"/>
    </row>
    <row r="311" spans="1:11" ht="19.5" customHeight="1" thickBot="1">
      <c r="A311" s="895"/>
      <c r="B311" s="896"/>
      <c r="C311" s="897"/>
      <c r="D311" s="898"/>
      <c r="E311" s="219"/>
      <c r="F311" s="235">
        <v>0</v>
      </c>
      <c r="G311" s="899"/>
      <c r="H311" s="883"/>
      <c r="I311" s="225"/>
      <c r="J311" s="948"/>
      <c r="K311" s="195"/>
    </row>
    <row r="312" spans="1:11" ht="21.75" customHeight="1" thickBot="1">
      <c r="A312" s="901"/>
      <c r="B312" s="358"/>
      <c r="C312" s="901"/>
      <c r="D312" s="901"/>
      <c r="E312" s="219"/>
      <c r="F312" s="673" t="s">
        <v>47</v>
      </c>
      <c r="G312" s="516"/>
      <c r="H312" s="322">
        <f>SUM(F309:F311)</f>
        <v>0</v>
      </c>
      <c r="I312" s="225"/>
      <c r="J312" s="750">
        <f>'ANNEX-II'!L140</f>
        <v>0</v>
      </c>
      <c r="K312" s="195"/>
    </row>
    <row r="313" spans="1:11" ht="9" customHeight="1">
      <c r="A313" s="4"/>
      <c r="B313" s="4"/>
      <c r="C313" s="4"/>
      <c r="D313" s="46"/>
      <c r="E313" s="57"/>
      <c r="F313" s="58"/>
      <c r="H313" s="878"/>
      <c r="I313" s="59"/>
      <c r="J313" s="704"/>
      <c r="K313" s="195"/>
    </row>
    <row r="314" spans="1:11" s="664" customFormat="1" ht="21" customHeight="1">
      <c r="A314" s="903" t="s">
        <v>11</v>
      </c>
      <c r="B314" s="903" t="s">
        <v>99</v>
      </c>
      <c r="C314" s="907"/>
      <c r="D314" s="907"/>
      <c r="E314" s="908"/>
      <c r="F314" s="225"/>
      <c r="G314" s="906"/>
      <c r="H314" s="883"/>
      <c r="I314" s="225"/>
      <c r="J314" s="884"/>
      <c r="K314" s="900"/>
    </row>
    <row r="315" spans="1:11" s="664" customFormat="1" ht="10.5" customHeight="1" thickBot="1">
      <c r="A315" s="250"/>
      <c r="B315" s="250"/>
      <c r="C315" s="880"/>
      <c r="D315" s="880"/>
      <c r="E315" s="4"/>
      <c r="F315" s="885"/>
      <c r="G315" s="882"/>
      <c r="H315" s="883"/>
      <c r="I315" s="225"/>
      <c r="J315" s="884"/>
      <c r="K315" s="900"/>
    </row>
    <row r="316" spans="1:11" s="664" customFormat="1" ht="21" customHeight="1">
      <c r="A316" s="886"/>
      <c r="B316" s="887"/>
      <c r="C316" s="888"/>
      <c r="D316" s="889"/>
      <c r="E316" s="4"/>
      <c r="F316" s="241">
        <v>0</v>
      </c>
      <c r="G316" s="890"/>
      <c r="H316" s="883"/>
      <c r="I316" s="225"/>
      <c r="J316" s="944"/>
      <c r="K316" s="900"/>
    </row>
    <row r="317" spans="1:11" s="664" customFormat="1" ht="21" customHeight="1">
      <c r="A317" s="891"/>
      <c r="B317" s="892"/>
      <c r="C317" s="893"/>
      <c r="D317" s="894"/>
      <c r="E317" s="4"/>
      <c r="F317" s="113">
        <v>0</v>
      </c>
      <c r="G317" s="890"/>
      <c r="H317" s="883"/>
      <c r="I317" s="225"/>
      <c r="J317" s="724"/>
      <c r="K317" s="900"/>
    </row>
    <row r="318" spans="1:11" ht="21.75" customHeight="1" thickBot="1">
      <c r="A318" s="895"/>
      <c r="B318" s="896"/>
      <c r="C318" s="897"/>
      <c r="D318" s="898"/>
      <c r="E318" s="219"/>
      <c r="F318" s="235">
        <v>0</v>
      </c>
      <c r="G318" s="899"/>
      <c r="H318" s="883"/>
      <c r="I318" s="225"/>
      <c r="J318" s="948"/>
      <c r="K318" s="195"/>
    </row>
    <row r="319" spans="1:11" ht="21.75" customHeight="1" thickBot="1">
      <c r="A319" s="901"/>
      <c r="B319" s="358"/>
      <c r="C319" s="901"/>
      <c r="D319" s="901"/>
      <c r="E319" s="219"/>
      <c r="F319" s="673" t="s">
        <v>74</v>
      </c>
      <c r="G319" s="516"/>
      <c r="H319" s="322">
        <f>SUM(F316:F318)</f>
        <v>0</v>
      </c>
      <c r="I319" s="14"/>
      <c r="J319" s="750">
        <f>'ANNEX-II'!L143</f>
        <v>0</v>
      </c>
      <c r="K319" s="195"/>
    </row>
    <row r="320" spans="1:11" ht="10.5" customHeight="1" thickBot="1">
      <c r="A320" s="901"/>
      <c r="B320" s="358"/>
      <c r="C320" s="901"/>
      <c r="D320" s="901"/>
      <c r="E320" s="219"/>
      <c r="F320" s="88"/>
      <c r="G320" s="516"/>
      <c r="H320" s="599"/>
      <c r="I320" s="14"/>
      <c r="J320" s="909"/>
      <c r="K320" s="195"/>
    </row>
    <row r="321" spans="1:11" s="664" customFormat="1" ht="21.75" customHeight="1">
      <c r="A321" s="506"/>
      <c r="B321" s="506"/>
      <c r="C321" s="506"/>
      <c r="D321" s="506"/>
      <c r="F321" s="1056" t="s">
        <v>163</v>
      </c>
      <c r="G321" s="1057"/>
      <c r="H321" s="1064">
        <f>SUM(H289+H298+H305+H312+H319)</f>
        <v>0</v>
      </c>
      <c r="I321" s="606"/>
      <c r="J321" s="1053">
        <f>SUM(J289+J298+J305+J312+J319)</f>
        <v>28420</v>
      </c>
      <c r="K321" s="900"/>
    </row>
    <row r="322" spans="1:11" ht="21.75" customHeight="1" thickBot="1">
      <c r="A322" s="182"/>
      <c r="B322" s="182"/>
      <c r="C322" s="182"/>
      <c r="D322" s="182"/>
      <c r="F322" s="1058" t="s">
        <v>164</v>
      </c>
      <c r="G322" s="1059"/>
      <c r="H322" s="1065"/>
      <c r="I322" s="607"/>
      <c r="J322" s="1066"/>
      <c r="K322" s="195"/>
    </row>
    <row r="323" spans="1:11" ht="12" customHeight="1">
      <c r="A323" s="182"/>
      <c r="B323" s="182"/>
      <c r="C323" s="182"/>
      <c r="D323" s="182"/>
      <c r="E323" s="219"/>
      <c r="F323" s="46"/>
      <c r="H323" s="609"/>
      <c r="I323" s="14"/>
      <c r="J323" s="910"/>
      <c r="K323" s="195"/>
    </row>
    <row r="324" spans="1:11" ht="12.75" customHeight="1" thickBot="1">
      <c r="A324" s="182"/>
      <c r="B324" s="182"/>
      <c r="C324" s="182"/>
      <c r="D324" s="182"/>
      <c r="E324" s="219"/>
      <c r="F324" s="46"/>
      <c r="H324" s="609"/>
      <c r="I324" s="14"/>
      <c r="J324" s="751"/>
      <c r="K324" s="195"/>
    </row>
    <row r="325" spans="1:11" ht="18.75" customHeight="1">
      <c r="A325" s="182"/>
      <c r="B325" s="182"/>
      <c r="C325" s="182"/>
      <c r="D325" s="182"/>
      <c r="E325" s="219"/>
      <c r="F325" s="46"/>
      <c r="H325" s="342" t="s">
        <v>94</v>
      </c>
      <c r="I325" s="319"/>
      <c r="J325" s="342" t="s">
        <v>128</v>
      </c>
      <c r="K325" s="195"/>
    </row>
    <row r="326" spans="1:11" ht="18.75" customHeight="1" thickBot="1">
      <c r="A326" s="182"/>
      <c r="B326" s="182"/>
      <c r="C326" s="182"/>
      <c r="D326" s="182"/>
      <c r="E326" s="219"/>
      <c r="F326" s="46"/>
      <c r="H326" s="344" t="s">
        <v>95</v>
      </c>
      <c r="I326" s="319"/>
      <c r="J326" s="344" t="s">
        <v>95</v>
      </c>
      <c r="K326" s="195"/>
    </row>
    <row r="327" spans="1:11" ht="27" customHeight="1">
      <c r="A327" s="630" t="s">
        <v>6</v>
      </c>
      <c r="B327" s="630" t="s">
        <v>100</v>
      </c>
      <c r="C327" s="182"/>
      <c r="D327" s="182"/>
      <c r="E327" s="219"/>
      <c r="F327" s="46"/>
      <c r="H327" s="609"/>
      <c r="I327" s="14"/>
      <c r="J327" s="910"/>
      <c r="K327" s="195"/>
    </row>
    <row r="328" spans="1:11" ht="13.5" customHeight="1" thickBot="1">
      <c r="A328" s="182"/>
      <c r="B328" s="182"/>
      <c r="C328" s="182"/>
      <c r="D328" s="182"/>
      <c r="E328" s="219"/>
      <c r="F328" s="46"/>
      <c r="H328" s="610"/>
      <c r="I328" s="14"/>
      <c r="J328" s="751"/>
      <c r="K328" s="195"/>
    </row>
    <row r="329" spans="1:11" ht="21" customHeight="1">
      <c r="A329" s="764" t="s">
        <v>3</v>
      </c>
      <c r="B329" s="765" t="s">
        <v>101</v>
      </c>
      <c r="C329" s="480"/>
      <c r="D329" s="505"/>
      <c r="E329" s="219"/>
      <c r="F329" s="46"/>
      <c r="G329" s="874"/>
      <c r="H329" s="1060">
        <v>0</v>
      </c>
      <c r="I329" s="14"/>
      <c r="J329" s="1054">
        <f>'ANNEX-II'!L152</f>
        <v>0</v>
      </c>
      <c r="K329" s="195"/>
    </row>
    <row r="330" spans="1:11" ht="11.25" customHeight="1" thickBot="1">
      <c r="A330" s="507"/>
      <c r="B330" s="492"/>
      <c r="C330" s="492"/>
      <c r="D330" s="508"/>
      <c r="E330" s="219"/>
      <c r="F330" s="46"/>
      <c r="G330" s="877"/>
      <c r="H330" s="1061"/>
      <c r="I330" s="14"/>
      <c r="J330" s="1068"/>
      <c r="K330" s="195"/>
    </row>
    <row r="331" spans="1:11" ht="12.75" customHeight="1" thickBot="1">
      <c r="A331" s="182"/>
      <c r="B331" s="182"/>
      <c r="C331" s="182"/>
      <c r="D331" s="182"/>
      <c r="E331" s="219"/>
      <c r="F331" s="46"/>
      <c r="H331" s="605"/>
      <c r="I331" s="14"/>
      <c r="J331" s="911"/>
      <c r="K331" s="195"/>
    </row>
    <row r="332" spans="1:11" ht="21.75" customHeight="1">
      <c r="A332" s="764" t="s">
        <v>4</v>
      </c>
      <c r="B332" s="765" t="s">
        <v>165</v>
      </c>
      <c r="C332" s="510"/>
      <c r="D332" s="511"/>
      <c r="E332" s="219"/>
      <c r="F332" s="46"/>
      <c r="G332" s="874"/>
      <c r="H332" s="1060">
        <v>0</v>
      </c>
      <c r="I332" s="14"/>
      <c r="J332" s="1054">
        <f>'ANNEX-II'!L155</f>
        <v>0</v>
      </c>
      <c r="K332" s="195"/>
    </row>
    <row r="333" spans="1:11" ht="12" customHeight="1" thickBot="1">
      <c r="A333" s="512"/>
      <c r="B333" s="513"/>
      <c r="C333" s="513"/>
      <c r="D333" s="514"/>
      <c r="E333" s="219"/>
      <c r="F333" s="46"/>
      <c r="G333" s="877"/>
      <c r="H333" s="1061"/>
      <c r="I333" s="14"/>
      <c r="J333" s="1068"/>
      <c r="K333" s="195"/>
    </row>
    <row r="334" spans="1:11" ht="12.75" customHeight="1">
      <c r="A334" s="182"/>
      <c r="B334" s="182"/>
      <c r="C334" s="182"/>
      <c r="D334" s="182"/>
      <c r="E334" s="219"/>
      <c r="F334" s="46"/>
      <c r="H334" s="608"/>
      <c r="I334" s="14"/>
      <c r="J334" s="910"/>
      <c r="K334" s="195"/>
    </row>
    <row r="335" spans="1:11" s="664" customFormat="1" ht="18" customHeight="1">
      <c r="A335" s="903" t="s">
        <v>5</v>
      </c>
      <c r="B335" s="903" t="s">
        <v>102</v>
      </c>
      <c r="C335" s="358"/>
      <c r="D335" s="358"/>
      <c r="E335" s="219"/>
      <c r="F335" s="912"/>
      <c r="G335" s="225"/>
      <c r="H335" s="913"/>
      <c r="I335" s="225"/>
      <c r="J335" s="904"/>
      <c r="K335" s="900"/>
    </row>
    <row r="336" spans="1:11" s="664" customFormat="1" ht="10.5" customHeight="1" thickBot="1">
      <c r="A336" s="250"/>
      <c r="B336" s="250"/>
      <c r="C336" s="880"/>
      <c r="D336" s="880"/>
      <c r="E336" s="4"/>
      <c r="F336" s="885"/>
      <c r="G336" s="882"/>
      <c r="H336" s="883"/>
      <c r="I336" s="225"/>
      <c r="J336" s="944"/>
      <c r="K336" s="900"/>
    </row>
    <row r="337" spans="1:11" ht="19.5" customHeight="1">
      <c r="A337" s="914"/>
      <c r="B337" s="915"/>
      <c r="C337" s="916"/>
      <c r="D337" s="917"/>
      <c r="E337" s="4"/>
      <c r="F337" s="241">
        <v>0</v>
      </c>
      <c r="G337" s="890"/>
      <c r="H337" s="883"/>
      <c r="I337" s="225"/>
      <c r="J337" s="724"/>
      <c r="K337" s="195"/>
    </row>
    <row r="338" spans="1:11" ht="19.5" customHeight="1" thickBot="1">
      <c r="A338" s="895"/>
      <c r="B338" s="896"/>
      <c r="C338" s="897"/>
      <c r="D338" s="898"/>
      <c r="E338" s="219"/>
      <c r="F338" s="235">
        <v>0</v>
      </c>
      <c r="G338" s="899"/>
      <c r="H338" s="883"/>
      <c r="I338" s="225"/>
      <c r="J338" s="948"/>
      <c r="K338" s="195"/>
    </row>
    <row r="339" spans="1:11" ht="21.75" customHeight="1" thickBot="1">
      <c r="A339" s="901"/>
      <c r="B339" s="358"/>
      <c r="C339" s="901"/>
      <c r="D339" s="901"/>
      <c r="E339" s="219"/>
      <c r="F339" s="88"/>
      <c r="G339" s="516"/>
      <c r="H339" s="322">
        <f>SUM(F337:F338)</f>
        <v>0</v>
      </c>
      <c r="I339" s="225"/>
      <c r="J339" s="750">
        <f>'ANNEX-II'!L158</f>
        <v>0</v>
      </c>
      <c r="K339" s="195"/>
    </row>
    <row r="340" spans="1:11" ht="10.5" customHeight="1" thickBot="1">
      <c r="A340" s="182"/>
      <c r="B340" s="182"/>
      <c r="C340" s="182"/>
      <c r="D340" s="182"/>
      <c r="E340" s="219"/>
      <c r="F340" s="46"/>
      <c r="H340" s="918"/>
      <c r="I340" s="14"/>
      <c r="J340" s="909"/>
      <c r="K340" s="195"/>
    </row>
    <row r="341" spans="1:11" ht="20.25" customHeight="1">
      <c r="A341" s="182"/>
      <c r="B341" s="182"/>
      <c r="C341" s="182"/>
      <c r="D341" s="182"/>
      <c r="F341" s="1056" t="s">
        <v>116</v>
      </c>
      <c r="G341" s="1057"/>
      <c r="H341" s="1053">
        <f>SUM(H329+H332+H339)</f>
        <v>0</v>
      </c>
      <c r="I341" s="606"/>
      <c r="J341" s="1053">
        <f>SUM(J329+J332+J339)</f>
        <v>0</v>
      </c>
      <c r="K341" s="195"/>
    </row>
    <row r="342" spans="1:11" ht="21" customHeight="1" thickBot="1">
      <c r="A342" s="4"/>
      <c r="F342" s="1058" t="s">
        <v>10</v>
      </c>
      <c r="G342" s="1059"/>
      <c r="H342" s="1040"/>
      <c r="I342" s="607"/>
      <c r="J342" s="1040"/>
      <c r="K342" s="195"/>
    </row>
    <row r="343" spans="1:11" ht="12" customHeight="1">
      <c r="A343" s="4"/>
      <c r="F343" s="38"/>
      <c r="H343" s="554"/>
      <c r="J343" s="704"/>
      <c r="K343" s="195"/>
    </row>
    <row r="344" spans="1:11" ht="26.25" customHeight="1">
      <c r="A344" s="630" t="s">
        <v>13</v>
      </c>
      <c r="B344" s="630" t="s">
        <v>124</v>
      </c>
      <c r="F344" s="38"/>
      <c r="H344" s="554"/>
      <c r="J344" s="705"/>
      <c r="K344" s="195"/>
    </row>
    <row r="345" spans="6:11" ht="13.5" customHeight="1" thickBot="1">
      <c r="F345" s="38"/>
      <c r="H345" s="550"/>
      <c r="J345" s="732"/>
      <c r="K345" s="195"/>
    </row>
    <row r="346" spans="1:12" ht="21" customHeight="1">
      <c r="A346" s="764" t="s">
        <v>3</v>
      </c>
      <c r="B346" s="765" t="s">
        <v>103</v>
      </c>
      <c r="C346" s="517"/>
      <c r="D346" s="518"/>
      <c r="E346" s="1051" t="e">
        <f>H346/H282</f>
        <v>#DIV/0!</v>
      </c>
      <c r="F346" s="38"/>
      <c r="G346" s="874"/>
      <c r="H346" s="1054">
        <v>0</v>
      </c>
      <c r="J346" s="1054">
        <f>'ANNEX-II'!L170</f>
        <v>28420</v>
      </c>
      <c r="K346" s="954"/>
      <c r="L346" s="955"/>
    </row>
    <row r="347" spans="1:12" ht="11.25" customHeight="1" thickBot="1">
      <c r="A347" s="519"/>
      <c r="B347" s="520"/>
      <c r="C347" s="520"/>
      <c r="D347" s="521"/>
      <c r="E347" s="1052"/>
      <c r="F347" s="38"/>
      <c r="G347" s="877"/>
      <c r="H347" s="1067"/>
      <c r="J347" s="1068"/>
      <c r="K347" s="955"/>
      <c r="L347" s="955"/>
    </row>
    <row r="348" spans="5:11" ht="10.5" customHeight="1">
      <c r="E348" s="14"/>
      <c r="F348" s="38"/>
      <c r="H348" s="552"/>
      <c r="J348" s="704"/>
      <c r="K348" s="195"/>
    </row>
    <row r="349" spans="5:11" ht="10.5" customHeight="1">
      <c r="E349" s="14"/>
      <c r="F349" s="38"/>
      <c r="H349" s="554"/>
      <c r="J349" s="705"/>
      <c r="K349" s="195"/>
    </row>
    <row r="350" spans="1:11" ht="21" customHeight="1">
      <c r="A350" s="903" t="s">
        <v>4</v>
      </c>
      <c r="B350" s="903" t="s">
        <v>111</v>
      </c>
      <c r="C350" s="919"/>
      <c r="D350" s="919"/>
      <c r="E350" s="14"/>
      <c r="F350" s="38"/>
      <c r="G350" s="225"/>
      <c r="H350" s="913"/>
      <c r="I350" s="225"/>
      <c r="J350" s="904"/>
      <c r="K350" s="195"/>
    </row>
    <row r="351" spans="1:11" s="664" customFormat="1" ht="10.5" customHeight="1" thickBot="1">
      <c r="A351" s="250"/>
      <c r="B351" s="250"/>
      <c r="C351" s="880"/>
      <c r="D351" s="880"/>
      <c r="E351" s="920"/>
      <c r="F351" s="885"/>
      <c r="G351" s="882"/>
      <c r="H351" s="883"/>
      <c r="I351" s="225"/>
      <c r="J351" s="904"/>
      <c r="K351" s="900"/>
    </row>
    <row r="352" spans="1:12" ht="19.5" customHeight="1">
      <c r="A352" s="886"/>
      <c r="B352" s="887"/>
      <c r="C352" s="888"/>
      <c r="D352" s="889"/>
      <c r="E352" s="921" t="e">
        <f>F352/H282</f>
        <v>#DIV/0!</v>
      </c>
      <c r="F352" s="241">
        <v>0</v>
      </c>
      <c r="G352" s="890"/>
      <c r="H352" s="883"/>
      <c r="I352" s="225"/>
      <c r="J352" s="949"/>
      <c r="K352" s="950"/>
      <c r="L352" s="815"/>
    </row>
    <row r="353" spans="1:12" ht="19.5" customHeight="1">
      <c r="A353" s="891"/>
      <c r="B353" s="892"/>
      <c r="C353" s="893"/>
      <c r="D353" s="894"/>
      <c r="E353" s="921" t="e">
        <f>F353/H282</f>
        <v>#DIV/0!</v>
      </c>
      <c r="F353" s="113">
        <v>0</v>
      </c>
      <c r="G353" s="890"/>
      <c r="H353" s="883"/>
      <c r="I353" s="225"/>
      <c r="J353" s="949"/>
      <c r="K353" s="950"/>
      <c r="L353" s="815"/>
    </row>
    <row r="354" spans="1:12" ht="19.5" customHeight="1">
      <c r="A354" s="891"/>
      <c r="B354" s="892"/>
      <c r="C354" s="893"/>
      <c r="D354" s="894"/>
      <c r="E354" s="921" t="e">
        <f>F354/H282</f>
        <v>#DIV/0!</v>
      </c>
      <c r="F354" s="113">
        <v>0</v>
      </c>
      <c r="G354" s="890"/>
      <c r="H354" s="883"/>
      <c r="I354" s="225"/>
      <c r="J354" s="949"/>
      <c r="K354" s="950"/>
      <c r="L354" s="815"/>
    </row>
    <row r="355" spans="1:12" ht="19.5" customHeight="1">
      <c r="A355" s="922"/>
      <c r="B355" s="919"/>
      <c r="C355" s="923"/>
      <c r="D355" s="924"/>
      <c r="E355" s="921" t="e">
        <f>F355/H282</f>
        <v>#DIV/0!</v>
      </c>
      <c r="F355" s="113">
        <v>0</v>
      </c>
      <c r="G355" s="890"/>
      <c r="H355" s="883"/>
      <c r="I355" s="225"/>
      <c r="J355" s="949"/>
      <c r="K355" s="950"/>
      <c r="L355" s="815"/>
    </row>
    <row r="356" spans="1:12" ht="19.5" customHeight="1">
      <c r="A356" s="891"/>
      <c r="B356" s="892"/>
      <c r="C356" s="893"/>
      <c r="D356" s="894"/>
      <c r="E356" s="921" t="e">
        <f>F356/H282</f>
        <v>#DIV/0!</v>
      </c>
      <c r="F356" s="113">
        <v>0</v>
      </c>
      <c r="G356" s="890"/>
      <c r="H356" s="883"/>
      <c r="I356" s="225"/>
      <c r="J356" s="949"/>
      <c r="K356" s="950"/>
      <c r="L356" s="815"/>
    </row>
    <row r="357" spans="1:12" ht="19.5" customHeight="1">
      <c r="A357" s="891"/>
      <c r="B357" s="892"/>
      <c r="C357" s="893"/>
      <c r="D357" s="894"/>
      <c r="E357" s="921" t="e">
        <f>F357/H282</f>
        <v>#DIV/0!</v>
      </c>
      <c r="F357" s="113">
        <v>0</v>
      </c>
      <c r="G357" s="890"/>
      <c r="H357" s="883"/>
      <c r="I357" s="225"/>
      <c r="J357" s="949"/>
      <c r="K357" s="950"/>
      <c r="L357" s="815"/>
    </row>
    <row r="358" spans="1:12" ht="19.5" customHeight="1" thickBot="1">
      <c r="A358" s="895"/>
      <c r="B358" s="896"/>
      <c r="C358" s="897"/>
      <c r="D358" s="898"/>
      <c r="E358" s="921" t="e">
        <f>F358/H282</f>
        <v>#DIV/0!</v>
      </c>
      <c r="F358" s="235">
        <v>0</v>
      </c>
      <c r="G358" s="899"/>
      <c r="H358" s="883"/>
      <c r="I358" s="225"/>
      <c r="J358" s="949"/>
      <c r="K358" s="950"/>
      <c r="L358" s="815"/>
    </row>
    <row r="359" spans="1:12" ht="21.75" customHeight="1" thickBot="1">
      <c r="A359" s="901"/>
      <c r="B359" s="358"/>
      <c r="C359" s="901"/>
      <c r="D359" s="901"/>
      <c r="E359" s="219"/>
      <c r="F359" s="1076"/>
      <c r="G359" s="1077"/>
      <c r="H359" s="322">
        <f>SUM(F352:F358)</f>
        <v>0</v>
      </c>
      <c r="I359" s="225"/>
      <c r="J359" s="750">
        <f>'ANNEX-II'!L173</f>
        <v>0</v>
      </c>
      <c r="K359" s="952"/>
      <c r="L359" s="953"/>
    </row>
    <row r="360" spans="1:11" ht="5.25" customHeight="1" thickBot="1">
      <c r="A360" s="4"/>
      <c r="F360" s="38"/>
      <c r="H360" s="612"/>
      <c r="J360" s="703"/>
      <c r="K360" s="195"/>
    </row>
    <row r="361" spans="1:12" ht="21" customHeight="1">
      <c r="A361" s="4"/>
      <c r="F361" s="1074" t="s">
        <v>43</v>
      </c>
      <c r="G361" s="1057"/>
      <c r="H361" s="1064">
        <f>SUM(H346+H359)</f>
        <v>0</v>
      </c>
      <c r="I361" s="606"/>
      <c r="J361" s="1053">
        <f>SUM(J346+J359)</f>
        <v>28420</v>
      </c>
      <c r="K361" s="225"/>
      <c r="L361" s="226"/>
    </row>
    <row r="362" spans="1:12" ht="21" customHeight="1" thickBot="1">
      <c r="A362" s="4"/>
      <c r="F362" s="1075" t="s">
        <v>245</v>
      </c>
      <c r="G362" s="1059"/>
      <c r="H362" s="1069"/>
      <c r="I362" s="607"/>
      <c r="J362" s="1062"/>
      <c r="K362" s="226"/>
      <c r="L362" s="226"/>
    </row>
    <row r="363" spans="1:11" ht="21.75" customHeight="1" thickBot="1">
      <c r="A363" s="4"/>
      <c r="F363" s="38"/>
      <c r="H363" s="323" t="e">
        <f>H361/H282</f>
        <v>#DIV/0!</v>
      </c>
      <c r="J363" s="323">
        <f>J361/J282</f>
        <v>0.5000000000844476</v>
      </c>
      <c r="K363" s="195"/>
    </row>
    <row r="364" spans="1:11" ht="7.5" customHeight="1" thickBot="1">
      <c r="A364" s="4"/>
      <c r="F364" s="38"/>
      <c r="H364" s="611"/>
      <c r="J364" s="703"/>
      <c r="K364" s="195"/>
    </row>
    <row r="365" spans="2:11" ht="42.75" customHeight="1" thickBot="1">
      <c r="B365" s="359" t="s">
        <v>104</v>
      </c>
      <c r="C365" s="5"/>
      <c r="D365" s="528"/>
      <c r="E365" s="528"/>
      <c r="F365" s="528"/>
      <c r="G365" s="537"/>
      <c r="H365" s="477">
        <f>SUM(H321+H341+H361)</f>
        <v>0</v>
      </c>
      <c r="J365" s="925">
        <f>SUM(J321+J341+J361)</f>
        <v>56840</v>
      </c>
      <c r="K365" s="195"/>
    </row>
    <row r="366" spans="2:11" ht="21.75" customHeight="1" thickBot="1">
      <c r="B366" s="195"/>
      <c r="C366" s="532"/>
      <c r="D366" s="533"/>
      <c r="E366" s="533"/>
      <c r="F366" s="533"/>
      <c r="G366" s="533"/>
      <c r="H366" s="926" t="e">
        <f>H365/H282</f>
        <v>#DIV/0!</v>
      </c>
      <c r="J366" s="926">
        <f>J365/J282</f>
        <v>1.0000000001688951</v>
      </c>
      <c r="K366" s="195"/>
    </row>
    <row r="367" spans="1:12" ht="17.25" customHeight="1">
      <c r="A367" s="195"/>
      <c r="B367" s="17"/>
      <c r="C367" s="275"/>
      <c r="D367" s="276"/>
      <c r="E367" s="17"/>
      <c r="F367" s="277"/>
      <c r="G367" s="194"/>
      <c r="H367" s="445"/>
      <c r="I367" s="278"/>
      <c r="K367" s="87"/>
      <c r="L367" s="87"/>
    </row>
    <row r="368" spans="1:12" ht="17.25" customHeight="1">
      <c r="A368" s="195"/>
      <c r="B368" s="17"/>
      <c r="C368" s="275"/>
      <c r="D368" s="276"/>
      <c r="E368" s="17"/>
      <c r="F368" s="277"/>
      <c r="G368" s="194"/>
      <c r="H368" s="445"/>
      <c r="I368" s="278"/>
      <c r="K368" s="87"/>
      <c r="L368" s="87"/>
    </row>
    <row r="369" spans="1:13" ht="30.75" customHeight="1">
      <c r="A369" s="957" t="s">
        <v>260</v>
      </c>
      <c r="B369" s="958"/>
      <c r="C369" s="959"/>
      <c r="D369" s="960"/>
      <c r="E369" s="958"/>
      <c r="F369" s="961"/>
      <c r="G369" s="962"/>
      <c r="H369" s="963"/>
      <c r="I369" s="964"/>
      <c r="J369" s="958"/>
      <c r="K369" s="962"/>
      <c r="L369" s="962"/>
      <c r="M369" s="965"/>
    </row>
    <row r="370" spans="1:12" ht="17.25" customHeight="1">
      <c r="A370" s="195"/>
      <c r="B370" s="17"/>
      <c r="C370" s="275"/>
      <c r="D370" s="276"/>
      <c r="E370" s="17"/>
      <c r="F370" s="277"/>
      <c r="G370" s="194"/>
      <c r="H370" s="445"/>
      <c r="I370" s="278"/>
      <c r="K370" s="87"/>
      <c r="L370" s="87"/>
    </row>
    <row r="371" spans="1:12" ht="17.25" customHeight="1">
      <c r="A371" s="195"/>
      <c r="B371" s="17"/>
      <c r="C371" s="275"/>
      <c r="D371" s="276"/>
      <c r="E371" s="17"/>
      <c r="F371" s="277"/>
      <c r="G371" s="194"/>
      <c r="H371" s="445"/>
      <c r="I371" s="278"/>
      <c r="K371" s="87"/>
      <c r="L371" s="87"/>
    </row>
    <row r="372" spans="1:12" ht="21.75" customHeight="1" thickBot="1">
      <c r="A372" s="195"/>
      <c r="B372" s="17"/>
      <c r="C372" s="275"/>
      <c r="D372" s="276"/>
      <c r="E372" s="17"/>
      <c r="F372" s="277"/>
      <c r="G372" s="194"/>
      <c r="H372" s="445"/>
      <c r="I372" s="278"/>
      <c r="K372" s="87"/>
      <c r="L372" s="87"/>
    </row>
    <row r="373" spans="1:12" ht="12.75" customHeight="1">
      <c r="A373" s="538"/>
      <c r="B373" s="122"/>
      <c r="C373" s="613"/>
      <c r="D373" s="142"/>
      <c r="E373" s="122"/>
      <c r="F373" s="927"/>
      <c r="G373" s="563"/>
      <c r="H373" s="928"/>
      <c r="I373" s="614"/>
      <c r="J373" s="122"/>
      <c r="K373" s="130"/>
      <c r="L373" s="563"/>
    </row>
    <row r="374" spans="1:12" ht="21.75" customHeight="1">
      <c r="A374" s="929" t="s">
        <v>141</v>
      </c>
      <c r="B374" s="615"/>
      <c r="C374" s="615"/>
      <c r="D374" s="615"/>
      <c r="E374" s="616"/>
      <c r="F374" s="930"/>
      <c r="G374" s="931"/>
      <c r="H374" s="932" t="s">
        <v>246</v>
      </c>
      <c r="I374" s="617"/>
      <c r="J374" s="125"/>
      <c r="K374" s="333"/>
      <c r="L374" s="334"/>
    </row>
    <row r="375" spans="1:12" ht="17.25" customHeight="1">
      <c r="A375" s="618"/>
      <c r="B375" s="619"/>
      <c r="C375" s="619"/>
      <c r="D375" s="619"/>
      <c r="E375" s="616"/>
      <c r="F375" s="616"/>
      <c r="G375" s="334"/>
      <c r="H375" s="933"/>
      <c r="I375" s="617"/>
      <c r="J375" s="125"/>
      <c r="K375" s="333"/>
      <c r="L375" s="334"/>
    </row>
    <row r="376" spans="1:12" ht="21.75" customHeight="1">
      <c r="A376" s="620" t="s">
        <v>142</v>
      </c>
      <c r="B376" s="616"/>
      <c r="C376" s="616"/>
      <c r="D376" s="616"/>
      <c r="E376" s="616"/>
      <c r="F376" s="616"/>
      <c r="G376" s="334"/>
      <c r="H376" s="933"/>
      <c r="I376" s="617"/>
      <c r="J376" s="125"/>
      <c r="K376" s="333"/>
      <c r="L376" s="334"/>
    </row>
    <row r="377" spans="1:12" ht="21.75" customHeight="1">
      <c r="A377" s="620"/>
      <c r="B377" s="616"/>
      <c r="C377" s="616"/>
      <c r="D377" s="616"/>
      <c r="E377" s="616"/>
      <c r="F377" s="616"/>
      <c r="G377" s="334"/>
      <c r="H377" s="933"/>
      <c r="I377" s="617"/>
      <c r="J377" s="125"/>
      <c r="K377" s="333"/>
      <c r="L377" s="334"/>
    </row>
    <row r="378" spans="1:12" ht="21.75" customHeight="1">
      <c r="A378" s="620"/>
      <c r="B378" s="616"/>
      <c r="C378" s="616"/>
      <c r="D378" s="616"/>
      <c r="E378" s="616"/>
      <c r="F378" s="616"/>
      <c r="G378" s="334"/>
      <c r="H378" s="933"/>
      <c r="I378" s="617"/>
      <c r="J378" s="125"/>
      <c r="K378" s="333"/>
      <c r="L378" s="334"/>
    </row>
    <row r="379" spans="1:12" ht="21.75" customHeight="1">
      <c r="A379" s="620"/>
      <c r="B379" s="616"/>
      <c r="C379" s="616"/>
      <c r="D379" s="616"/>
      <c r="E379" s="616"/>
      <c r="F379" s="616"/>
      <c r="G379" s="334"/>
      <c r="H379" s="933"/>
      <c r="I379" s="617"/>
      <c r="J379" s="125"/>
      <c r="K379" s="333"/>
      <c r="L379" s="334"/>
    </row>
    <row r="380" spans="1:12" ht="21.75" customHeight="1">
      <c r="A380" s="620" t="s">
        <v>247</v>
      </c>
      <c r="B380" s="616"/>
      <c r="C380" s="616"/>
      <c r="D380" s="616"/>
      <c r="E380" s="616"/>
      <c r="F380" s="616"/>
      <c r="G380" s="334"/>
      <c r="H380" s="933"/>
      <c r="I380" s="617"/>
      <c r="J380" s="125"/>
      <c r="K380" s="333"/>
      <c r="L380" s="334"/>
    </row>
    <row r="381" spans="1:12" ht="21.75" customHeight="1">
      <c r="A381" s="620"/>
      <c r="B381" s="616"/>
      <c r="C381" s="616"/>
      <c r="D381" s="616"/>
      <c r="E381" s="616"/>
      <c r="F381" s="616"/>
      <c r="G381" s="334"/>
      <c r="H381" s="933"/>
      <c r="I381" s="617"/>
      <c r="J381" s="125"/>
      <c r="K381" s="333"/>
      <c r="L381" s="334"/>
    </row>
    <row r="382" spans="1:12" ht="21.75" customHeight="1">
      <c r="A382" s="620"/>
      <c r="B382" s="616"/>
      <c r="C382" s="616"/>
      <c r="D382" s="616"/>
      <c r="E382" s="616"/>
      <c r="F382" s="616"/>
      <c r="G382" s="334"/>
      <c r="H382" s="933"/>
      <c r="I382" s="617"/>
      <c r="J382" s="125"/>
      <c r="K382" s="333"/>
      <c r="L382" s="334"/>
    </row>
    <row r="383" spans="1:12" ht="21.75" customHeight="1">
      <c r="A383" s="620" t="s">
        <v>143</v>
      </c>
      <c r="B383" s="616"/>
      <c r="C383" s="616"/>
      <c r="D383" s="616"/>
      <c r="E383" s="616"/>
      <c r="F383" s="616"/>
      <c r="G383" s="334"/>
      <c r="H383" s="933"/>
      <c r="I383" s="617"/>
      <c r="J383" s="125"/>
      <c r="K383" s="333"/>
      <c r="L383" s="334"/>
    </row>
    <row r="384" spans="1:12" ht="21.75" customHeight="1">
      <c r="A384" s="620"/>
      <c r="B384" s="616"/>
      <c r="C384" s="616"/>
      <c r="D384" s="616"/>
      <c r="E384" s="616"/>
      <c r="F384" s="616"/>
      <c r="G384" s="334"/>
      <c r="H384" s="933"/>
      <c r="I384" s="617"/>
      <c r="J384" s="125"/>
      <c r="K384" s="333"/>
      <c r="L384" s="334"/>
    </row>
    <row r="385" spans="1:12" ht="21.75" customHeight="1">
      <c r="A385" s="620" t="s">
        <v>144</v>
      </c>
      <c r="B385" s="616"/>
      <c r="C385" s="616"/>
      <c r="D385" s="616"/>
      <c r="E385" s="616"/>
      <c r="F385" s="616"/>
      <c r="G385" s="334"/>
      <c r="H385" s="933"/>
      <c r="I385" s="617"/>
      <c r="J385" s="125"/>
      <c r="K385" s="333"/>
      <c r="L385" s="334"/>
    </row>
    <row r="386" spans="1:12" ht="21.75" customHeight="1">
      <c r="A386" s="620"/>
      <c r="B386" s="616"/>
      <c r="C386" s="616"/>
      <c r="D386" s="616"/>
      <c r="E386" s="616"/>
      <c r="F386" s="616"/>
      <c r="G386" s="334"/>
      <c r="H386" s="933"/>
      <c r="I386" s="617"/>
      <c r="J386" s="125"/>
      <c r="K386" s="333"/>
      <c r="L386" s="334"/>
    </row>
    <row r="387" spans="1:12" ht="21.75" customHeight="1">
      <c r="A387" s="620"/>
      <c r="B387" s="616"/>
      <c r="C387" s="616"/>
      <c r="D387" s="616"/>
      <c r="E387" s="616"/>
      <c r="F387" s="616"/>
      <c r="G387" s="334"/>
      <c r="H387" s="933"/>
      <c r="I387" s="617"/>
      <c r="J387" s="125"/>
      <c r="K387" s="333"/>
      <c r="L387" s="334"/>
    </row>
    <row r="388" spans="1:12" ht="21.75" customHeight="1">
      <c r="A388" s="620"/>
      <c r="B388" s="616"/>
      <c r="C388" s="616"/>
      <c r="D388" s="616"/>
      <c r="E388" s="616"/>
      <c r="F388" s="616"/>
      <c r="G388" s="334"/>
      <c r="H388" s="933"/>
      <c r="I388" s="617"/>
      <c r="J388" s="125"/>
      <c r="K388" s="333"/>
      <c r="L388" s="334"/>
    </row>
    <row r="389" spans="1:12" ht="21.75" customHeight="1">
      <c r="A389" s="620"/>
      <c r="B389" s="616"/>
      <c r="C389" s="616"/>
      <c r="D389" s="616"/>
      <c r="E389" s="616"/>
      <c r="F389" s="616"/>
      <c r="G389" s="334"/>
      <c r="H389" s="933"/>
      <c r="I389" s="617"/>
      <c r="J389" s="125"/>
      <c r="K389" s="333"/>
      <c r="L389" s="334"/>
    </row>
    <row r="390" spans="1:12" ht="21.75" customHeight="1">
      <c r="A390" s="620" t="s">
        <v>248</v>
      </c>
      <c r="B390" s="616"/>
      <c r="C390" s="616"/>
      <c r="D390" s="616"/>
      <c r="E390" s="616"/>
      <c r="F390" s="616"/>
      <c r="G390" s="334"/>
      <c r="H390" s="933"/>
      <c r="I390" s="617"/>
      <c r="J390" s="125"/>
      <c r="K390" s="333"/>
      <c r="L390" s="334"/>
    </row>
    <row r="391" spans="1:12" ht="9" customHeight="1">
      <c r="A391" s="620"/>
      <c r="B391" s="616"/>
      <c r="C391" s="616"/>
      <c r="D391" s="616"/>
      <c r="E391" s="616"/>
      <c r="F391" s="616"/>
      <c r="G391" s="334"/>
      <c r="H391" s="933"/>
      <c r="I391" s="617"/>
      <c r="J391" s="125"/>
      <c r="K391" s="333"/>
      <c r="L391" s="334"/>
    </row>
    <row r="392" spans="1:12" ht="21.75" customHeight="1">
      <c r="A392" s="620"/>
      <c r="B392" s="934"/>
      <c r="C392" s="935"/>
      <c r="D392" s="935"/>
      <c r="E392" s="936"/>
      <c r="F392" s="616"/>
      <c r="G392" s="334"/>
      <c r="H392" s="933"/>
      <c r="I392" s="617"/>
      <c r="J392" s="125"/>
      <c r="K392" s="333"/>
      <c r="L392" s="334"/>
    </row>
    <row r="393" spans="1:12" ht="21.75" customHeight="1">
      <c r="A393" s="620"/>
      <c r="B393" s="937"/>
      <c r="C393" s="616"/>
      <c r="D393" s="616"/>
      <c r="E393" s="938"/>
      <c r="F393" s="616"/>
      <c r="G393" s="334"/>
      <c r="H393" s="933"/>
      <c r="I393" s="617"/>
      <c r="J393" s="125"/>
      <c r="K393" s="333"/>
      <c r="L393" s="334"/>
    </row>
    <row r="394" spans="1:12" ht="21.75" customHeight="1">
      <c r="A394" s="620"/>
      <c r="B394" s="937"/>
      <c r="C394" s="616"/>
      <c r="D394" s="616"/>
      <c r="E394" s="938"/>
      <c r="F394" s="616"/>
      <c r="G394" s="334"/>
      <c r="H394" s="933"/>
      <c r="I394" s="617"/>
      <c r="J394" s="125"/>
      <c r="K394" s="333"/>
      <c r="L394" s="334"/>
    </row>
    <row r="395" spans="1:12" ht="21.75" customHeight="1">
      <c r="A395" s="620"/>
      <c r="B395" s="937"/>
      <c r="C395" s="616"/>
      <c r="D395" s="616"/>
      <c r="E395" s="938"/>
      <c r="F395" s="616"/>
      <c r="G395" s="334"/>
      <c r="H395" s="933"/>
      <c r="I395" s="617"/>
      <c r="J395" s="125"/>
      <c r="K395" s="333"/>
      <c r="L395" s="334"/>
    </row>
    <row r="396" spans="1:12" ht="21.75" customHeight="1">
      <c r="A396" s="620"/>
      <c r="B396" s="939"/>
      <c r="C396" s="940"/>
      <c r="D396" s="940"/>
      <c r="E396" s="941"/>
      <c r="F396" s="616"/>
      <c r="G396" s="334"/>
      <c r="H396" s="933"/>
      <c r="I396" s="617"/>
      <c r="J396" s="125"/>
      <c r="K396" s="333"/>
      <c r="L396" s="334"/>
    </row>
    <row r="397" spans="1:12" ht="21.75" customHeight="1" thickBot="1">
      <c r="A397" s="621"/>
      <c r="B397" s="622"/>
      <c r="C397" s="622"/>
      <c r="D397" s="622"/>
      <c r="E397" s="622"/>
      <c r="F397" s="622"/>
      <c r="G397" s="624"/>
      <c r="H397" s="942"/>
      <c r="I397" s="623"/>
      <c r="J397" s="128"/>
      <c r="K397" s="137"/>
      <c r="L397" s="624"/>
    </row>
    <row r="398" spans="1:12" s="66" customFormat="1" ht="15" customHeight="1">
      <c r="A398" s="625"/>
      <c r="B398" s="626"/>
      <c r="C398" s="72"/>
      <c r="D398" s="72"/>
      <c r="E398" s="72"/>
      <c r="F398" s="72"/>
      <c r="G398" s="72"/>
      <c r="H398" s="308"/>
      <c r="I398" s="84"/>
      <c r="J398" s="194"/>
      <c r="K398" s="72"/>
      <c r="L398" s="72"/>
    </row>
    <row r="399" spans="8:12" s="66" customFormat="1" ht="5.25" customHeight="1">
      <c r="H399" s="30"/>
      <c r="I399" s="30"/>
      <c r="J399" s="194"/>
      <c r="K399" s="17"/>
      <c r="L399" s="194"/>
    </row>
    <row r="400" spans="1:12" s="66" customFormat="1" ht="15" customHeight="1">
      <c r="A400" s="71"/>
      <c r="B400" s="89"/>
      <c r="C400" s="89"/>
      <c r="D400" s="89"/>
      <c r="E400" s="89"/>
      <c r="F400" s="89"/>
      <c r="G400" s="89"/>
      <c r="H400" s="307"/>
      <c r="I400" s="84"/>
      <c r="J400" s="194"/>
      <c r="K400" s="85"/>
      <c r="L400" s="194"/>
    </row>
    <row r="401" spans="1:12" ht="14.25" customHeight="1">
      <c r="A401" s="71"/>
      <c r="B401" s="89"/>
      <c r="C401" s="89"/>
      <c r="D401" s="89"/>
      <c r="E401" s="89"/>
      <c r="F401" s="89"/>
      <c r="G401" s="89"/>
      <c r="H401" s="307"/>
      <c r="I401" s="84"/>
      <c r="J401" s="194"/>
      <c r="K401" s="85"/>
      <c r="L401" s="194"/>
    </row>
    <row r="402" spans="1:12" ht="15" customHeight="1">
      <c r="A402" s="71"/>
      <c r="B402" s="89"/>
      <c r="C402" s="89"/>
      <c r="D402" s="89"/>
      <c r="E402" s="89"/>
      <c r="F402" s="89"/>
      <c r="G402" s="89"/>
      <c r="H402" s="307"/>
      <c r="I402" s="84"/>
      <c r="J402" s="194"/>
      <c r="K402" s="85"/>
      <c r="L402" s="194"/>
    </row>
    <row r="403" spans="1:12" ht="15" customHeight="1">
      <c r="A403" s="71"/>
      <c r="B403" s="89"/>
      <c r="C403" s="89"/>
      <c r="D403" s="89"/>
      <c r="E403" s="89"/>
      <c r="F403" s="89"/>
      <c r="G403" s="89"/>
      <c r="H403" s="307"/>
      <c r="I403" s="30"/>
      <c r="J403" s="194"/>
      <c r="K403" s="17"/>
      <c r="L403" s="194"/>
    </row>
    <row r="404" spans="1:12" ht="11.25" customHeight="1">
      <c r="A404" s="71"/>
      <c r="B404" s="89"/>
      <c r="C404" s="89"/>
      <c r="D404" s="89"/>
      <c r="E404" s="89"/>
      <c r="F404" s="89"/>
      <c r="G404" s="89"/>
      <c r="H404" s="307"/>
      <c r="I404" s="30"/>
      <c r="J404" s="309"/>
      <c r="K404" s="17"/>
      <c r="L404" s="194"/>
    </row>
    <row r="405" spans="1:12" ht="18" customHeight="1">
      <c r="A405" s="71"/>
      <c r="B405" s="89"/>
      <c r="C405" s="89"/>
      <c r="D405" s="89"/>
      <c r="E405" s="89"/>
      <c r="F405" s="89"/>
      <c r="G405" s="89"/>
      <c r="H405" s="308"/>
      <c r="I405" s="30"/>
      <c r="J405" s="194"/>
      <c r="K405" s="85"/>
      <c r="L405" s="310"/>
    </row>
    <row r="406" spans="1:12" ht="12" customHeight="1">
      <c r="A406" s="71"/>
      <c r="B406" s="89"/>
      <c r="C406" s="89"/>
      <c r="D406" s="89"/>
      <c r="E406" s="89"/>
      <c r="F406" s="89"/>
      <c r="G406" s="89"/>
      <c r="H406" s="307"/>
      <c r="I406" s="30"/>
      <c r="J406" s="309"/>
      <c r="K406" s="17"/>
      <c r="L406" s="194"/>
    </row>
    <row r="407" spans="1:12" ht="18" customHeight="1">
      <c r="A407" s="71"/>
      <c r="B407" s="89"/>
      <c r="C407" s="89"/>
      <c r="D407" s="89"/>
      <c r="E407" s="89"/>
      <c r="F407" s="89"/>
      <c r="G407" s="89"/>
      <c r="H407" s="308"/>
      <c r="I407" s="30"/>
      <c r="J407" s="194"/>
      <c r="K407" s="17"/>
      <c r="L407" s="311"/>
    </row>
    <row r="408" spans="1:12" ht="11.25" customHeight="1">
      <c r="A408" s="71"/>
      <c r="B408" s="31"/>
      <c r="C408" s="31"/>
      <c r="D408" s="31"/>
      <c r="E408" s="31"/>
      <c r="F408" s="31"/>
      <c r="G408" s="31"/>
      <c r="H408" s="30"/>
      <c r="I408" s="30"/>
      <c r="J408" s="309"/>
      <c r="K408" s="17"/>
      <c r="L408" s="194"/>
    </row>
    <row r="409" spans="1:12" ht="18" customHeight="1">
      <c r="A409" s="71"/>
      <c r="B409" s="89"/>
      <c r="C409" s="89"/>
      <c r="D409" s="89"/>
      <c r="E409" s="89"/>
      <c r="F409" s="89"/>
      <c r="G409" s="89"/>
      <c r="H409" s="308"/>
      <c r="I409" s="30"/>
      <c r="J409" s="309"/>
      <c r="K409" s="17"/>
      <c r="L409" s="311"/>
    </row>
    <row r="410" spans="1:12" ht="11.25" customHeight="1">
      <c r="A410" s="71"/>
      <c r="B410" s="89"/>
      <c r="C410" s="89"/>
      <c r="D410" s="89"/>
      <c r="E410" s="89"/>
      <c r="F410" s="89"/>
      <c r="G410" s="89"/>
      <c r="H410" s="308"/>
      <c r="I410" s="30"/>
      <c r="J410" s="309"/>
      <c r="K410" s="17"/>
      <c r="L410" s="311"/>
    </row>
    <row r="411" spans="1:12" ht="18" customHeight="1">
      <c r="A411" s="71"/>
      <c r="B411" s="31"/>
      <c r="C411" s="31"/>
      <c r="D411" s="31"/>
      <c r="E411" s="31"/>
      <c r="F411" s="31"/>
      <c r="G411" s="31"/>
      <c r="H411" s="308"/>
      <c r="I411" s="84"/>
      <c r="J411" s="17"/>
      <c r="K411" s="85"/>
      <c r="L411" s="310"/>
    </row>
    <row r="412" spans="1:12" ht="11.25" customHeight="1">
      <c r="A412" s="71"/>
      <c r="B412" s="89"/>
      <c r="C412" s="89"/>
      <c r="D412" s="89"/>
      <c r="E412" s="89"/>
      <c r="F412" s="89"/>
      <c r="G412" s="89"/>
      <c r="H412" s="30"/>
      <c r="I412" s="30"/>
      <c r="J412" s="306"/>
      <c r="K412" s="17"/>
      <c r="L412" s="17"/>
    </row>
    <row r="413" spans="1:12" ht="25.5" customHeight="1">
      <c r="A413" s="71"/>
      <c r="B413" s="31"/>
      <c r="C413" s="31"/>
      <c r="D413" s="31"/>
      <c r="E413" s="31"/>
      <c r="F413" s="31"/>
      <c r="G413" s="31"/>
      <c r="H413" s="30"/>
      <c r="I413" s="30"/>
      <c r="J413" s="17"/>
      <c r="K413" s="312"/>
      <c r="L413" s="305"/>
    </row>
    <row r="414" spans="1:12" ht="15" customHeight="1">
      <c r="A414" s="71"/>
      <c r="B414" s="31"/>
      <c r="C414" s="31"/>
      <c r="D414" s="31"/>
      <c r="E414" s="31"/>
      <c r="F414" s="31"/>
      <c r="G414" s="31"/>
      <c r="H414" s="30"/>
      <c r="I414" s="30"/>
      <c r="K414" s="17"/>
      <c r="L414" s="17"/>
    </row>
    <row r="415" ht="15.75" customHeight="1"/>
    <row r="416" ht="15.75" customHeight="1"/>
    <row r="417" ht="23.25" customHeight="1"/>
    <row r="418" ht="17.25" customHeight="1"/>
    <row r="419" ht="7.5" customHeight="1"/>
  </sheetData>
  <mergeCells count="49">
    <mergeCell ref="F361:G361"/>
    <mergeCell ref="F362:G362"/>
    <mergeCell ref="F83:G83"/>
    <mergeCell ref="F118:G118"/>
    <mergeCell ref="F119:G119"/>
    <mergeCell ref="F243:G243"/>
    <mergeCell ref="F359:G359"/>
    <mergeCell ref="F321:G321"/>
    <mergeCell ref="F322:G322"/>
    <mergeCell ref="F142:F143"/>
    <mergeCell ref="F244:G244"/>
    <mergeCell ref="F277:G277"/>
    <mergeCell ref="F278:G278"/>
    <mergeCell ref="F40:G40"/>
    <mergeCell ref="F41:G41"/>
    <mergeCell ref="F54:G54"/>
    <mergeCell ref="F82:G82"/>
    <mergeCell ref="J40:J41"/>
    <mergeCell ref="H53:H54"/>
    <mergeCell ref="J53:J54"/>
    <mergeCell ref="H40:H41"/>
    <mergeCell ref="J361:J362"/>
    <mergeCell ref="J289:J290"/>
    <mergeCell ref="H289:H290"/>
    <mergeCell ref="H321:H322"/>
    <mergeCell ref="J321:J322"/>
    <mergeCell ref="H346:H347"/>
    <mergeCell ref="J346:J347"/>
    <mergeCell ref="J329:J330"/>
    <mergeCell ref="J332:J333"/>
    <mergeCell ref="H361:H362"/>
    <mergeCell ref="H82:H83"/>
    <mergeCell ref="H329:H330"/>
    <mergeCell ref="H332:H333"/>
    <mergeCell ref="J118:J119"/>
    <mergeCell ref="J82:J83"/>
    <mergeCell ref="J277:J278"/>
    <mergeCell ref="J243:J244"/>
    <mergeCell ref="H118:H119"/>
    <mergeCell ref="H243:H244"/>
    <mergeCell ref="H277:H278"/>
    <mergeCell ref="L279:L280"/>
    <mergeCell ref="L285:L286"/>
    <mergeCell ref="E346:E347"/>
    <mergeCell ref="H341:H342"/>
    <mergeCell ref="J341:J342"/>
    <mergeCell ref="L289:L290"/>
    <mergeCell ref="F341:G341"/>
    <mergeCell ref="F342:G342"/>
  </mergeCells>
  <printOptions horizontalCentered="1"/>
  <pageMargins left="0.34" right="0.35433070866141736" top="0.15748031496062992" bottom="0.16" header="0.15748031496062992" footer="0.16"/>
  <pageSetup fitToHeight="12" horizontalDpi="300" verticalDpi="300" orientation="landscape" paperSize="9" scale="70" r:id="rId2"/>
  <headerFooter alignWithMargins="0">
    <oddFooter>&amp;C&amp;A&amp;RPage &amp;P of &amp;N</oddFooter>
  </headerFooter>
  <rowBreaks count="9" manualBreakCount="9">
    <brk id="41" max="12" man="1"/>
    <brk id="83" max="12" man="1"/>
    <brk id="120" max="12" man="1"/>
    <brk id="161" max="12" man="1"/>
    <brk id="206" max="12" man="1"/>
    <brk id="245" max="12" man="1"/>
    <brk id="282" max="12" man="1"/>
    <brk id="323" max="12" man="1"/>
    <brk id="366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actions</dc:title>
  <dc:subject>feuille budget toutes actions</dc:subject>
  <dc:creator>Erik Dammekens CE DG XXII</dc:creator>
  <cp:keywords>budget</cp:keywords>
  <dc:description/>
  <cp:lastModifiedBy>MARIA</cp:lastModifiedBy>
  <cp:lastPrinted>2003-08-12T11:20:02Z</cp:lastPrinted>
  <dcterms:created xsi:type="dcterms:W3CDTF">1998-12-02T17:23:05Z</dcterms:created>
  <dcterms:modified xsi:type="dcterms:W3CDTF">2003-08-12T11:22:47Z</dcterms:modified>
  <cp:category/>
  <cp:version/>
  <cp:contentType/>
  <cp:contentStatus/>
</cp:coreProperties>
</file>