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Τ. Π._2017_ΣΥΝΟΛΟ_ΘΕΜΑΤ_ΑΞΟΝΕΣ " sheetId="1" r:id="rId1"/>
    <sheet name="Τ. Π._2017_ΘΕΜΑΤΙΚΟΙ ΑΞΟΝΕΣ (1)" sheetId="2" r:id="rId2"/>
    <sheet name="Τ. Π._2017_ΘΕΜΑΤΙΚΟΙ ΑΞΟΝΕΣ (2)" sheetId="3" r:id="rId3"/>
    <sheet name="Τ. Π._2017_ΘΕΜΑΤΙΚΟΙ ΑΞΟΝΕΣ (3)" sheetId="4" r:id="rId4"/>
    <sheet name="Τ. Π._2017_ΘΕΜΑΤΙΚΟΙ ΑΞΟΝΕΣ (4)" sheetId="5" r:id="rId5"/>
    <sheet name="Τ. Π._2017_ΘΕΜΑΤΙΚΟΙ ΑΞΟΝΕΣ (5)" sheetId="6" r:id="rId6"/>
    <sheet name="ΣΥΝΟΛΟ ΑΞΟΝΩΝ" sheetId="7" state="hidden" r:id="rId7"/>
    <sheet name="ΠΑΡΑΚΟΛ. ΤΡΟΠΟΠ." sheetId="8" state="hidden" r:id="rId8"/>
  </sheets>
  <definedNames>
    <definedName name="_xlnm.Print_Titles" localSheetId="7">'ΠΑΡΑΚΟΛ. ΤΡΟΠΟΠ.'!$1:$2</definedName>
    <definedName name="_xlnm.Print_Titles" localSheetId="6">'ΣΥΝΟΛΟ ΑΞΟΝΩΝ'!$1:$2</definedName>
    <definedName name="_xlnm.Print_Area" localSheetId="1">'Τ. Π._2017_ΘΕΜΑΤΙΚΟΙ ΑΞΟΝΕΣ (1)'!$A$1:$K$55</definedName>
    <definedName name="_xlnm.Print_Titles" localSheetId="1">'Τ. Π._2017_ΘΕΜΑΤΙΚΟΙ ΑΞΟΝΕΣ (1)'!$1:$3</definedName>
    <definedName name="_xlnm.Print_Area" localSheetId="2">'Τ. Π._2017_ΘΕΜΑΤΙΚΟΙ ΑΞΟΝΕΣ (2)'!$A$1:$K$80</definedName>
    <definedName name="_xlnm.Print_Titles" localSheetId="2">'Τ. Π._2017_ΘΕΜΑΤΙΚΟΙ ΑΞΟΝΕΣ (2)'!$1:$3</definedName>
    <definedName name="_xlnm.Print_Area" localSheetId="3">'Τ. Π._2017_ΘΕΜΑΤΙΚΟΙ ΑΞΟΝΕΣ (3)'!$A$1:$K$49</definedName>
    <definedName name="_xlnm.Print_Titles" localSheetId="3">'Τ. Π._2017_ΘΕΜΑΤΙΚΟΙ ΑΞΟΝΕΣ (3)'!$1:$3</definedName>
    <definedName name="_xlnm.Print_Area" localSheetId="4">'Τ. Π._2017_ΘΕΜΑΤΙΚΟΙ ΑΞΟΝΕΣ (4)'!$A$1:$K$33</definedName>
    <definedName name="_xlnm.Print_Titles" localSheetId="4">'Τ. Π._2017_ΘΕΜΑΤΙΚΟΙ ΑΞΟΝΕΣ (4)'!$1:$3</definedName>
    <definedName name="_xlnm.Print_Area" localSheetId="5">'Τ. Π._2017_ΘΕΜΑΤΙΚΟΙ ΑΞΟΝΕΣ (5)'!$A$1:$K$33</definedName>
    <definedName name="_xlnm.Print_Titles" localSheetId="5">'Τ. Π._2017_ΘΕΜΑΤΙΚΟΙ ΑΞΟΝΕΣ (5)'!$1:$3</definedName>
    <definedName name="_xlnm.Print_Area" localSheetId="0">'Τ. Π._2017_ΣΥΝΟΛΟ_ΘΕΜΑΤ_ΑΞΟΝΕΣ '!$A$1:$C$32</definedName>
    <definedName name="_xlnm.Print_Titles" localSheetId="0">'Τ. Π._2017_ΣΥΝΟΛΟ_ΘΕΜΑΤ_ΑΞΟΝΕΣ '!$1:$1</definedName>
    <definedName name="Excel_BuiltIn_Print_Titles" localSheetId="0">'Τ. Π._2017_ΣΥΝΟΛΟ_ΘΕΜΑΤ_ΑΞΟΝΕΣ '!#REF!</definedName>
  </definedNames>
  <calcPr fullCalcOnLoad="1"/>
</workbook>
</file>

<file path=xl/sharedStrings.xml><?xml version="1.0" encoding="utf-8"?>
<sst xmlns="http://schemas.openxmlformats.org/spreadsheetml/2006/main" count="1888" uniqueCount="353">
  <si>
    <t>ΔΗΜΟΣ ΒΑΡΗΣ-ΒΟΥΛΑΣ-ΒΟΥΛΙΑΓΜΕΝΗΣ
ΤΕΧΝΙΚΟ ΠΡΟΓΡΑΜΜΑ 2017</t>
  </si>
  <si>
    <t>ΑΞΟΝΑΣ</t>
  </si>
  <si>
    <t>ΠΕΡΙΓΡΑΦΗ</t>
  </si>
  <si>
    <t>ΠΡΟΫΠΟΛΟΓΙΣΜΟΣ ΕΤΟΥΣ 2017</t>
  </si>
  <si>
    <t>ΛΟΙΠΑ ΕΤΗ
2018-2019</t>
  </si>
  <si>
    <t>ΣΥΝΟΛΟ Τ. Π.</t>
  </si>
  <si>
    <t>ΑΞΟΝΑΣ 1</t>
  </si>
  <si>
    <t>ΦΥΣΙΚΟ ΚΑΙ ΟΙΚΙΣΤΙΚΟ ΠΕΡΙΒΑΛΛΟΝ ΣΤΟ ΔΗΜΟ</t>
  </si>
  <si>
    <t>ΑΞΟΝΑΣ 2</t>
  </si>
  <si>
    <t>ΛΕΙΤΟΥΡΓΙΑ ΤΗΣ ΠΟΛΗΣ- ΣΥΝΘΗΚΕΣ ΔΙΑΒΙΩΣΗΣ ΚΑΙ ΠΟΙΟΤΗΤΑ ΖΩΗΣ ΣΤΟ ΔΗΜΟ</t>
  </si>
  <si>
    <t>ΑΞΟΝΑΣ 3</t>
  </si>
  <si>
    <t>ΚΟΙΝΩΝΙΚΗ ΜΕΡΙΜΝΑ - ΥΓΕΙΑ- ΠΑΙΔΕΙΑ - ΑΘΛΗΤΙΣΜΟΣ &amp; ΠΟΛΙΤΙΣΜΟΣ</t>
  </si>
  <si>
    <t>ΑΞΟΝΑΣ 4</t>
  </si>
  <si>
    <t>ΤΟΠΙΚΗ ΑΝΑΠΤΥΞΗ ΚΑΙ ΑΠΑΣΧΟΛΗΣΗ</t>
  </si>
  <si>
    <t>ΑΞΟΝΑΣ 5</t>
  </si>
  <si>
    <t>ΟΡΓΑΝΩΣΗ ΚΑΙ ΔΙΟΙΚΗΣΗ ΤΟΥ ΔΗΜΟΥ ΚΑΙ ΝΠΔΔ</t>
  </si>
  <si>
    <t>ΓΕΝΙΚΟ ΣΥΝΟΛΟ</t>
  </si>
  <si>
    <t>ΥΛΟΠΟΙΗΣΗ ΑΠΟ ΤΗΝ ΠΕΡΙΦΕΡΕΙΑ:</t>
  </si>
  <si>
    <r>
      <rPr>
        <b/>
        <u val="single"/>
        <sz val="10"/>
        <color indexed="8"/>
        <rFont val="Calibri"/>
        <family val="2"/>
      </rPr>
      <t xml:space="preserve">ΣΥΝΟΛΟ ΝΕΩΝ ΕΡΓΩΝ ΚΑΙ ΜΕΛΕΤΩΝ 2017
</t>
    </r>
    <r>
      <rPr>
        <b/>
        <u val="single"/>
        <sz val="10"/>
        <color indexed="8"/>
        <rFont val="Calibri"/>
        <family val="2"/>
      </rPr>
      <t>ΚΑΤΑ ΠΗΓΗ ΧΡΗΜΑΤΟΔΟΤΗΣΗΣ</t>
    </r>
  </si>
  <si>
    <t>ΣΥΝΕΧΙΖΟΜΕΝΑ</t>
  </si>
  <si>
    <t>ΕΡΓΑ – ΜΕΛΕΤΕΣ  ΙΔΙΟΙ ΠΟΡΟΙ</t>
  </si>
  <si>
    <t>ΝΕΑ</t>
  </si>
  <si>
    <t>ΕΡΓΑ - ΜΕΛΕΤΕΣ ΑΝΤΑΠΟΔΟΤΙΚΑ</t>
  </si>
  <si>
    <t>ΕΣΠΑ</t>
  </si>
  <si>
    <t>ΣΑΤΑ</t>
  </si>
  <si>
    <t>ΧΡΗΜΑΤΟΔΟΤΗΣΗ ΠΕΡΙΦΕΡΕΙΑΣ</t>
  </si>
  <si>
    <t>ΔΑΝΕΙΟ</t>
  </si>
  <si>
    <r>
      <rPr>
        <b/>
        <u val="single"/>
        <sz val="10"/>
        <color indexed="8"/>
        <rFont val="Calibri"/>
        <family val="2"/>
      </rPr>
      <t xml:space="preserve">ΣΥΝΟΛΟ ΣΥΝΕΧΙΖΟΜΕΝΩΝ  ΕΡΓΩΝ ΚΑΙ ΜΕΛΕΤΩΝ
</t>
    </r>
    <r>
      <rPr>
        <b/>
        <u val="single"/>
        <sz val="10"/>
        <color indexed="8"/>
        <rFont val="Calibri"/>
        <family val="2"/>
      </rPr>
      <t>ΚΑΤΑ ΠΗΓΗ ΧΡΗΜΑΤΟΔΟΤΗΣΗΣ</t>
    </r>
  </si>
  <si>
    <r>
      <rPr>
        <b/>
        <u val="single"/>
        <sz val="10"/>
        <color indexed="8"/>
        <rFont val="Calibri"/>
        <family val="2"/>
      </rPr>
      <t xml:space="preserve">ΓΕΝΙΚΟ ΣΥΝΟΛΟ ΤΕΧΝΙΚΟΥ ΠΡΟΓΡΑΜΜΑΤΟΣ ΕΤΟΥΣ 2017
</t>
    </r>
    <r>
      <rPr>
        <b/>
        <u val="single"/>
        <sz val="10"/>
        <color indexed="8"/>
        <rFont val="Calibri"/>
        <family val="2"/>
      </rPr>
      <t>ΚΑΤΆ ΠΗΓΗ ΧΡΗΜΑΤΟΔΟΤΗΣΗΣ</t>
    </r>
  </si>
  <si>
    <t>Α/Α</t>
  </si>
  <si>
    <t>ΕΙΔΟΣ</t>
  </si>
  <si>
    <t>ΔΙΕΥΘΥΝΣΗ</t>
  </si>
  <si>
    <t>ΠΟΣΟ (€)</t>
  </si>
  <si>
    <t>Π/Υ 2017</t>
  </si>
  <si>
    <t>Π/Υ 2018</t>
  </si>
  <si>
    <t>Π/Υ 2019</t>
  </si>
  <si>
    <t>ΧΡΗΜΑΤΟΔΟΤΗΣΗ</t>
  </si>
  <si>
    <t>Κ.Α.</t>
  </si>
  <si>
    <t>ΝΕΟ/ΣΥΝΕΧ.</t>
  </si>
  <si>
    <t>ΙΔΙΟΙ ΠΟΡΟΙ</t>
  </si>
  <si>
    <t>ΑΝΤΑΠΟΔΟΤΙΚΟ</t>
  </si>
  <si>
    <t>1.1.1</t>
  </si>
  <si>
    <t>ΜΕΛΕΤΗ</t>
  </si>
  <si>
    <t>ΜΕΛΕΤΗ ΠΕΡΙΒΑΛΛΟΝΤΙΚΩΝ ΕΠΙΠΤΩΣΕΩΝ ΓΙΑ ΤΗ ΛΕΙΤΟΥΡΓΙΑ ΧΩΡΟΥ ΕΝΑΠΟΘΕΣΗΣ ΚΛΑΔΕΜΑΤΩΝ – ΣΥΜΜΟΡΦΩΣΗ ΜΕ ΤΗΝ ΠΕΡΙΒΑΛΛΟΝΤΙΚΗ ΝΟΜΟΘΕΣΙΑ</t>
  </si>
  <si>
    <t>ΚΑΘΑΡΙΟΤΗΤΑΣ</t>
  </si>
  <si>
    <t>30-7413.037</t>
  </si>
  <si>
    <t>ΣΥΝΕΧΙΖΟΜΕΝΟ</t>
  </si>
  <si>
    <t>1.1.2</t>
  </si>
  <si>
    <t>ΜΕΛΕΤΗ ΠΕΡΙΒΑΛΛΟΝΤΙΚΩΝ ΕΠΙΠΤΩΣΕΩΝ  ΣΤΑΘΜΟΥ ΜΕΤΑΦΟΡΤΩΣΗ ΑΠΟΡΡΙΜΜΑΤΩΝ ΒΑΡΗΣ ΒΟΥΛΑΣ ΒΟΥΛΙΑΓΜΕΝΗΣ – ΣΥΜΜΟΡΦΩΣΗ ΜΕ ΤΗΝ ΠΕΡΙΒΑΛΛΟΝΤΙΚΗ ΝΟΜΟΘΕΣΙΑ</t>
  </si>
  <si>
    <t>30-7413.038</t>
  </si>
  <si>
    <t>1.1.3</t>
  </si>
  <si>
    <t>ΚΤΗΜΑΤΟΓΡΑΦΗΣΗ - ΠΟΛΕΟΔΟΜΗΣΗ - ΠΡΑΞΗ ΕΦΑΡΜΟΓΗΣ ΕΠΕΚΤΑΣΗΣ ΣΧΕΔΙΟΥ ΠΟΛΕΩΣ ΣΕ ΟΙΚΙΣΤΙΚΕΣ ΠΕΡΙΟΧΕΣ Α &amp; Β ΚΑΤΟΙΚΙΑΣ ΕΝΤΟΣ Γ.Π.Σ. ΔΗΜΟΥ ΒΑΡΗΣ</t>
  </si>
  <si>
    <t>Υ.ΔΟΜ</t>
  </si>
  <si>
    <t>35-7413.014</t>
  </si>
  <si>
    <t>1.1.4</t>
  </si>
  <si>
    <t>ΠΟΛΕΟΔΟΜΙΚΗ ΜΕΛΕΤΗ ΕΝΤΑΞΗΣ ΣΤΟ ΣΧΕΔΙΟ ΕΚΤΟΣ ΣΧΕΔΙΟΥ ΠΕΡΙΟΧΩΝ α. ΔΕΡΒΕΝΑΚΙΩΝ - ΠΡΟΟΔΟΥ- Λ. ΒΟΥΛΙΑΓΜΕΝΗΣ β. ΗΦΑΙΣΤΟΥ - Λ. ΒΑΡΗΣ- Λ. ΚΑΡΑΜΑΝΛΗ</t>
  </si>
  <si>
    <t>30-7413.041</t>
  </si>
  <si>
    <t>1.1.5</t>
  </si>
  <si>
    <t>ΜΕΛΕΤΗ ΟΜΒΡΙΩΝ ΠΕΡΙΟΧΗΣ ΠΑΝΟΡΑΜΑΤΟΣ</t>
  </si>
  <si>
    <t>Τ.Υ</t>
  </si>
  <si>
    <t>25-7412.010</t>
  </si>
  <si>
    <t>1.1.6</t>
  </si>
  <si>
    <t>ΜΕΛΕΤΗ ΕΦΑΡΜΟΓΗΣ ΓΙΑ ΤΗΝ ΑΝΑΠΛΑΣΗ ΤΗΣ ΒΑΣ. ΠΑΥΛΟΥ ΚΑΙ ΠΛΑΤΕΙΑΣ ΙΜΙΩΝ</t>
  </si>
  <si>
    <t>30-7412.007</t>
  </si>
  <si>
    <t>1.1.7</t>
  </si>
  <si>
    <t>ΕΡΓΟ</t>
  </si>
  <si>
    <t>ΚΑΤΑΣΚΕΥΗ ΕΞΩΤΕΡΙΚΩΝ ΔΙΑΚΛΑΔΩΣΕΩΝ ΑΠΟΧΕΤΕΥΤΙΚΟΥ ΔΙΚΤΥΟΥ (ΣΥΝΔΕΣΗΣ ΑΚΙΝΗΤΩΝ) &amp; ΑΠΟΚΑΤΑΣΤΑΣΗΣ ΤΟΜΩΝ</t>
  </si>
  <si>
    <t>25-7312.001</t>
  </si>
  <si>
    <t>1.1.8</t>
  </si>
  <si>
    <t>ΤΡΟΠΟΠΟΙΗΣΕΙΣ ΡΥΜΟΤΟΜΙΚΟΥ ΣΧΕΔΙΟΥ ΚΑΤΑ ΜΗΚΟΣ ΤΗΣ ΛΕΩΦ. ΒΑΡΗΣ - ΚΟΡΩΠΙΟΥ</t>
  </si>
  <si>
    <t>40-7421.003</t>
  </si>
  <si>
    <t>1.1.9</t>
  </si>
  <si>
    <t>ΚΑΤΑΣΚΕΥΗ ΕΞΩΤΕΡΙΚΩΝ ΔΙΑΚΛΑΔΩΣΕΩΝ ΑΠΟΧΕΤΕΥΤΙΚΟΥ ΔΙΚΤΥΟΥ ΑΚΑΘΑΡΤΩΝ</t>
  </si>
  <si>
    <t>25-7312.020</t>
  </si>
  <si>
    <t>1.1.10</t>
  </si>
  <si>
    <t>ΚΑΤΑΣΚΕΥΗ ΑΓΩΓΟΥ ΑΠΟΧΕΤΕΥΣΗΣ ΕΠΙ ΤΗΣ ΟΔΟΥ ΑΠΟΛΛΩΝΟΣ Δ.Ε. ΒΟΥΛΙΑΓΜΕΝΗΣ</t>
  </si>
  <si>
    <t>25-7312.022</t>
  </si>
  <si>
    <t>1.1.11</t>
  </si>
  <si>
    <t>ΜΕΛΕΤΗ ΟΜΒΡΙΩΝ ΥΔΑΤΩΝ ΠΕΡΙΟΧΩΝ ΤΟΥ ΔΗΜΟΥ</t>
  </si>
  <si>
    <t>25-7412.009</t>
  </si>
  <si>
    <t>1.1.12</t>
  </si>
  <si>
    <t>ΚΑΤΑΣΚΕΥΗ ΑΝΕΛΚΥΣΤΗΡΑ ΣΤΟ ΔΗΜΑΡΧΕΙΟ</t>
  </si>
  <si>
    <t>25-7312.023</t>
  </si>
  <si>
    <t>1.1.13</t>
  </si>
  <si>
    <t>ΜΕΛΕΤΗ ΧΩΡΟΘΕΤΗΣΗΣ ΚΑΤΑΣΚΕΥΗΣ ΟΡΓΑΝΩΣΗΣ ΚΑΙ ΛΕΙΤΟΥΡΓΙΑΣ ΠΡΑΣΙΝΟΥ ΣΗΜΕΙΟΥ (GREEN POINT)</t>
  </si>
  <si>
    <t>20-7411.002</t>
  </si>
  <si>
    <t>1.1.14</t>
  </si>
  <si>
    <t>ΜΕΛΕΤΗ ΚΑΤΑΠΟΛΕΜΗΣΗΣ ΑΕΡΟΠΟΡΙΚΗΣ ΗΧΟΡΥΠΑΝΣΗΣ</t>
  </si>
  <si>
    <t>30-7413.044</t>
  </si>
  <si>
    <t>1.2.1</t>
  </si>
  <si>
    <t xml:space="preserve">ΓΕΩΤΕΧΝΙΚΕΣ ΜΕΛΕΤΕΣ </t>
  </si>
  <si>
    <t>30-7413.049</t>
  </si>
  <si>
    <t>ΝΕΟ</t>
  </si>
  <si>
    <t>1.2.2</t>
  </si>
  <si>
    <t>ΣΥΝΔΕΣΕΙΣ ΑΚΙΝΗΤΩΝ ΜΕ ΑΠΟΧΕΤΕΥΤΙΚΟ ΔΙΚΤΥΟ</t>
  </si>
  <si>
    <t>25-7312.024</t>
  </si>
  <si>
    <t>1.2.3</t>
  </si>
  <si>
    <t>ΣΥΝΤΑΞΗ ΤΟΠΟΓΡΑΦΙΚΩΝ ΔΙΑΓΡΑΜΜΑΤΩΝ</t>
  </si>
  <si>
    <t>30-7412.018</t>
  </si>
  <si>
    <t>1.5.1</t>
  </si>
  <si>
    <t>ΔΙΕΥΘΕΤΗΣΗ ΟΜΒΡΙΩΝ ΥΔΑΤΩΝ ΠΕΡΙΟΧΗΣ ΜΗΛΑΔΕΖΑΣ Δ.Ε. ΒΑΡΗΣ</t>
  </si>
  <si>
    <t xml:space="preserve">ΧΡΗΜΑΤΟΔΟΤΗΣΗ ΠΕΡΙΦΕΡΕΙΑΣ
</t>
  </si>
  <si>
    <t>ΥΛΟΠΟΙΗΣΗ
ΠΕΡΙΦΕΡΕΙΑ</t>
  </si>
  <si>
    <t>1.5.2</t>
  </si>
  <si>
    <t>ΜΕΛΕΤΗ ΟΡΙΟΘΕΤΗΣΗΣ &amp; ΔΙΕΥΘΕΤΗΣΗΣ ΡΕΜΑΤΟΣ ΧΕΡΩΜΑΤΟΣ / ΜΗΛΑΔΕΖΑΣ ΒΑΡΗΣ ΚΑΙ  ΡΕΜΑΤΟΣ ΛΥΚΟΡΕΜΑΤΟΣ ΒΟΥΛΑΣ ΚΑΙ ΜΕΛΕΤΗ ΑΠΟΡΡΟΗΣ ΟΜΒΡΙΩΝ ΣΤΙΣ ΠΕΡΙΟΧΕΣ ΑΥΤΕΣ</t>
  </si>
  <si>
    <t>1.6.1</t>
  </si>
  <si>
    <t>ΔΙΕΥΘΕΤΗΣΗ ΡΕΜΑΤΟΣ ΚΟΡΜΠΙ ΑΠΟ ΒΑΡΗΣ – ΚΟΡΩΠΙΟΥ ΜΕΧΡΙ ΕΚΒΟΛΗ</t>
  </si>
  <si>
    <t xml:space="preserve">ΣΥΝΟΛΟ 1.1 ΣΥΝΕΧΙΖΟΜΕΝΑ : </t>
  </si>
  <si>
    <t xml:space="preserve">ΣΥΝΟΛΟ 1.2 ΝΕΑ : </t>
  </si>
  <si>
    <t>ΣΥΝΟΛΟ 1.3 ΣΥΝΕΧΙΖΟΜΕΝΑ ΠΕΡΙΦΕΡΕΙΑΣ :</t>
  </si>
  <si>
    <t>ΣΥΝΟΛΟ 1.4 ΝΕΑ ΠΕΡΙΦΕΡΕΙΑΣ</t>
  </si>
  <si>
    <t xml:space="preserve">ΣΥΝΟΛΑ : </t>
  </si>
  <si>
    <t>ΚΑΤΑ ΠΗΓΗ ΧΡΗΜΑΤΟΔΟΤΗΣΗΣ</t>
  </si>
  <si>
    <t>ΠΟΣΟ 
Π/Υ 2017 (€)</t>
  </si>
  <si>
    <t>ΣΥΝΟΛΟ Π/Υ 2017 ΣΥΝΕΧΙΖΟΜΕΝΩΝ ΕΡΓΩΝ ΚΑΙ ΜΕΛΕΤΩΝ  1ου ΑΞΟΝΑ :</t>
  </si>
  <si>
    <t>ΣΥΝΟΛΟ Π/Υ 2017 ΝΕΩΝ ΕΡΓΩΝ ΚΑΙ ΜΕΛΕΤΩΝ  1ου ΑΞΟΝΑ :</t>
  </si>
  <si>
    <t>Συνεχιζόμενα Έργα – Μελέτες</t>
  </si>
  <si>
    <t>Νέα Έργα – Μελέτες</t>
  </si>
  <si>
    <t>ΣΥΝΟΛΟ Π/Υ 2017 ΣΥΝΕΧΙΖΟΜΕΝΩΝ &amp; ΝΕΩΝ ΕΡΓΩΝ ΚΑΙ ΜΕΛΕΤΩΝ  1ου ΑΞΟΝΑ :</t>
  </si>
  <si>
    <t>Χρηματοδοτήσεις Περιφέρειας (Συνεχιζόμενα – Νέα)</t>
  </si>
  <si>
    <t>2.1.1</t>
  </si>
  <si>
    <t>ANAKAΤΑΣΚΕΥΗ ΠΑΙΔΙΚΩΝ ΧΑΡΩΝ</t>
  </si>
  <si>
    <t>Τ.Υ.</t>
  </si>
  <si>
    <t>30-7322.029</t>
  </si>
  <si>
    <t>2.1.2</t>
  </si>
  <si>
    <t>ΚΑΤΑΣΚΕΥΕΣ - ΑΝΑΚΑΤΑΣΚΕΥΕΣ ΠΕΖΟΔΡΟΜΙΩΝ</t>
  </si>
  <si>
    <t>30-7323.023</t>
  </si>
  <si>
    <t>2.1.3</t>
  </si>
  <si>
    <t>AΝΑΠΛΑΣΗ ΠΛΑΤΕΙΑΣ ΒΑΡΚΙΖΑΣ ΔΕ ΒΑΡΗΣ</t>
  </si>
  <si>
    <t>30-7322.030</t>
  </si>
  <si>
    <t>2.1.4</t>
  </si>
  <si>
    <t>ΑΝΑΠΛΑΣΗ ΚΟΙΝΟΧΡΗΣΤΟΥ ΧΩΡΟΥ ΠΑΡΑΠΛΕΥΡΩΣ ΤΟΥ ΙΕΡΟΥ ΝΑΟΥ ΠΕΤΡΟΥ &amp; ΠΑΥΛΟΥ ΣΤΟ ΔΙΛΟΦΟ ΒΑΡΗΣ</t>
  </si>
  <si>
    <t>30-7322.032</t>
  </si>
  <si>
    <t>2.1.5</t>
  </si>
  <si>
    <t>ΔΗΜΟΤΙΚΗ ΟΔΟΠΟΙΙΑ- ΚΑΤΑΣΚΕΥΗ ΣΥΝΤΗΡΗΣΗ ΟΔΩΝ- ΕΠΙΣΚΕΥΗ ΤΣΙΜΕΝΤΟΔΡΟΜΩΝ</t>
  </si>
  <si>
    <t>30-7323.024</t>
  </si>
  <si>
    <t>2.1.6</t>
  </si>
  <si>
    <t>ΔΗΜΟΤΙΚΗ ΟΔΟΠΟΙΙΑ- ΚΑΤΑΣΚΕΥΗ &amp; ΣΥΝΤΗΡΗΣΗ ΟΔΩΝ- ΕΠΙΣΚΕΥΗ ΤΣΙΜΕΝΤΟΔΡΟΜΩΝ</t>
  </si>
  <si>
    <t>30-7323.022</t>
  </si>
  <si>
    <t>2.1.7</t>
  </si>
  <si>
    <t>ΜΕΛΕΤΗ ΚΑΤΑΣΚΕΥΗΣ ΜΕΡΙΚΗΣ ΥΠΟΓΕΙΟΠΟΙΗΣΗΣ ΚΑΙ ΔΗΜΙΟΥΡΓΙΑΣ ΠΕΡΙΠΑΤΙΚΗΣ ΠΕΖΟΓΕΦΥΡΑΣ ΠΛΑΤΕΙΑΣ ΑΛΣΟΥΣ ΠΑΝΟΡΑΜΑΤΟΣ</t>
  </si>
  <si>
    <t>30-7412.015</t>
  </si>
  <si>
    <t>2.1.8</t>
  </si>
  <si>
    <t xml:space="preserve">ΜΕΛΕΤΗ ΚΥΚΛΟΦΟΡΙΑΚΩΝ ΠΑΡΕΜΒΑΣΕΩΝ ΣΧΟΛΕΙΩΝ &amp; ΠΑΙΔΙΚΩΝ ΧΑΡΩΝ </t>
  </si>
  <si>
    <t>30-7413.045</t>
  </si>
  <si>
    <t>2.1.9</t>
  </si>
  <si>
    <t>ΜΕΛΕΤΗ ΑΝΑΠΛΑΣΗΣ ΠΛΑΤΕΙΑΣ ΗΡΩΩΝ ΚΑΙ ΠΡΟΑΥΛΙΟΥ ΧΩΡΟΥ ΕΚΚΛΗΣΙΑΣ ΒΑΡΗΣ</t>
  </si>
  <si>
    <t>30-7412.014</t>
  </si>
  <si>
    <t>2.1.10</t>
  </si>
  <si>
    <t>ΚΑΤ. ΥΠΟΔΟΜΗΣ &amp; ΤΟΠΟΘΕΤΗΣΗ ΣΤΗΘΑΙΩΝ ΑΣΦΑΛΕΙΑΣ</t>
  </si>
  <si>
    <t>30-7326.003</t>
  </si>
  <si>
    <t>2.1.11</t>
  </si>
  <si>
    <t>ΜΕΛΕΤΗ ΓΙΑ ΚΑΤΑΣΚΕΥΗ ΑΘΛΗΤΙΚΟΥ ΑΞΟΝΑ (ΠΕΖΟΔΡΟΜΙΟΥ ΚΑΙ ΔΡΟΜΟΥ ΗΠΙΑΣ ΚΥΚΛΟΦΟΡΙΑΣ) ΣΥΝΔΕΣΗΣ ΠΕΡΙΟΧΗΣ ΠΑΝΟΡΑΜΑΤΟΣ-ΠΕΡΙΟΧΗΣ ΚΑΛΥΜΝΙΩΝ ΔΕ ΒΟΥΛΑΣ</t>
  </si>
  <si>
    <t>15-7413.003</t>
  </si>
  <si>
    <t>2.1.12</t>
  </si>
  <si>
    <t>ΜΕΛΕΤΗ ΣΧΕΔΙΟΥ ΔΙΑΜΟΡΦΩΣΗΣ ΠΑΡΑΛΙΑΚΟΥ ΜΕΤΩΠΟΥ (MASTER PLAN)</t>
  </si>
  <si>
    <t>30-7413.007</t>
  </si>
  <si>
    <t>2.1.13</t>
  </si>
  <si>
    <t>ΜΕΛΕΤΗ ΥΠΟΣΤΗΡΙΞΗΣ ΠΡΑΝΩΝ ΠΑΡΑΛΙΑΚΟΥ ΜΕΤΩΠΟΥ</t>
  </si>
  <si>
    <t>ΤΥ</t>
  </si>
  <si>
    <t>30-7413.046</t>
  </si>
  <si>
    <t>2.1.14</t>
  </si>
  <si>
    <t>ΑΝΑΠΛΑΣΗ ΔΗΜΟΤΙΚΩΝ  ΚΟΙΜΗΤΗΡΙΩΝ</t>
  </si>
  <si>
    <t>ΠΕΡΙΒΑΛΛΟΝΤΟΣ</t>
  </si>
  <si>
    <t>45-7326.004</t>
  </si>
  <si>
    <t>2.1.15</t>
  </si>
  <si>
    <t>ΕΡΓΑΣΙΕΣ ΔΙΑΝΟΙΞΗΣ ΟΔΟΥ ΕΒΡΟΥ (ΒΑΡΚΙΖΑ) ΣΥΝ 07</t>
  </si>
  <si>
    <t>30-7323.005</t>
  </si>
  <si>
    <t>2.1.16</t>
  </si>
  <si>
    <t>ΜΕΛΕΤΗ ΑΝΑΠΛΑΣΗΣ ΠΕΡΙΟΧΗΣ ΕΙΣΟΔΟΥ ΑΣΚΛΗΠΙΕΙΟΥ ΝΟΣΟΚΟΜΕΙΟΥ</t>
  </si>
  <si>
    <t>30-7413.042</t>
  </si>
  <si>
    <t>2.1.17</t>
  </si>
  <si>
    <t>ΗΛΕΚΤΡΟΦΩΤΙΣΜΟΣ ΚΟΙΝΟΧΡΗΣΤΩΝ ΧΩΡΩΝ</t>
  </si>
  <si>
    <t>20-7325.010</t>
  </si>
  <si>
    <t>2.1.18</t>
  </si>
  <si>
    <t>ΥΛΟΠΟΙΗΣΗ ΚΥΚΛΟΦΟΡΙΑΚΩΝ ΡΥΘΜΙΣΕΩΝ</t>
  </si>
  <si>
    <t>30-7425.001</t>
  </si>
  <si>
    <t>2.1.19</t>
  </si>
  <si>
    <t>ΜΕΛΕΤΗ ΠΡΟΣΔΙΟΡΙΣΜΟΥ ΣΥΣΤΗΜΑΤΟΣ ΔΗΜΟΤΙΚΗΣ ΑΣΤΙΚΗΣ ΣΥΓΚΟΙΝΩΝΙΑΣ</t>
  </si>
  <si>
    <t>30-7413.050</t>
  </si>
  <si>
    <t>2.1.20</t>
  </si>
  <si>
    <t>ΥΛΙΚΟΤΕΧΝΙΚΕΣ ΠΑΡΕΜΒΑΣΕΙΣ ΑΛΙΕΥΤΙΚΟΥ ΚΑΤΑΦΥΓΙΟΥ ΒΑΡΚΙΖΑΣ</t>
  </si>
  <si>
    <t>35-7336.023</t>
  </si>
  <si>
    <t>2.1.21</t>
  </si>
  <si>
    <t>ΚΑΤΑΣΚΕΥΗ ΝΗΣΙΔΩΝ ΠΡΑΣΙΝΟΥ ΣΕ ΔΗΜΟΤΙΚΟΥΣ ΟΔΟΥΣ</t>
  </si>
  <si>
    <t>30-7323.029</t>
  </si>
  <si>
    <t>2.1.22</t>
  </si>
  <si>
    <t>ΜΕΛΕΤΗ ΕΝΕΡΓΕΙΑΚΗΣ ΑΝΑΒΑΘΜΙΣΗΣ ΚΤΙΡΙΩΝ ΤΟΥ ΔΗΜΟΥ</t>
  </si>
  <si>
    <t>30-7413.052</t>
  </si>
  <si>
    <t>2.1.23</t>
  </si>
  <si>
    <t>ΑΝΑΚΑΤΑΣΚΕΥΗ ΚΑΙ ΒΕΛΤΙΩΣΗ ΚΤΙΡΙΩΝ ΚΑΙ ΛΕΙΤΟΥΡΓΙΚΩΝ ΥΠΟΔΟΜΩΝ ΚΟΙΜΗΤΗΡΙΟΥ</t>
  </si>
  <si>
    <t>45-7326.005</t>
  </si>
  <si>
    <t>2.1.24</t>
  </si>
  <si>
    <t>ΟΔΟΠΟΙΪΑ 2009</t>
  </si>
  <si>
    <t>2.2.1</t>
  </si>
  <si>
    <t>ΚΑΤΑΣΚΕΥΗ ΑΠΟΚΕΝΤΡΩΜΕΝΩΝ ΕΓΚΑΤΑΣΤΑΣΕΩΝ ΔΙΑΧΕΙΡΙΣΗΣ ΑΠΟΡΡΙΜΜΑΤΩΝ</t>
  </si>
  <si>
    <t>ΚΑΘΑΡΙΟΤΗΤΑ</t>
  </si>
  <si>
    <t>20-7321.003</t>
  </si>
  <si>
    <t>2.2.2</t>
  </si>
  <si>
    <t>ΚΑΤΑΣΚΕΥΗ ΣΥΝΕΡΓΕΙΟΥ ΑΥΤΟΚΙΝΗΤΩΝ</t>
  </si>
  <si>
    <t>20-7321.004</t>
  </si>
  <si>
    <t>2.2.3</t>
  </si>
  <si>
    <t>ΚΑΤΑΣΚΕΥΗ ΠΡΑΣΙΝΟΥ ΣΗΜΕΙΟΥ</t>
  </si>
  <si>
    <t>20-7321.005</t>
  </si>
  <si>
    <t>2.2.4</t>
  </si>
  <si>
    <t>ΚΑΤΑΣΚΕΥΗ ΠΕΖΟΔΡΟΜΙΩΝ 2017</t>
  </si>
  <si>
    <t>30-7323.030</t>
  </si>
  <si>
    <t>2.2.5</t>
  </si>
  <si>
    <t>ΗΛΕΚΤΡΟΦΩΤΙΣΜΟΣ ΚΟΙΝΟΧΡΗΣΤΩΝ ΧΩΡΩΝ 2017</t>
  </si>
  <si>
    <t>20-7325.011</t>
  </si>
  <si>
    <t>2.2.6</t>
  </si>
  <si>
    <t>ΑΝΑΠΛΑΣΗ ΠΛΑΤΕΙΑΣ ΝΥΜΦΩΝ ΣΤΗ ΒΟΥΛΙΑΓΜΕΝΗ</t>
  </si>
  <si>
    <t>30-7331.018</t>
  </si>
  <si>
    <t>2.2.7</t>
  </si>
  <si>
    <t>ΑΝΑΔΕΙΞΗ ΑΡΧΑΙΟΛΟΓΙΚΩΝ ΧΩΡΩΝ</t>
  </si>
  <si>
    <t>30-7336.015</t>
  </si>
  <si>
    <t>2.2.8</t>
  </si>
  <si>
    <t>ΚΑΤΑΣΚΕΥΗ ΔΗΜΟΤΙΚΟΥ ΚΤΙΡΙΟΥ ΕΠΙ ΤΗΣ ΟΔΟΥ ΕΣΤΙΑΣ Δ.Ε. ΒΑΡΗΣ</t>
  </si>
  <si>
    <t>30-7311.012</t>
  </si>
  <si>
    <t>2.2.9</t>
  </si>
  <si>
    <t>ΔΗΜΟΤΙΚΗ ΟΔΟΠΟΙΪΑ 2017</t>
  </si>
  <si>
    <t>30-7323.031</t>
  </si>
  <si>
    <t>2.2.10</t>
  </si>
  <si>
    <t xml:space="preserve">ΚΑΤΑΣΚΕΥΗ ΥΠΟΔΟΜΩΝ &amp; ΣΤΗΘΑΙΩΝ ΑΣΦΑΛΕΙΑΣ ΣΤΗΝ ΟΔΟ ΚΑΛΥΜΝΟΥ </t>
  </si>
  <si>
    <t>30-7326.028</t>
  </si>
  <si>
    <t>2.2.11</t>
  </si>
  <si>
    <t>ΑΝΑΚΑΤΑΣΚΕΥΕΣ ΔΗΜΟΤΙΚΩΝ ΚΤΙΡΙΩΝ</t>
  </si>
  <si>
    <t>30-7311.011</t>
  </si>
  <si>
    <t>ΑΠΟ
2016</t>
  </si>
  <si>
    <t>2.2.12</t>
  </si>
  <si>
    <t>ΜΕΛΕΤΗ ΑΝΑΠΛΑΣΗΣ ΠΛΑΤΕΙΑΣ ΔΗΜΑ – ΠΕΡΣΑΚΗ ΣΤΗ Δ.Ε. ΒΑΡΗΣ</t>
  </si>
  <si>
    <t>30-7412.016</t>
  </si>
  <si>
    <t>2.2.13</t>
  </si>
  <si>
    <t>ΜΕΛΕΤΗ ΑΝΑΠΛΑΣΗΣ Ο.Τ. 303Α ΣΤΗ Δ.Ε. ΒΟΥΛΑΣ</t>
  </si>
  <si>
    <t>30-7412.017</t>
  </si>
  <si>
    <t>2.2.14</t>
  </si>
  <si>
    <t>ΕΚΠΌΝΗΣΗ ΟΡΙΣΤΙΚΩΝ ΜΕΛΕΤΩΝ ΓΙΑ ΤΗΝ ΠΕΖΟΓΕΦΥΡΑ ΣΤΗΝ Λ.ΚΑΡΑΜΑΝΛΗ ΤΟΥ ΔΗΜΟΥ</t>
  </si>
  <si>
    <t>30-7412.019</t>
  </si>
  <si>
    <t>2.2.15</t>
  </si>
  <si>
    <t>ΕΠΙΣΤΗΜΟΝΙΚΗ ΥΠΟΣΤΗΡΙΞΗ ΓΙΑ ΤΗ ΣΥΝΤΑΞΗ ΤΩΝ ΑΠΑΙΤΟΥΜΕΝΩΝ ΕΞΕΙΔΙΚΕΥΜΕΝΩΝ ΜΕΛΕΤΩΝ ΓΙΑ ΤΗ ΔΗΜΙΟΥΡΓΙΑ ΤΟΥ ΚΟΛΥΜΒΗΤΗΡΙΟΥ ΣΤΟ Ο.Τ. 368 ΤΗΣ Δ.Ε. ΒΑΡΗΣ</t>
  </si>
  <si>
    <t>30-7421.007</t>
  </si>
  <si>
    <t>2.2.16</t>
  </si>
  <si>
    <t>ΜΕΛΕΤΗ ΚΑΤΑΣΚΕΥΗΣ &amp; ΛΕΙΤΟΥΡΓΙΑΣ ΑΠΟΚΕΝΤΡΩΜΕΝΩΝ ΕΓΚΑΤΑΣΤΑΣΕΩΝ ΔΙΑΧΕΙΡΙΣΗΣ ΑΠΟΡΡΙΜΜΑΤΩΝ – ΕΤΟΣ 2017</t>
  </si>
  <si>
    <t>30-7411.004</t>
  </si>
  <si>
    <t>2.3.1</t>
  </si>
  <si>
    <t>ΑΝΑΠΛΑΣΗ ΠΛΑΤΕΙΑΣ ΖΗΣΙΜΟΠΟΥΛΟΥ ΣΤΗ ΔΗΜΟΤΙΚΗ ΕΝΟΤΗΤΑ ΒΑΡΗΣ</t>
  </si>
  <si>
    <t>64-7322.001</t>
  </si>
  <si>
    <t>2.3.2</t>
  </si>
  <si>
    <t>ΑΝΑΠΛΑΣΗ ΠΛΑΤΕΙΑΣ 25ης ΜΑΡΤΙΟΥ ΣΤΟ ΔΗΜΟ ΒΑΡΗΣ-ΒΟΥΛΑΣ-ΒΟΥΛΙΑΓΜΕΝΗΣ</t>
  </si>
  <si>
    <t>64-7322.002</t>
  </si>
  <si>
    <t>2.3.3</t>
  </si>
  <si>
    <t>ΣΥΝΤΗΡΗΣΗ ΚΑΙ ΒΕΛΤΙΩΣΗ ΟΔΙΚΟΥ ΔΙΚΤΥΟΥ ΔΗΜΟΥ ΒΑΡΗΣ-ΒΟΥΛΑΣ-ΒΟΥΛΙΑΓΜΕΝΗΣ</t>
  </si>
  <si>
    <t>64-7323.001</t>
  </si>
  <si>
    <t>2.4.1</t>
  </si>
  <si>
    <t xml:space="preserve">ΣΥΝΟΛΟ 2.1 ΣΥΝΕΧΙΖΟΜΕΝΑ : </t>
  </si>
  <si>
    <t xml:space="preserve">ΣΥΝΟΛΟ 2.2 ΝΕΑ : </t>
  </si>
  <si>
    <t>ΣΥΝΟΛΟ 2.3 ΣΥΝΕΧΙΖΟΜΕΝΑ ΠΕΡΙΦΕΡΕΙΑΣ :</t>
  </si>
  <si>
    <t>ΣΥΝΟΛΟ 2.4 ΝΕΑ ΠΕΡΙΦΕΡΕΙΑΣ</t>
  </si>
  <si>
    <t>ΣΥΝΟΛΟ Π/Υ 2017 ΣΥΝΕΧΙΖΟΜΕΝΩΝ ΕΡΓΩΝ ΚΑΙ ΜΕΛΕΤΩΝ  2ου ΑΞΟΝΑ :</t>
  </si>
  <si>
    <t>ΣΥΝΟΛΟ Π/Υ 2017 ΝΕΩΝ ΕΡΓΩΝ ΚΑΙ ΜΕΛΕΤΩΝ  2ου ΑΞΟΝΑ :</t>
  </si>
  <si>
    <t>ΣΥΝΟΛΟ Π/Υ 2017 ΣΥΝΕΧΙΖΟΜΕΝΩΝ &amp; ΝΕΩΝ ΕΡΓΩΝ ΚΑΙ ΜΕΛΕΤΩΝ  2ου ΑΞΟΝΑ :</t>
  </si>
  <si>
    <t>3.1.1</t>
  </si>
  <si>
    <t>ΣΥΝΤΗΡΗΣΗ - ΑΝΑΚΑΤΑΣΚΕΥΕΣ ΣΧΟΛΙΚΩΝ ΣΥΓΚΡΟΤΗΜΑΤΩΝ</t>
  </si>
  <si>
    <t>15-7331.019</t>
  </si>
  <si>
    <t>3.1.2</t>
  </si>
  <si>
    <t>ΟΡΙΣΤΙΚΗ ΜΕΛΕΤΗ (ΑΡΧΙΤΕΚΤΟΝΙΚΗ, Η/Μ, ΣΤΑΤΙΚΗ, ΤΟΠΟΓΡΑΦΙΚΑ ΔΙΑΓΡΑΜΜΑΤΑ, ΕΣΓΑ &amp; ΜΕΛΕΤΗ ΠΕΡΙΒΑΛΛΟΝΤΟΣ ΧΩΡΟΥ) ΓΙΑ ΤΗΝ ΑΝΑΚΑΤΑΣΚΕΥΗ, ΠΡΟΣΘΗΚΗ &amp; ΑΛΛΑΓΗ ΧΡΗΣΗΣ ΑΠΟ ΚΑΤΟΙΚΙΑ ΣΕ ΠΟΛΙΤΙΣΤΙΚΟ ΠΟΛΥΧΩΡΟ ΔΙΩΡΟΦΟΥ ΚΤΙΡΙΟΥ ΤΗΣ ΟΔΟΥ ΒΑΣ. ΠΑΥΛΟΥ 51, Ο.Τ. 25 ΣΤΗ Δ.Ε. ΒΟΥΛΑΣ</t>
  </si>
  <si>
    <t>30-7413.048</t>
  </si>
  <si>
    <t>3.1.3</t>
  </si>
  <si>
    <t>ΜΕΛΕΤΗ ΚΑΤΑΣΚΕΥΗΣ ΠΟΛΙΤΙΣΤΙΚΟΥ ΧΩΡΟΥ ΣΤΟ ΟΤ 338 ΣΤΗ ΜΗΛΑΔΕΖΑ</t>
  </si>
  <si>
    <t>15-7412.002</t>
  </si>
  <si>
    <t>3.1.4</t>
  </si>
  <si>
    <t>ΕΠΙΚΑΙΡΟΠΟΙΗΣΗ ΥΠΑΡΧΟΥΣΑΣ ΜΕΛΕΤΗΣ ΣΤΑΤΙΚΗΣ ΕΠΑΡΚΕΙΑΣ 1ου ΔΗΜΟΤΙΚΟΥ ΣΧΟΛΕΙΟΥ ΒΑΡΗΣ</t>
  </si>
  <si>
    <t>15-7411.002</t>
  </si>
  <si>
    <t>3.1.5</t>
  </si>
  <si>
    <t>ΠΕΡΙΦΡΑΞΗ ΑΡΧΑΙΟΛΟΓΙΚΟΥ ΧΩΡΟΥ ΛΑΘΟΥΡΙΖΑΣ</t>
  </si>
  <si>
    <t>30-7326.024</t>
  </si>
  <si>
    <t>3.1.6</t>
  </si>
  <si>
    <t>2ΟΣ ΒΡΕΦΟΝΗΠΙΑΚΟΣ ΣΤΑΘΜΟΣ ΜΗΛΑΔΕΖΑΣ(ΣΥΝ. 2011)</t>
  </si>
  <si>
    <t>15-7321.013</t>
  </si>
  <si>
    <t>3.1.7</t>
  </si>
  <si>
    <t>ΕΠΙΣΚΕΥΕΣ ΣΧΟΛΕΙΩΝ</t>
  </si>
  <si>
    <t>15-7331.022</t>
  </si>
  <si>
    <t>3.1.8</t>
  </si>
  <si>
    <t>ΥΛΙΚΟΤΕΧΝΙΚΕΣ ΠΑΡΕΜΒΑΣΕΙΣ ΓΗΠΕΔΟΥ ΑΡΗ ΒΟΥΛΑΣ</t>
  </si>
  <si>
    <t>30-7331.019</t>
  </si>
  <si>
    <t>3.2.1</t>
  </si>
  <si>
    <t>ΚΑΤΑΣΚΕΥΗ ΑΘΛΗΤΙΚΩΝ ΕΓΚΑΤΑΣΤΑΣΕΩΝ ΣΤΟ  Ο.Τ.9 ΔΙΛΟΦΟΥ ΒΑΡΗΣ</t>
  </si>
  <si>
    <t>30-7326.026</t>
  </si>
  <si>
    <t>3.2.2</t>
  </si>
  <si>
    <t>ΣΥΝΤΗΡΗΣΗ ΣΧΟΛΙΚΩΝ ΚΤΙΡΙΩΝ 2017</t>
  </si>
  <si>
    <t>30-7331.021</t>
  </si>
  <si>
    <t>3.2.3</t>
  </si>
  <si>
    <t>ΚΑΤΑΣΚΕΥΗ ΑΘΛΗΤΙΚΩΝ ΧΩΡΩΝ</t>
  </si>
  <si>
    <t>30-7321.010</t>
  </si>
  <si>
    <t>3.2.4</t>
  </si>
  <si>
    <t>ΣΤΑΤΙΚΗ ΕΝΙΣΧΥΣΗ 1ου ΔΗΜΟΤΙΚΟΥ ΣΧΟΛΕΙΟΥ ΒΑΡΗΣ</t>
  </si>
  <si>
    <t>15-7331.020</t>
  </si>
  <si>
    <t>3.3.1</t>
  </si>
  <si>
    <t>ΑΝΑΚΑΤΑΣΚΕΥΗ ΧΛΟΟΤΑΠΗΤΑ ΚΑΙ ΔΙΚΤΥΩΝ ΑΠΟΣΤΡΑΓΓΙΣΗΣ ΣΤΟ ΔΗΜΟΤΙΚΟ ΣΤΑΔΙΟ ΒΟΥΛΙΑΓΜΕΝΗΣ</t>
  </si>
  <si>
    <t>61-7326.001</t>
  </si>
  <si>
    <t>3.4.1</t>
  </si>
  <si>
    <t xml:space="preserve">ΣΥΝΟΛΟ 3.1 ΣΥΝΕΧΙΖΟΜΕΝΑ : </t>
  </si>
  <si>
    <t xml:space="preserve">ΣΥΝΟΛΟ 3.2 ΝΕΑ : </t>
  </si>
  <si>
    <t>ΣΥΝΟΛΟ 3.3 ΣΥΝΕΧΙΖΟΜΕΝΑ ΠΕΡΙΦΕΡΕΙΑΣ :</t>
  </si>
  <si>
    <t>ΣΥΝΟΛΟ 3.4 ΝΕΑ ΠΕΡΙΦΕΡΕΙΑΣ</t>
  </si>
  <si>
    <t>ΣΥΝΟΛΟ Π/Υ 2017 ΣΥΝΕΧΙΖΟΜΕΝΩΝ ΕΡΓΩΝ ΚΑΙ ΜΕΛΕΤΩΝ  3ου ΑΞΟΝΑ :</t>
  </si>
  <si>
    <t>ΣΥΝΟΛΟ Π/Υ 2017 ΝΕΩΝ ΕΡΓΩΝ ΚΑΙ ΜΕΛΕΤΩΝ  3ου ΑΞΟΝΑ :</t>
  </si>
  <si>
    <t>ΣΥΝΟΛΟ Π/Υ 2017 ΣΥΝΕΧΙΖΟΜΕΝΩΝ &amp; ΝΕΩΝ ΕΡΓΩΝ ΚΑΙ ΜΕΛΕΤΩΝ  3ου ΑΞΟΝΑ :</t>
  </si>
  <si>
    <t>4.1.1</t>
  </si>
  <si>
    <t>ΜΕΛΕΤΗ ΔΗΜΙΟΥΡΓΙΑΣ ΔΗΜΟΤΙΚΗΣ ΕΚΠΑΙΔΕΥΤΙΚΗΣ ΔΟΜΗΣ ΜΕ ΚΑΤΕΥΘΥΝΣΗ ΤΟΝ ΤΟΥΡΙΣΜΟ ΚΑΙ ΤΗ ΝΑΥΤΙΛΙΑ</t>
  </si>
  <si>
    <t>ΤΠΕ</t>
  </si>
  <si>
    <t>15-7413.004</t>
  </si>
  <si>
    <t>4.2.1</t>
  </si>
  <si>
    <t>ΜΕΛΕΤΗ ΓΙΑ ΤΗ ΔΗΜΙΟΥΡΓΙΑ ΕΝΑΛΛΑΚΤΙΚΩΝ ΜΟΡΦΩΝ ΤΟΥΡΙΣΤΙΚΗΣ ΑΝΑΠΤΥΞΗΣ 12ΜΗΝΗΣ ΔΙΑΡΚΕΙΑΣ</t>
  </si>
  <si>
    <t>15-7413.005</t>
  </si>
  <si>
    <t xml:space="preserve">ΣΥΝΟΛΟ 4.1 ΣΥΝΕΧΙΖΟΜΕΝΑ : </t>
  </si>
  <si>
    <t xml:space="preserve">ΣΥΝΟΛΟ 4.2 ΝΕΑ : </t>
  </si>
  <si>
    <t>ΣΥΝΟΛΟ Π/Υ 2017 ΣΥΝΕΧΙΖΟΜΕΝΩΝ ΕΡΓΩΝ ΚΑΙ ΜΕΛΕΤΩΝ  4ου ΑΞΟΝΑ :</t>
  </si>
  <si>
    <t>ΣΥΝΟΛΟ Π/Υ 2017 ΝΕΩΝ ΕΡΓΩΝ ΚΑΙ ΜΕΛΕΤΩΝ  4ου ΑΞΟΝΑ :</t>
  </si>
  <si>
    <t>ΣΥΝΟΛΟ Π/Υ 2017 ΣΥΝΕΧΙΖΟΜΕΝΩΝ &amp; ΝΕΩΝ ΕΡΓΩΝ ΚΑΙ ΜΕΛΕΤΩΝ 4ου ΑΞΟΝΑ :</t>
  </si>
  <si>
    <t>5.1.1</t>
  </si>
  <si>
    <t>ΜΕΛΕΤΗ ΓΙΑ ΤΗΝ ΧΩΡΟΘΕΤΗΣΗ ΚΑΙ ΤΗΝ ΠΡΟΚΟΣΤΟΛΟΓΗΣΗ ΕΓΚΑΤΑΣΤΑΣΕΩΝ ΤΕΧΝΙΚΩΝ ΣΥΝΕΡΓΕΙΩΝ ΤΟΥ ΔΗΜΟΥ</t>
  </si>
  <si>
    <t>30-7411.003</t>
  </si>
  <si>
    <t>5.2.1</t>
  </si>
  <si>
    <t>ΜΕΛΕΤΗ ΑΝΑΔΙΟΡΓΑΝΩΣΗΣ ΤΗΣ ΜΟΝΑΔΑΣ Τ.Π.Ε</t>
  </si>
  <si>
    <t>15-7413.007</t>
  </si>
  <si>
    <t xml:space="preserve">ΣΥΝΟΛΟ 5.1 ΣΥΝΕΧΙΖΟΜΕΝΑ : </t>
  </si>
  <si>
    <t xml:space="preserve">ΣΥΝΟΛΟ 5.2 ΝΕΑ : </t>
  </si>
  <si>
    <t>ΣΥΝΟΛΟ Π/Υ 2017 ΣΥΝΕΧΙΖΟΜΕΝΩΝ ΕΡΓΩΝ ΚΑΙ ΜΕΛΕΤΩΝ  5ου ΑΞΟΝΑ :</t>
  </si>
  <si>
    <t>ΣΥΝΟΛΟ Π/Υ 2017 ΝΕΩΝ ΕΡΓΩΝ ΚΑΙ ΜΕΛΕΤΩΝ  5ου ΑΞΟΝΑ :</t>
  </si>
  <si>
    <t>ΣΥΝΟΛΟ Π/Υ 2017 ΣΥΝΕΧΙΖΟΜΕΝΩΝ &amp; ΝΕΩΝ ΕΡΓΩΝ ΚΑΙ ΜΕΛΕΤΩΝ  5ου ΑΞΟΝΑ :</t>
  </si>
  <si>
    <t>ΑΡΧΙΚΟ
ΠΟΣΟ (€)</t>
  </si>
  <si>
    <t>ΕΤΟΣ
Π/Υ</t>
  </si>
  <si>
    <t>ΦΥΣΙΚΟ ΚΑΙ ΟΙΚΙΣΤΙΚΟ 
ΠΕΡΙΒΑΛΛΟΝ</t>
  </si>
  <si>
    <t>1.2.4</t>
  </si>
  <si>
    <t>ΑΠΟΚΑΤΑΣΤΑΣΗ ΥΦΙΣΤΑΜΕΝΩΝ ΔΙΚΤΥΩΝ ΟΜΒΡΙΩΝ</t>
  </si>
  <si>
    <t>1</t>
  </si>
  <si>
    <t>ΛΕΙΤΟΥΡΓΙΑ ΤΗΣ ΠΟΛΗΣ
ΣΥΝΘΗΚΕΣ ΔΙΑΒΙΩΣΗΣ ΚΑΙ 
ΠΟΙΟΤΗΤΑ ΖΩΗΣ</t>
  </si>
  <si>
    <t>2</t>
  </si>
  <si>
    <t>3</t>
  </si>
  <si>
    <t>ΚΟΙΝΩΝΙΚΗ ΜΕΡΙΜΝΑ
ΥΓΕΙΑ- ΠΑΙΔΕΙΑ
 ΑΘΛΗΤΙΣΜΟΣ &amp; ΠΟΛΙΤΙΣΜΟΣ</t>
  </si>
  <si>
    <t>4</t>
  </si>
  <si>
    <t>ΤΟΠΙΚΗ ΑΝΑΠΤΥΞΗ ΚΑΙ 
ΑΠΑΣΧΟΛΗΣΗ</t>
  </si>
  <si>
    <t>5</t>
  </si>
  <si>
    <t>ΟΡΓΑΝΩΣΗ ΚΑΙ ΔΙΟΙΚΗΣΗ</t>
  </si>
  <si>
    <t>ΑΡΧΙΚΟ
ΠΡΟΤΑΘΕΝ
ΣΥΝΟΛΙΚΟ
ΠΟΣΟ</t>
  </si>
  <si>
    <t>ΑΡΧΙΚΟ
ΠΡΟΤΑΘΕΝ
ΠΟΣΟ
2017</t>
  </si>
  <si>
    <t>1Η ΑΝΑΜ.</t>
  </si>
  <si>
    <t>2Η ΑΝΑΜ.</t>
  </si>
  <si>
    <t>3Η ΑΝΑΜ.</t>
  </si>
  <si>
    <t>4Η ΑΝΑΜ.</t>
  </si>
  <si>
    <t>5Η ΑΝΑΜ.</t>
  </si>
  <si>
    <t>6Η ΑΝΑΜ.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</si>
</sst>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&quot;"/>
    <numFmt numFmtId="166" formatCode="#,##0.00"/>
    <numFmt numFmtId="167" formatCode="#,##0.00\ [$€-408];[RED]\-#,##0.00\ [$€-408]"/>
    <numFmt numFmtId="168" formatCode="#,##0.00\ [$€-408];\-#,##0.00\ [$€-408]"/>
    <numFmt numFmtId="169" formatCode="#"/>
    <numFmt numFmtId="170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double"/>
      <sz val="10"/>
      <name val="Calibri"/>
      <family val="2"/>
    </font>
    <font>
      <b/>
      <i/>
      <sz val="10"/>
      <color indexed="24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i/>
      <sz val="10"/>
      <name val="Calibri"/>
      <family val="2"/>
    </font>
    <font>
      <b/>
      <u val="single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>
      <alignment/>
      <protection/>
    </xf>
    <xf numFmtId="164" fontId="4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5" fillId="21" borderId="2" applyNumberFormat="0" applyAlignment="0" applyProtection="0"/>
    <xf numFmtId="164" fontId="6" fillId="7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23" borderId="7" applyNumberFormat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21" borderId="3" applyNumberFormat="0" applyAlignment="0" applyProtection="0"/>
  </cellStyleXfs>
  <cellXfs count="350">
    <xf numFmtId="164" fontId="0" fillId="0" borderId="0" xfId="0" applyAlignment="1">
      <alignment/>
    </xf>
    <xf numFmtId="164" fontId="20" fillId="0" borderId="0" xfId="38" applyFont="1" applyAlignment="1">
      <alignment horizontal="center" vertical="center"/>
      <protection/>
    </xf>
    <xf numFmtId="165" fontId="20" fillId="0" borderId="0" xfId="38" applyNumberFormat="1" applyFont="1" applyAlignment="1">
      <alignment horizontal="right" vertical="center"/>
      <protection/>
    </xf>
    <xf numFmtId="164" fontId="20" fillId="0" borderId="0" xfId="38" applyFont="1" applyAlignment="1">
      <alignment vertical="center"/>
      <protection/>
    </xf>
    <xf numFmtId="166" fontId="20" fillId="0" borderId="0" xfId="38" applyNumberFormat="1" applyFont="1" applyAlignment="1">
      <alignment vertical="center"/>
      <protection/>
    </xf>
    <xf numFmtId="164" fontId="21" fillId="0" borderId="10" xfId="38" applyFont="1" applyBorder="1" applyAlignment="1">
      <alignment horizontal="center" vertical="center" wrapText="1"/>
      <protection/>
    </xf>
    <xf numFmtId="164" fontId="21" fillId="0" borderId="11" xfId="38" applyFont="1" applyBorder="1" applyAlignment="1">
      <alignment horizontal="center" vertical="center" wrapText="1"/>
      <protection/>
    </xf>
    <xf numFmtId="165" fontId="22" fillId="0" borderId="11" xfId="38" applyNumberFormat="1" applyFont="1" applyBorder="1" applyAlignment="1">
      <alignment horizontal="center" vertical="center" wrapText="1"/>
      <protection/>
    </xf>
    <xf numFmtId="164" fontId="22" fillId="0" borderId="0" xfId="38" applyFont="1" applyAlignment="1">
      <alignment horizontal="center" vertical="center" wrapText="1"/>
      <protection/>
    </xf>
    <xf numFmtId="164" fontId="22" fillId="0" borderId="0" xfId="38" applyFont="1" applyAlignment="1">
      <alignment horizontal="center" vertical="center"/>
      <protection/>
    </xf>
    <xf numFmtId="164" fontId="21" fillId="0" borderId="12" xfId="38" applyFont="1" applyBorder="1" applyAlignment="1">
      <alignment horizontal="center" vertical="center" wrapText="1"/>
      <protection/>
    </xf>
    <xf numFmtId="165" fontId="20" fillId="0" borderId="12" xfId="38" applyNumberFormat="1" applyFont="1" applyBorder="1" applyAlignment="1">
      <alignment horizontal="right" vertical="center" wrapText="1"/>
      <protection/>
    </xf>
    <xf numFmtId="165" fontId="20" fillId="0" borderId="0" xfId="38" applyNumberFormat="1" applyFont="1" applyAlignment="1">
      <alignment vertical="center"/>
      <protection/>
    </xf>
    <xf numFmtId="164" fontId="21" fillId="0" borderId="13" xfId="38" applyFont="1" applyBorder="1" applyAlignment="1">
      <alignment horizontal="center" vertical="center" wrapText="1"/>
      <protection/>
    </xf>
    <xf numFmtId="165" fontId="20" fillId="0" borderId="13" xfId="38" applyNumberFormat="1" applyFont="1" applyBorder="1" applyAlignment="1">
      <alignment horizontal="right" vertical="center" wrapText="1"/>
      <protection/>
    </xf>
    <xf numFmtId="164" fontId="21" fillId="0" borderId="14" xfId="38" applyFont="1" applyBorder="1" applyAlignment="1">
      <alignment horizontal="center" vertical="center" wrapText="1"/>
      <protection/>
    </xf>
    <xf numFmtId="165" fontId="20" fillId="0" borderId="14" xfId="38" applyNumberFormat="1" applyFont="1" applyBorder="1" applyAlignment="1">
      <alignment horizontal="right" vertical="center" wrapText="1"/>
      <protection/>
    </xf>
    <xf numFmtId="164" fontId="21" fillId="0" borderId="0" xfId="38" applyFont="1" applyBorder="1" applyAlignment="1">
      <alignment horizontal="center" vertical="center" wrapText="1"/>
      <protection/>
    </xf>
    <xf numFmtId="164" fontId="21" fillId="0" borderId="0" xfId="38" applyFont="1" applyBorder="1" applyAlignment="1">
      <alignment horizontal="right" vertical="center" wrapText="1"/>
      <protection/>
    </xf>
    <xf numFmtId="165" fontId="23" fillId="0" borderId="0" xfId="38" applyNumberFormat="1" applyFont="1" applyBorder="1" applyAlignment="1">
      <alignment horizontal="right" vertical="center" wrapText="1"/>
      <protection/>
    </xf>
    <xf numFmtId="167" fontId="22" fillId="0" borderId="0" xfId="38" applyNumberFormat="1" applyFont="1" applyAlignment="1">
      <alignment vertical="center"/>
      <protection/>
    </xf>
    <xf numFmtId="164" fontId="24" fillId="0" borderId="0" xfId="38" applyFont="1" applyBorder="1" applyAlignment="1">
      <alignment horizontal="right" vertical="center"/>
      <protection/>
    </xf>
    <xf numFmtId="166" fontId="24" fillId="0" borderId="0" xfId="38" applyNumberFormat="1" applyFont="1" applyBorder="1" applyAlignment="1">
      <alignment horizontal="right" vertical="center" wrapText="1"/>
      <protection/>
    </xf>
    <xf numFmtId="164" fontId="25" fillId="0" borderId="10" xfId="38" applyFont="1" applyBorder="1" applyAlignment="1">
      <alignment horizontal="center" vertical="center" wrapText="1"/>
      <protection/>
    </xf>
    <xf numFmtId="165" fontId="26" fillId="0" borderId="10" xfId="38" applyNumberFormat="1" applyFont="1" applyBorder="1" applyAlignment="1">
      <alignment horizontal="right" vertical="center" wrapText="1"/>
      <protection/>
    </xf>
    <xf numFmtId="166" fontId="24" fillId="0" borderId="0" xfId="38" applyNumberFormat="1" applyFont="1" applyBorder="1" applyAlignment="1">
      <alignment horizontal="right" vertical="center"/>
      <protection/>
    </xf>
    <xf numFmtId="168" fontId="27" fillId="0" borderId="13" xfId="38" applyNumberFormat="1" applyFont="1" applyBorder="1" applyAlignment="1">
      <alignment horizontal="center" vertical="center" wrapText="1"/>
      <protection/>
    </xf>
    <xf numFmtId="165" fontId="27" fillId="0" borderId="13" xfId="38" applyNumberFormat="1" applyFont="1" applyBorder="1" applyAlignment="1">
      <alignment horizontal="right" vertical="center" wrapText="1"/>
      <protection/>
    </xf>
    <xf numFmtId="164" fontId="20" fillId="0" borderId="13" xfId="38" applyFont="1" applyBorder="1" applyAlignment="1">
      <alignment horizontal="center" vertical="center"/>
      <protection/>
    </xf>
    <xf numFmtId="164" fontId="20" fillId="0" borderId="14" xfId="38" applyFont="1" applyBorder="1" applyAlignment="1">
      <alignment horizontal="center" vertical="center"/>
      <protection/>
    </xf>
    <xf numFmtId="165" fontId="27" fillId="0" borderId="14" xfId="38" applyNumberFormat="1" applyFont="1" applyBorder="1" applyAlignment="1">
      <alignment horizontal="right" vertical="center" wrapText="1"/>
      <protection/>
    </xf>
    <xf numFmtId="164" fontId="20" fillId="0" borderId="0" xfId="38" applyFont="1" applyBorder="1" applyAlignment="1">
      <alignment horizontal="center" vertical="center"/>
      <protection/>
    </xf>
    <xf numFmtId="165" fontId="27" fillId="0" borderId="15" xfId="38" applyNumberFormat="1" applyFont="1" applyBorder="1" applyAlignment="1">
      <alignment horizontal="right" vertical="center" wrapText="1"/>
      <protection/>
    </xf>
    <xf numFmtId="165" fontId="27" fillId="0" borderId="16" xfId="38" applyNumberFormat="1" applyFont="1" applyBorder="1" applyAlignment="1">
      <alignment horizontal="right" vertical="center" wrapText="1"/>
      <protection/>
    </xf>
    <xf numFmtId="165" fontId="27" fillId="0" borderId="17" xfId="38" applyNumberFormat="1" applyFont="1" applyBorder="1" applyAlignment="1">
      <alignment horizontal="right" vertical="center" wrapText="1"/>
      <protection/>
    </xf>
    <xf numFmtId="165" fontId="27" fillId="0" borderId="18" xfId="38" applyNumberFormat="1" applyFont="1" applyBorder="1" applyAlignment="1">
      <alignment horizontal="right" vertical="center" wrapText="1"/>
      <protection/>
    </xf>
    <xf numFmtId="165" fontId="20" fillId="0" borderId="0" xfId="38" applyNumberFormat="1" applyFont="1" applyAlignment="1">
      <alignment horizontal="center" vertical="center"/>
      <protection/>
    </xf>
    <xf numFmtId="164" fontId="20" fillId="0" borderId="0" xfId="38" applyFont="1" applyAlignment="1">
      <alignment horizontal="center" vertical="center" wrapText="1"/>
      <protection/>
    </xf>
    <xf numFmtId="164" fontId="27" fillId="0" borderId="10" xfId="38" applyFont="1" applyBorder="1" applyAlignment="1">
      <alignment horizontal="center" vertical="center" wrapText="1"/>
      <protection/>
    </xf>
    <xf numFmtId="166" fontId="21" fillId="0" borderId="10" xfId="38" applyNumberFormat="1" applyFont="1" applyBorder="1" applyAlignment="1">
      <alignment horizontal="center" vertical="center" wrapText="1"/>
      <protection/>
    </xf>
    <xf numFmtId="164" fontId="22" fillId="0" borderId="10" xfId="38" applyFont="1" applyBorder="1" applyAlignment="1">
      <alignment horizontal="center" vertical="center"/>
      <protection/>
    </xf>
    <xf numFmtId="166" fontId="22" fillId="0" borderId="0" xfId="38" applyNumberFormat="1" applyFont="1" applyAlignment="1">
      <alignment vertical="center"/>
      <protection/>
    </xf>
    <xf numFmtId="164" fontId="22" fillId="0" borderId="0" xfId="38" applyFont="1" applyAlignment="1">
      <alignment vertical="center"/>
      <protection/>
    </xf>
    <xf numFmtId="164" fontId="27" fillId="24" borderId="19" xfId="38" applyFont="1" applyFill="1" applyBorder="1" applyAlignment="1">
      <alignment horizontal="center" vertical="center" wrapText="1"/>
      <protection/>
    </xf>
    <xf numFmtId="164" fontId="27" fillId="24" borderId="19" xfId="38" applyFont="1" applyFill="1" applyBorder="1" applyAlignment="1">
      <alignment vertical="center" wrapText="1"/>
      <protection/>
    </xf>
    <xf numFmtId="165" fontId="27" fillId="24" borderId="19" xfId="38" applyNumberFormat="1" applyFont="1" applyFill="1" applyBorder="1" applyAlignment="1">
      <alignment horizontal="center" vertical="center" wrapText="1"/>
      <protection/>
    </xf>
    <xf numFmtId="165" fontId="27" fillId="24" borderId="19" xfId="38" applyNumberFormat="1" applyFont="1" applyFill="1" applyBorder="1" applyAlignment="1" applyProtection="1">
      <alignment horizontal="center" vertical="center" wrapText="1"/>
      <protection locked="0"/>
    </xf>
    <xf numFmtId="165" fontId="20" fillId="24" borderId="19" xfId="38" applyNumberFormat="1" applyFont="1" applyFill="1" applyBorder="1" applyAlignment="1" applyProtection="1">
      <alignment horizontal="center" vertical="center" wrapText="1"/>
      <protection locked="0"/>
    </xf>
    <xf numFmtId="168" fontId="27" fillId="24" borderId="19" xfId="38" applyNumberFormat="1" applyFont="1" applyFill="1" applyBorder="1" applyAlignment="1">
      <alignment horizontal="center" vertical="center" wrapText="1"/>
      <protection/>
    </xf>
    <xf numFmtId="164" fontId="20" fillId="24" borderId="19" xfId="38" applyFont="1" applyFill="1" applyBorder="1" applyAlignment="1">
      <alignment horizontal="center" vertical="center"/>
      <protection/>
    </xf>
    <xf numFmtId="165" fontId="27" fillId="0" borderId="0" xfId="38" applyNumberFormat="1" applyFont="1" applyAlignment="1">
      <alignment vertical="center"/>
      <protection/>
    </xf>
    <xf numFmtId="164" fontId="27" fillId="24" borderId="19" xfId="38" applyFont="1" applyFill="1" applyBorder="1" applyAlignment="1">
      <alignment horizontal="center" vertical="center"/>
      <protection/>
    </xf>
    <xf numFmtId="165" fontId="20" fillId="24" borderId="19" xfId="38" applyNumberFormat="1" applyFont="1" applyFill="1" applyBorder="1" applyAlignment="1">
      <alignment horizontal="center" vertical="center" wrapText="1"/>
      <protection/>
    </xf>
    <xf numFmtId="164" fontId="27" fillId="0" borderId="20" xfId="38" applyFont="1" applyFill="1" applyBorder="1" applyAlignment="1">
      <alignment horizontal="center" vertical="center" wrapText="1"/>
      <protection/>
    </xf>
    <xf numFmtId="164" fontId="21" fillId="0" borderId="21" xfId="38" applyFont="1" applyFill="1" applyBorder="1" applyAlignment="1">
      <alignment horizontal="center" vertical="center" wrapText="1"/>
      <protection/>
    </xf>
    <xf numFmtId="165" fontId="21" fillId="0" borderId="21" xfId="38" applyNumberFormat="1" applyFont="1" applyFill="1" applyBorder="1" applyAlignment="1">
      <alignment horizontal="center" vertical="center" wrapText="1"/>
      <protection/>
    </xf>
    <xf numFmtId="164" fontId="21" fillId="0" borderId="21" xfId="38" applyFont="1" applyFill="1" applyBorder="1" applyAlignment="1" applyProtection="1">
      <alignment horizontal="center" vertical="center" wrapText="1"/>
      <protection locked="0"/>
    </xf>
    <xf numFmtId="166" fontId="21" fillId="0" borderId="21" xfId="38" applyNumberFormat="1" applyFont="1" applyFill="1" applyBorder="1" applyAlignment="1">
      <alignment horizontal="center" vertical="center" wrapText="1"/>
      <protection/>
    </xf>
    <xf numFmtId="164" fontId="22" fillId="0" borderId="21" xfId="38" applyFont="1" applyFill="1" applyBorder="1" applyAlignment="1">
      <alignment horizontal="center" vertical="center"/>
      <protection/>
    </xf>
    <xf numFmtId="164" fontId="22" fillId="0" borderId="22" xfId="38" applyFont="1" applyFill="1" applyBorder="1" applyAlignment="1">
      <alignment horizontal="center" vertical="center"/>
      <protection/>
    </xf>
    <xf numFmtId="164" fontId="20" fillId="23" borderId="23" xfId="38" applyFont="1" applyFill="1" applyBorder="1" applyAlignment="1">
      <alignment horizontal="center" vertical="center" wrapText="1"/>
      <protection/>
    </xf>
    <xf numFmtId="164" fontId="27" fillId="23" borderId="23" xfId="38" applyFont="1" applyFill="1" applyBorder="1" applyAlignment="1">
      <alignment horizontal="center" vertical="center" wrapText="1"/>
      <protection/>
    </xf>
    <xf numFmtId="164" fontId="27" fillId="23" borderId="23" xfId="38" applyFont="1" applyFill="1" applyBorder="1" applyAlignment="1">
      <alignment vertical="center" wrapText="1"/>
      <protection/>
    </xf>
    <xf numFmtId="165" fontId="20" fillId="23" borderId="23" xfId="38" applyNumberFormat="1" applyFont="1" applyFill="1" applyBorder="1" applyAlignment="1">
      <alignment horizontal="center" vertical="center" wrapText="1"/>
      <protection/>
    </xf>
    <xf numFmtId="165" fontId="20" fillId="23" borderId="23" xfId="38" applyNumberFormat="1" applyFont="1" applyFill="1" applyBorder="1" applyAlignment="1" applyProtection="1">
      <alignment horizontal="center" vertical="center" wrapText="1"/>
      <protection locked="0"/>
    </xf>
    <xf numFmtId="165" fontId="27" fillId="23" borderId="19" xfId="38" applyNumberFormat="1" applyFont="1" applyFill="1" applyBorder="1" applyAlignment="1" applyProtection="1">
      <alignment horizontal="center" vertical="center" wrapText="1"/>
      <protection locked="0"/>
    </xf>
    <xf numFmtId="168" fontId="27" fillId="23" borderId="23" xfId="38" applyNumberFormat="1" applyFont="1" applyFill="1" applyBorder="1" applyAlignment="1">
      <alignment horizontal="center" vertical="center" wrapText="1"/>
      <protection/>
    </xf>
    <xf numFmtId="164" fontId="20" fillId="23" borderId="23" xfId="38" applyFont="1" applyFill="1" applyBorder="1" applyAlignment="1">
      <alignment horizontal="center" vertical="center"/>
      <protection/>
    </xf>
    <xf numFmtId="165" fontId="20" fillId="0" borderId="0" xfId="38" applyNumberFormat="1" applyFont="1" applyBorder="1" applyAlignment="1">
      <alignment vertical="center"/>
      <protection/>
    </xf>
    <xf numFmtId="164" fontId="20" fillId="0" borderId="0" xfId="38" applyFont="1" applyBorder="1" applyAlignment="1">
      <alignment vertical="center"/>
      <protection/>
    </xf>
    <xf numFmtId="164" fontId="0" fillId="0" borderId="0" xfId="0" applyBorder="1" applyAlignment="1">
      <alignment vertical="center"/>
    </xf>
    <xf numFmtId="164" fontId="20" fillId="23" borderId="19" xfId="38" applyFont="1" applyFill="1" applyBorder="1" applyAlignment="1">
      <alignment horizontal="center" vertical="center" wrapText="1"/>
      <protection/>
    </xf>
    <xf numFmtId="164" fontId="27" fillId="23" borderId="19" xfId="38" applyFont="1" applyFill="1" applyBorder="1" applyAlignment="1">
      <alignment horizontal="center" vertical="center" wrapText="1"/>
      <protection/>
    </xf>
    <xf numFmtId="164" fontId="27" fillId="23" borderId="19" xfId="38" applyFont="1" applyFill="1" applyBorder="1" applyAlignment="1">
      <alignment vertical="center" wrapText="1"/>
      <protection/>
    </xf>
    <xf numFmtId="165" fontId="20" fillId="23" borderId="19" xfId="38" applyNumberFormat="1" applyFont="1" applyFill="1" applyBorder="1" applyAlignment="1">
      <alignment horizontal="center" vertical="center" wrapText="1"/>
      <protection/>
    </xf>
    <xf numFmtId="165" fontId="20" fillId="23" borderId="19" xfId="38" applyNumberFormat="1" applyFont="1" applyFill="1" applyBorder="1" applyAlignment="1" applyProtection="1">
      <alignment horizontal="center" vertical="center" wrapText="1"/>
      <protection locked="0"/>
    </xf>
    <xf numFmtId="168" fontId="27" fillId="23" borderId="19" xfId="38" applyNumberFormat="1" applyFont="1" applyFill="1" applyBorder="1" applyAlignment="1">
      <alignment horizontal="center" vertical="center" wrapText="1"/>
      <protection/>
    </xf>
    <xf numFmtId="164" fontId="27" fillId="23" borderId="19" xfId="38" applyFont="1" applyFill="1" applyBorder="1" applyAlignment="1">
      <alignment horizontal="center" vertical="center"/>
      <protection/>
    </xf>
    <xf numFmtId="165" fontId="20" fillId="0" borderId="0" xfId="38" applyNumberFormat="1" applyFont="1" applyFill="1" applyBorder="1" applyAlignment="1">
      <alignment horizontal="center" vertical="center"/>
      <protection/>
    </xf>
    <xf numFmtId="164" fontId="20" fillId="0" borderId="0" xfId="38" applyFont="1" applyFill="1" applyBorder="1" applyAlignment="1">
      <alignment vertical="center"/>
      <protection/>
    </xf>
    <xf numFmtId="164" fontId="20" fillId="23" borderId="11" xfId="38" applyFont="1" applyFill="1" applyBorder="1" applyAlignment="1">
      <alignment horizontal="center" vertical="center" wrapText="1"/>
      <protection/>
    </xf>
    <xf numFmtId="164" fontId="27" fillId="23" borderId="11" xfId="38" applyFont="1" applyFill="1" applyBorder="1" applyAlignment="1">
      <alignment horizontal="center" vertical="center" wrapText="1"/>
      <protection/>
    </xf>
    <xf numFmtId="164" fontId="27" fillId="23" borderId="11" xfId="38" applyFont="1" applyFill="1" applyBorder="1" applyAlignment="1">
      <alignment vertical="center" wrapText="1"/>
      <protection/>
    </xf>
    <xf numFmtId="165" fontId="20" fillId="23" borderId="11" xfId="38" applyNumberFormat="1" applyFont="1" applyFill="1" applyBorder="1" applyAlignment="1">
      <alignment horizontal="center" vertical="center" wrapText="1"/>
      <protection/>
    </xf>
    <xf numFmtId="165" fontId="20" fillId="23" borderId="11" xfId="38" applyNumberFormat="1" applyFont="1" applyFill="1" applyBorder="1" applyAlignment="1" applyProtection="1">
      <alignment horizontal="center" vertical="center" wrapText="1"/>
      <protection locked="0"/>
    </xf>
    <xf numFmtId="165" fontId="27" fillId="23" borderId="11" xfId="38" applyNumberFormat="1" applyFont="1" applyFill="1" applyBorder="1" applyAlignment="1" applyProtection="1">
      <alignment horizontal="center" vertical="center" wrapText="1"/>
      <protection locked="0"/>
    </xf>
    <xf numFmtId="168" fontId="27" fillId="23" borderId="11" xfId="38" applyNumberFormat="1" applyFont="1" applyFill="1" applyBorder="1" applyAlignment="1">
      <alignment horizontal="center" vertical="center" wrapText="1"/>
      <protection/>
    </xf>
    <xf numFmtId="164" fontId="27" fillId="23" borderId="11" xfId="38" applyFont="1" applyFill="1" applyBorder="1" applyAlignment="1">
      <alignment horizontal="center" vertical="center"/>
      <protection/>
    </xf>
    <xf numFmtId="165" fontId="20" fillId="0" borderId="0" xfId="38" applyNumberFormat="1" applyFont="1" applyBorder="1" applyAlignment="1">
      <alignment horizontal="center" vertical="center"/>
      <protection/>
    </xf>
    <xf numFmtId="164" fontId="20" fillId="0" borderId="0" xfId="38" applyFont="1" applyBorder="1" applyAlignment="1">
      <alignment horizontal="center" vertical="center" wrapText="1"/>
      <protection/>
    </xf>
    <xf numFmtId="164" fontId="27" fillId="0" borderId="0" xfId="38" applyFont="1" applyBorder="1" applyAlignment="1">
      <alignment horizontal="center" vertical="center" wrapText="1"/>
      <protection/>
    </xf>
    <xf numFmtId="164" fontId="27" fillId="0" borderId="0" xfId="38" applyFont="1" applyBorder="1" applyAlignment="1">
      <alignment vertical="center" wrapText="1"/>
      <protection/>
    </xf>
    <xf numFmtId="165" fontId="20" fillId="0" borderId="0" xfId="38" applyNumberFormat="1" applyFont="1" applyBorder="1" applyAlignment="1">
      <alignment horizontal="center" vertical="center" wrapText="1"/>
      <protection/>
    </xf>
    <xf numFmtId="165" fontId="20" fillId="0" borderId="0" xfId="38" applyNumberFormat="1" applyFont="1" applyBorder="1" applyAlignment="1" applyProtection="1">
      <alignment horizontal="center" vertical="center" wrapText="1"/>
      <protection locked="0"/>
    </xf>
    <xf numFmtId="168" fontId="27" fillId="0" borderId="0" xfId="38" applyNumberFormat="1" applyFont="1" applyBorder="1" applyAlignment="1">
      <alignment horizontal="center" vertical="center" wrapText="1"/>
      <protection/>
    </xf>
    <xf numFmtId="164" fontId="20" fillId="25" borderId="23" xfId="38" applyFont="1" applyFill="1" applyBorder="1" applyAlignment="1">
      <alignment horizontal="center" vertical="center" wrapText="1"/>
      <protection/>
    </xf>
    <xf numFmtId="164" fontId="27" fillId="25" borderId="23" xfId="38" applyFont="1" applyFill="1" applyBorder="1" applyAlignment="1">
      <alignment horizontal="center" vertical="center" wrapText="1"/>
      <protection/>
    </xf>
    <xf numFmtId="164" fontId="27" fillId="25" borderId="23" xfId="38" applyFont="1" applyFill="1" applyBorder="1" applyAlignment="1">
      <alignment vertical="center" wrapText="1"/>
      <protection/>
    </xf>
    <xf numFmtId="164" fontId="27" fillId="25" borderId="24" xfId="38" applyFont="1" applyFill="1" applyBorder="1" applyAlignment="1">
      <alignment horizontal="center" vertical="center" wrapText="1"/>
      <protection/>
    </xf>
    <xf numFmtId="165" fontId="20" fillId="25" borderId="24" xfId="38" applyNumberFormat="1" applyFont="1" applyFill="1" applyBorder="1" applyAlignment="1">
      <alignment horizontal="center" vertical="center" wrapText="1"/>
      <protection/>
    </xf>
    <xf numFmtId="165" fontId="20" fillId="25" borderId="24" xfId="38" applyNumberFormat="1" applyFont="1" applyFill="1" applyBorder="1" applyAlignment="1" applyProtection="1">
      <alignment horizontal="center" vertical="center" wrapText="1"/>
      <protection locked="0"/>
    </xf>
    <xf numFmtId="165" fontId="20" fillId="25" borderId="23" xfId="38" applyNumberFormat="1" applyFont="1" applyFill="1" applyBorder="1" applyAlignment="1">
      <alignment horizontal="center" vertical="center" wrapText="1"/>
      <protection/>
    </xf>
    <xf numFmtId="164" fontId="22" fillId="25" borderId="25" xfId="38" applyFont="1" applyFill="1" applyBorder="1" applyAlignment="1">
      <alignment horizontal="center" vertical="center" wrapText="1"/>
      <protection/>
    </xf>
    <xf numFmtId="164" fontId="27" fillId="25" borderId="23" xfId="38" applyFont="1" applyFill="1" applyBorder="1" applyAlignment="1">
      <alignment horizontal="center" vertical="center"/>
      <protection/>
    </xf>
    <xf numFmtId="164" fontId="20" fillId="25" borderId="11" xfId="38" applyFont="1" applyFill="1" applyBorder="1" applyAlignment="1">
      <alignment horizontal="center" vertical="center" wrapText="1"/>
      <protection/>
    </xf>
    <xf numFmtId="164" fontId="27" fillId="25" borderId="11" xfId="38" applyFont="1" applyFill="1" applyBorder="1" applyAlignment="1">
      <alignment horizontal="center" vertical="center" wrapText="1"/>
      <protection/>
    </xf>
    <xf numFmtId="164" fontId="27" fillId="25" borderId="11" xfId="38" applyFont="1" applyFill="1" applyBorder="1" applyAlignment="1">
      <alignment vertical="center" wrapText="1"/>
      <protection/>
    </xf>
    <xf numFmtId="164" fontId="27" fillId="25" borderId="26" xfId="38" applyFont="1" applyFill="1" applyBorder="1" applyAlignment="1">
      <alignment horizontal="center" vertical="center" wrapText="1"/>
      <protection/>
    </xf>
    <xf numFmtId="165" fontId="20" fillId="25" borderId="26" xfId="38" applyNumberFormat="1" applyFont="1" applyFill="1" applyBorder="1" applyAlignment="1">
      <alignment horizontal="center" vertical="center" wrapText="1"/>
      <protection/>
    </xf>
    <xf numFmtId="165" fontId="20" fillId="25" borderId="26" xfId="38" applyNumberFormat="1" applyFont="1" applyFill="1" applyBorder="1" applyAlignment="1" applyProtection="1">
      <alignment horizontal="center" vertical="center" wrapText="1"/>
      <protection locked="0"/>
    </xf>
    <xf numFmtId="165" fontId="20" fillId="25" borderId="11" xfId="38" applyNumberFormat="1" applyFont="1" applyFill="1" applyBorder="1" applyAlignment="1">
      <alignment horizontal="center" vertical="center" wrapText="1"/>
      <protection/>
    </xf>
    <xf numFmtId="164" fontId="22" fillId="25" borderId="27" xfId="38" applyFont="1" applyFill="1" applyBorder="1" applyAlignment="1">
      <alignment horizontal="center" vertical="center" wrapText="1"/>
      <protection/>
    </xf>
    <xf numFmtId="164" fontId="27" fillId="25" borderId="11" xfId="38" applyFont="1" applyFill="1" applyBorder="1" applyAlignment="1">
      <alignment horizontal="center" vertical="center"/>
      <protection/>
    </xf>
    <xf numFmtId="164" fontId="28" fillId="25" borderId="0" xfId="38" applyFont="1" applyFill="1" applyBorder="1" applyAlignment="1">
      <alignment horizontal="center" vertical="center" wrapText="1"/>
      <protection/>
    </xf>
    <xf numFmtId="164" fontId="29" fillId="25" borderId="0" xfId="38" applyFont="1" applyFill="1" applyBorder="1" applyAlignment="1">
      <alignment horizontal="center" vertical="center" wrapText="1"/>
      <protection/>
    </xf>
    <xf numFmtId="164" fontId="29" fillId="25" borderId="0" xfId="38" applyFont="1" applyFill="1" applyBorder="1" applyAlignment="1">
      <alignment vertical="center" wrapText="1"/>
      <protection/>
    </xf>
    <xf numFmtId="165" fontId="28" fillId="25" borderId="0" xfId="38" applyNumberFormat="1" applyFont="1" applyFill="1" applyBorder="1" applyAlignment="1">
      <alignment horizontal="center" vertical="center" wrapText="1"/>
      <protection/>
    </xf>
    <xf numFmtId="165" fontId="28" fillId="25" borderId="0" xfId="38" applyNumberFormat="1" applyFont="1" applyFill="1" applyBorder="1" applyAlignment="1" applyProtection="1">
      <alignment horizontal="center" vertical="center" wrapText="1"/>
      <protection locked="0"/>
    </xf>
    <xf numFmtId="168" fontId="29" fillId="25" borderId="0" xfId="38" applyNumberFormat="1" applyFont="1" applyFill="1" applyBorder="1" applyAlignment="1">
      <alignment horizontal="center" vertical="center" wrapText="1"/>
      <protection/>
    </xf>
    <xf numFmtId="164" fontId="28" fillId="25" borderId="0" xfId="38" applyFont="1" applyFill="1" applyBorder="1" applyAlignment="1">
      <alignment horizontal="center" vertical="center"/>
      <protection/>
    </xf>
    <xf numFmtId="165" fontId="28" fillId="0" borderId="0" xfId="38" applyNumberFormat="1" applyFont="1" applyBorder="1" applyAlignment="1">
      <alignment horizontal="center" vertical="center"/>
      <protection/>
    </xf>
    <xf numFmtId="165" fontId="28" fillId="0" borderId="0" xfId="38" applyNumberFormat="1" applyFont="1" applyBorder="1" applyAlignment="1">
      <alignment vertical="center"/>
      <protection/>
    </xf>
    <xf numFmtId="164" fontId="28" fillId="0" borderId="0" xfId="38" applyFont="1" applyBorder="1" applyAlignment="1">
      <alignment vertical="center"/>
      <protection/>
    </xf>
    <xf numFmtId="164" fontId="20" fillId="25" borderId="10" xfId="38" applyFont="1" applyFill="1" applyBorder="1" applyAlignment="1">
      <alignment horizontal="center" vertical="center" wrapText="1"/>
      <protection/>
    </xf>
    <xf numFmtId="164" fontId="27" fillId="25" borderId="10" xfId="38" applyFont="1" applyFill="1" applyBorder="1" applyAlignment="1">
      <alignment horizontal="center" vertical="center" wrapText="1"/>
      <protection/>
    </xf>
    <xf numFmtId="164" fontId="27" fillId="25" borderId="10" xfId="38" applyFont="1" applyFill="1" applyBorder="1" applyAlignment="1">
      <alignment vertical="center" wrapText="1"/>
      <protection/>
    </xf>
    <xf numFmtId="165" fontId="20" fillId="25" borderId="20" xfId="38" applyNumberFormat="1" applyFont="1" applyFill="1" applyBorder="1" applyAlignment="1">
      <alignment horizontal="center" vertical="center" wrapText="1"/>
      <protection/>
    </xf>
    <xf numFmtId="165" fontId="20" fillId="25" borderId="20" xfId="38" applyNumberFormat="1" applyFont="1" applyFill="1" applyBorder="1" applyAlignment="1" applyProtection="1">
      <alignment horizontal="center" vertical="center" wrapText="1"/>
      <protection locked="0"/>
    </xf>
    <xf numFmtId="165" fontId="27" fillId="25" borderId="10" xfId="38" applyNumberFormat="1" applyFont="1" applyFill="1" applyBorder="1" applyAlignment="1" applyProtection="1">
      <alignment horizontal="center" vertical="center" wrapText="1"/>
      <protection locked="0"/>
    </xf>
    <xf numFmtId="165" fontId="20" fillId="25" borderId="10" xfId="38" applyNumberFormat="1" applyFont="1" applyFill="1" applyBorder="1" applyAlignment="1">
      <alignment horizontal="center" vertical="center" wrapText="1"/>
      <protection/>
    </xf>
    <xf numFmtId="164" fontId="22" fillId="25" borderId="10" xfId="38" applyFont="1" applyFill="1" applyBorder="1" applyAlignment="1">
      <alignment horizontal="center" vertical="center" wrapText="1"/>
      <protection/>
    </xf>
    <xf numFmtId="168" fontId="27" fillId="25" borderId="10" xfId="38" applyNumberFormat="1" applyFont="1" applyFill="1" applyBorder="1" applyAlignment="1">
      <alignment horizontal="center" vertical="center" wrapText="1"/>
      <protection/>
    </xf>
    <xf numFmtId="166" fontId="20" fillId="0" borderId="0" xfId="38" applyNumberFormat="1" applyFont="1" applyBorder="1" applyAlignment="1">
      <alignment vertical="center"/>
      <protection/>
    </xf>
    <xf numFmtId="165" fontId="20" fillId="0" borderId="28" xfId="38" applyNumberFormat="1" applyFont="1" applyBorder="1" applyAlignment="1">
      <alignment horizontal="center" vertical="center" wrapText="1"/>
      <protection/>
    </xf>
    <xf numFmtId="164" fontId="22" fillId="0" borderId="0" xfId="38" applyFont="1" applyAlignment="1">
      <alignment horizontal="right" vertical="center"/>
      <protection/>
    </xf>
    <xf numFmtId="165" fontId="22" fillId="0" borderId="0" xfId="38" applyNumberFormat="1" applyFont="1" applyBorder="1" applyAlignment="1">
      <alignment horizontal="center" vertical="center" wrapText="1"/>
      <protection/>
    </xf>
    <xf numFmtId="164" fontId="26" fillId="0" borderId="10" xfId="38" applyFont="1" applyBorder="1" applyAlignment="1">
      <alignment horizontal="center" vertical="center" wrapText="1"/>
      <protection/>
    </xf>
    <xf numFmtId="168" fontId="27" fillId="0" borderId="19" xfId="38" applyNumberFormat="1" applyFont="1" applyBorder="1" applyAlignment="1">
      <alignment horizontal="center" vertical="center" wrapText="1"/>
      <protection/>
    </xf>
    <xf numFmtId="165" fontId="27" fillId="0" borderId="19" xfId="38" applyNumberFormat="1" applyFont="1" applyBorder="1" applyAlignment="1">
      <alignment horizontal="right" vertical="center" wrapText="1"/>
      <protection/>
    </xf>
    <xf numFmtId="164" fontId="20" fillId="0" borderId="19" xfId="38" applyFont="1" applyBorder="1" applyAlignment="1">
      <alignment horizontal="center" vertical="center"/>
      <protection/>
    </xf>
    <xf numFmtId="164" fontId="27" fillId="0" borderId="19" xfId="38" applyFont="1" applyBorder="1" applyAlignment="1">
      <alignment horizontal="center" vertical="center" wrapText="1"/>
      <protection/>
    </xf>
    <xf numFmtId="164" fontId="27" fillId="0" borderId="19" xfId="38" applyFont="1" applyBorder="1" applyAlignment="1">
      <alignment horizontal="center" vertical="center" wrapText="1"/>
      <protection/>
    </xf>
    <xf numFmtId="164" fontId="27" fillId="0" borderId="11" xfId="38" applyFont="1" applyBorder="1" applyAlignment="1">
      <alignment horizontal="center" vertical="center" wrapText="1"/>
      <protection/>
    </xf>
    <xf numFmtId="165" fontId="27" fillId="0" borderId="11" xfId="38" applyNumberFormat="1" applyFont="1" applyBorder="1" applyAlignment="1">
      <alignment horizontal="right" vertical="center" wrapText="1"/>
      <protection/>
    </xf>
    <xf numFmtId="164" fontId="27" fillId="0" borderId="0" xfId="0" applyFont="1" applyAlignment="1">
      <alignment/>
    </xf>
    <xf numFmtId="165" fontId="25" fillId="0" borderId="0" xfId="38" applyNumberFormat="1" applyFont="1" applyAlignment="1">
      <alignment horizontal="right" vertical="center"/>
      <protection/>
    </xf>
    <xf numFmtId="165" fontId="25" fillId="0" borderId="0" xfId="38" applyNumberFormat="1" applyFont="1" applyAlignment="1">
      <alignment horizontal="center" vertical="center"/>
      <protection/>
    </xf>
    <xf numFmtId="164" fontId="30" fillId="24" borderId="0" xfId="38" applyFont="1" applyFill="1" applyBorder="1" applyAlignment="1">
      <alignment horizontal="left" vertical="center" wrapText="1"/>
      <protection/>
    </xf>
    <xf numFmtId="164" fontId="30" fillId="23" borderId="0" xfId="38" applyFont="1" applyFill="1" applyBorder="1" applyAlignment="1">
      <alignment horizontal="left" vertical="center" wrapText="1"/>
      <protection/>
    </xf>
    <xf numFmtId="164" fontId="1" fillId="0" borderId="0" xfId="38" applyFont="1" applyAlignment="1">
      <alignment horizontal="center" vertical="center"/>
      <protection/>
    </xf>
    <xf numFmtId="165" fontId="31" fillId="0" borderId="0" xfId="38" applyNumberFormat="1" applyFont="1" applyAlignment="1">
      <alignment horizontal="right" vertical="center"/>
      <protection/>
    </xf>
    <xf numFmtId="165" fontId="31" fillId="0" borderId="0" xfId="38" applyNumberFormat="1" applyFont="1" applyAlignment="1">
      <alignment horizontal="center" vertical="center"/>
      <protection/>
    </xf>
    <xf numFmtId="164" fontId="30" fillId="25" borderId="0" xfId="38" applyFont="1" applyFill="1" applyBorder="1" applyAlignment="1">
      <alignment horizontal="left" vertical="center" wrapText="1"/>
      <protection/>
    </xf>
    <xf numFmtId="164" fontId="20" fillId="0" borderId="0" xfId="38" applyFont="1" applyFill="1" applyAlignment="1">
      <alignment horizontal="center" vertical="center"/>
      <protection/>
    </xf>
    <xf numFmtId="165" fontId="20" fillId="0" borderId="0" xfId="38" applyNumberFormat="1" applyFont="1" applyFill="1" applyAlignment="1">
      <alignment horizontal="center" vertical="center"/>
      <protection/>
    </xf>
    <xf numFmtId="164" fontId="20" fillId="0" borderId="0" xfId="38" applyFont="1" applyFill="1" applyAlignment="1">
      <alignment vertical="center"/>
      <protection/>
    </xf>
    <xf numFmtId="164" fontId="20" fillId="0" borderId="0" xfId="38" applyFont="1" applyFill="1" applyAlignment="1">
      <alignment horizontal="center" vertical="center" wrapText="1"/>
      <protection/>
    </xf>
    <xf numFmtId="166" fontId="20" fillId="0" borderId="0" xfId="38" applyNumberFormat="1" applyFont="1" applyFill="1" applyAlignment="1">
      <alignment vertical="center"/>
      <protection/>
    </xf>
    <xf numFmtId="169" fontId="20" fillId="0" borderId="0" xfId="38" applyNumberFormat="1" applyFont="1" applyFill="1" applyAlignment="1">
      <alignment vertical="center"/>
      <protection/>
    </xf>
    <xf numFmtId="164" fontId="21" fillId="0" borderId="10" xfId="38" applyFont="1" applyFill="1" applyBorder="1" applyAlignment="1">
      <alignment horizontal="center" vertical="center" wrapText="1"/>
      <protection/>
    </xf>
    <xf numFmtId="165" fontId="21" fillId="0" borderId="10" xfId="38" applyNumberFormat="1" applyFont="1" applyFill="1" applyBorder="1" applyAlignment="1">
      <alignment horizontal="center" vertical="center" wrapText="1"/>
      <protection/>
    </xf>
    <xf numFmtId="166" fontId="21" fillId="0" borderId="10" xfId="38" applyNumberFormat="1" applyFont="1" applyFill="1" applyBorder="1" applyAlignment="1">
      <alignment horizontal="center" vertical="center" wrapText="1"/>
      <protection/>
    </xf>
    <xf numFmtId="164" fontId="27" fillId="24" borderId="23" xfId="38" applyFont="1" applyFill="1" applyBorder="1" applyAlignment="1">
      <alignment horizontal="center" vertical="center" wrapText="1"/>
      <protection/>
    </xf>
    <xf numFmtId="170" fontId="27" fillId="24" borderId="23" xfId="38" applyNumberFormat="1" applyFont="1" applyFill="1" applyBorder="1" applyAlignment="1">
      <alignment horizontal="left" vertical="center" wrapText="1"/>
      <protection/>
    </xf>
    <xf numFmtId="170" fontId="27" fillId="24" borderId="23" xfId="38" applyNumberFormat="1" applyFont="1" applyFill="1" applyBorder="1" applyAlignment="1">
      <alignment horizontal="center" vertical="center" wrapText="1"/>
      <protection/>
    </xf>
    <xf numFmtId="165" fontId="27" fillId="24" borderId="23" xfId="38" applyNumberFormat="1" applyFont="1" applyFill="1" applyBorder="1" applyAlignment="1">
      <alignment horizontal="center" vertical="center" wrapText="1"/>
      <protection/>
    </xf>
    <xf numFmtId="165" fontId="27" fillId="24" borderId="23" xfId="38" applyNumberFormat="1" applyFont="1" applyFill="1" applyBorder="1" applyAlignment="1" applyProtection="1">
      <alignment horizontal="center" vertical="center" wrapText="1"/>
      <protection locked="0"/>
    </xf>
    <xf numFmtId="165" fontId="27" fillId="24" borderId="28" xfId="0" applyNumberFormat="1" applyFont="1" applyFill="1" applyBorder="1" applyAlignment="1" applyProtection="1">
      <alignment horizontal="center" vertical="center"/>
      <protection locked="0"/>
    </xf>
    <xf numFmtId="168" fontId="27" fillId="24" borderId="23" xfId="38" applyNumberFormat="1" applyFont="1" applyFill="1" applyBorder="1" applyAlignment="1">
      <alignment horizontal="center" vertical="center" wrapText="1"/>
      <protection/>
    </xf>
    <xf numFmtId="164" fontId="20" fillId="24" borderId="23" xfId="38" applyFont="1" applyFill="1" applyBorder="1" applyAlignment="1">
      <alignment horizontal="center" vertical="center"/>
      <protection/>
    </xf>
    <xf numFmtId="164" fontId="27" fillId="24" borderId="23" xfId="38" applyFont="1" applyFill="1" applyBorder="1" applyAlignment="1">
      <alignment horizontal="center" vertical="center"/>
      <protection/>
    </xf>
    <xf numFmtId="164" fontId="27" fillId="24" borderId="19" xfId="0" applyFont="1" applyFill="1" applyBorder="1" applyAlignment="1">
      <alignment vertical="center"/>
    </xf>
    <xf numFmtId="170" fontId="27" fillId="24" borderId="19" xfId="38" applyNumberFormat="1" applyFont="1" applyFill="1" applyBorder="1" applyAlignment="1">
      <alignment horizontal="center" vertical="center" wrapText="1"/>
      <protection/>
    </xf>
    <xf numFmtId="165" fontId="27" fillId="24" borderId="29" xfId="0" applyNumberFormat="1" applyFont="1" applyFill="1" applyBorder="1" applyAlignment="1" applyProtection="1">
      <alignment horizontal="center" vertical="center"/>
      <protection locked="0"/>
    </xf>
    <xf numFmtId="164" fontId="27" fillId="24" borderId="19" xfId="38" applyFont="1" applyFill="1" applyBorder="1" applyAlignment="1">
      <alignment horizontal="left" vertical="center" wrapText="1"/>
      <protection/>
    </xf>
    <xf numFmtId="168" fontId="27" fillId="24" borderId="19" xfId="38" applyNumberFormat="1" applyFont="1" applyFill="1" applyBorder="1" applyAlignment="1" applyProtection="1">
      <alignment horizontal="center" vertical="center" wrapText="1"/>
      <protection locked="0"/>
    </xf>
    <xf numFmtId="165" fontId="27" fillId="24" borderId="12" xfId="38" applyNumberFormat="1" applyFont="1" applyFill="1" applyBorder="1" applyAlignment="1">
      <alignment horizontal="center" vertical="center" wrapText="1"/>
      <protection/>
    </xf>
    <xf numFmtId="165" fontId="27" fillId="24" borderId="12" xfId="38" applyNumberFormat="1" applyFont="1" applyFill="1" applyBorder="1" applyAlignment="1" applyProtection="1">
      <alignment horizontal="center" vertical="center" wrapText="1"/>
      <protection locked="0"/>
    </xf>
    <xf numFmtId="165" fontId="27" fillId="24" borderId="30" xfId="0" applyNumberFormat="1" applyFont="1" applyFill="1" applyBorder="1" applyAlignment="1" applyProtection="1">
      <alignment horizontal="center" vertical="center"/>
      <protection locked="0"/>
    </xf>
    <xf numFmtId="168" fontId="27" fillId="24" borderId="12" xfId="38" applyNumberFormat="1" applyFont="1" applyFill="1" applyBorder="1" applyAlignment="1">
      <alignment horizontal="center" vertical="center" wrapText="1"/>
      <protection/>
    </xf>
    <xf numFmtId="169" fontId="20" fillId="0" borderId="0" xfId="38" applyNumberFormat="1" applyFont="1" applyFill="1" applyBorder="1" applyAlignment="1">
      <alignment horizontal="right" vertical="center"/>
      <protection/>
    </xf>
    <xf numFmtId="165" fontId="27" fillId="24" borderId="31" xfId="38" applyNumberFormat="1" applyFont="1" applyFill="1" applyBorder="1" applyAlignment="1">
      <alignment horizontal="center" vertical="center" wrapText="1"/>
      <protection/>
    </xf>
    <xf numFmtId="165" fontId="27" fillId="24" borderId="31" xfId="38" applyNumberFormat="1" applyFont="1" applyFill="1" applyBorder="1" applyAlignment="1" applyProtection="1">
      <alignment horizontal="center" vertical="center" wrapText="1"/>
      <protection locked="0"/>
    </xf>
    <xf numFmtId="165" fontId="27" fillId="24" borderId="32" xfId="0" applyNumberFormat="1" applyFont="1" applyFill="1" applyBorder="1" applyAlignment="1" applyProtection="1">
      <alignment horizontal="center" vertical="center"/>
      <protection locked="0"/>
    </xf>
    <xf numFmtId="168" fontId="27" fillId="24" borderId="31" xfId="38" applyNumberFormat="1" applyFont="1" applyFill="1" applyBorder="1" applyAlignment="1">
      <alignment horizontal="center" vertical="center" wrapText="1"/>
      <protection/>
    </xf>
    <xf numFmtId="164" fontId="27" fillId="24" borderId="19" xfId="38" applyFont="1" applyFill="1" applyBorder="1" applyAlignment="1">
      <alignment vertical="center" wrapText="1"/>
      <protection/>
    </xf>
    <xf numFmtId="164" fontId="21" fillId="0" borderId="20" xfId="38" applyFont="1" applyFill="1" applyBorder="1" applyAlignment="1">
      <alignment horizontal="center" vertical="center" wrapText="1"/>
      <protection/>
    </xf>
    <xf numFmtId="165" fontId="21" fillId="0" borderId="21" xfId="38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38" applyFont="1" applyBorder="1" applyAlignment="1">
      <alignment horizontal="center" vertical="center"/>
      <protection/>
    </xf>
    <xf numFmtId="164" fontId="27" fillId="23" borderId="33" xfId="38" applyFont="1" applyFill="1" applyBorder="1" applyAlignment="1">
      <alignment horizontal="center" vertical="center" wrapText="1"/>
      <protection/>
    </xf>
    <xf numFmtId="164" fontId="27" fillId="23" borderId="33" xfId="38" applyFont="1" applyFill="1" applyBorder="1" applyAlignment="1">
      <alignment vertical="center" wrapText="1"/>
      <protection/>
    </xf>
    <xf numFmtId="165" fontId="27" fillId="23" borderId="33" xfId="38" applyNumberFormat="1" applyFont="1" applyFill="1" applyBorder="1" applyAlignment="1">
      <alignment horizontal="center" vertical="center" wrapText="1"/>
      <protection/>
    </xf>
    <xf numFmtId="165" fontId="27" fillId="23" borderId="33" xfId="38" applyNumberFormat="1" applyFont="1" applyFill="1" applyBorder="1" applyAlignment="1" applyProtection="1">
      <alignment horizontal="center" vertical="center" wrapText="1"/>
      <protection locked="0"/>
    </xf>
    <xf numFmtId="168" fontId="27" fillId="23" borderId="33" xfId="38" applyNumberFormat="1" applyFont="1" applyFill="1" applyBorder="1" applyAlignment="1">
      <alignment horizontal="center" vertical="center" wrapText="1"/>
      <protection/>
    </xf>
    <xf numFmtId="169" fontId="20" fillId="0" borderId="0" xfId="38" applyNumberFormat="1" applyFont="1" applyFill="1" applyBorder="1" applyAlignment="1">
      <alignment vertical="center"/>
      <protection/>
    </xf>
    <xf numFmtId="165" fontId="20" fillId="23" borderId="33" xfId="38" applyNumberFormat="1" applyFont="1" applyFill="1" applyBorder="1" applyAlignment="1">
      <alignment horizontal="center" vertical="center" wrapText="1"/>
      <protection/>
    </xf>
    <xf numFmtId="165" fontId="20" fillId="23" borderId="33" xfId="38" applyNumberFormat="1" applyFont="1" applyFill="1" applyBorder="1" applyAlignment="1" applyProtection="1">
      <alignment horizontal="center" vertical="center" wrapText="1"/>
      <protection locked="0"/>
    </xf>
    <xf numFmtId="164" fontId="20" fillId="23" borderId="33" xfId="38" applyFont="1" applyFill="1" applyBorder="1" applyAlignment="1">
      <alignment horizontal="center" vertical="center"/>
      <protection/>
    </xf>
    <xf numFmtId="170" fontId="27" fillId="23" borderId="19" xfId="38" applyNumberFormat="1" applyFont="1" applyFill="1" applyBorder="1" applyAlignment="1">
      <alignment horizontal="center" vertical="center" wrapText="1"/>
      <protection/>
    </xf>
    <xf numFmtId="165" fontId="27" fillId="23" borderId="19" xfId="38" applyNumberFormat="1" applyFont="1" applyFill="1" applyBorder="1" applyAlignment="1">
      <alignment horizontal="center" vertical="center" wrapText="1"/>
      <protection/>
    </xf>
    <xf numFmtId="168" fontId="27" fillId="23" borderId="19" xfId="38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38" applyFont="1" applyFill="1" applyBorder="1" applyAlignment="1">
      <alignment horizontal="center" vertical="center"/>
      <protection/>
    </xf>
    <xf numFmtId="170" fontId="27" fillId="23" borderId="19" xfId="38" applyNumberFormat="1" applyFont="1" applyFill="1" applyBorder="1" applyAlignment="1">
      <alignment horizontal="left" vertical="center" wrapText="1"/>
      <protection/>
    </xf>
    <xf numFmtId="165" fontId="27" fillId="23" borderId="29" xfId="0" applyNumberFormat="1" applyFont="1" applyFill="1" applyBorder="1" applyAlignment="1" applyProtection="1">
      <alignment horizontal="center" vertical="center"/>
      <protection locked="0"/>
    </xf>
    <xf numFmtId="169" fontId="20" fillId="0" borderId="0" xfId="38" applyNumberFormat="1" applyFont="1" applyFill="1" applyBorder="1" applyAlignment="1">
      <alignment horizontal="center" vertical="center" wrapText="1"/>
      <protection/>
    </xf>
    <xf numFmtId="164" fontId="20" fillId="0" borderId="0" xfId="38" applyFont="1" applyFill="1" applyAlignment="1" applyProtection="1">
      <alignment vertical="center"/>
      <protection locked="0"/>
    </xf>
    <xf numFmtId="164" fontId="20" fillId="0" borderId="0" xfId="38" applyFont="1" applyFill="1" applyAlignment="1" applyProtection="1">
      <alignment horizontal="center" vertical="center" wrapText="1"/>
      <protection locked="0"/>
    </xf>
    <xf numFmtId="164" fontId="20" fillId="25" borderId="25" xfId="38" applyFont="1" applyFill="1" applyBorder="1" applyAlignment="1">
      <alignment horizontal="center" vertical="center"/>
      <protection/>
    </xf>
    <xf numFmtId="164" fontId="20" fillId="25" borderId="19" xfId="38" applyFont="1" applyFill="1" applyBorder="1" applyAlignment="1">
      <alignment horizontal="center" vertical="center" wrapText="1"/>
      <protection/>
    </xf>
    <xf numFmtId="164" fontId="27" fillId="25" borderId="19" xfId="38" applyFont="1" applyFill="1" applyBorder="1" applyAlignment="1">
      <alignment horizontal="center" vertical="center" wrapText="1"/>
      <protection/>
    </xf>
    <xf numFmtId="164" fontId="27" fillId="25" borderId="19" xfId="38" applyFont="1" applyFill="1" applyBorder="1" applyAlignment="1">
      <alignment vertical="center" wrapText="1"/>
      <protection/>
    </xf>
    <xf numFmtId="164" fontId="27" fillId="25" borderId="34" xfId="38" applyFont="1" applyFill="1" applyBorder="1" applyAlignment="1">
      <alignment horizontal="center" vertical="center" wrapText="1"/>
      <protection/>
    </xf>
    <xf numFmtId="165" fontId="20" fillId="25" borderId="34" xfId="38" applyNumberFormat="1" applyFont="1" applyFill="1" applyBorder="1" applyAlignment="1">
      <alignment horizontal="center" vertical="center" wrapText="1"/>
      <protection/>
    </xf>
    <xf numFmtId="165" fontId="20" fillId="25" borderId="34" xfId="38" applyNumberFormat="1" applyFont="1" applyFill="1" applyBorder="1" applyAlignment="1" applyProtection="1">
      <alignment horizontal="center" vertical="center" wrapText="1"/>
      <protection locked="0"/>
    </xf>
    <xf numFmtId="165" fontId="20" fillId="25" borderId="19" xfId="38" applyNumberFormat="1" applyFont="1" applyFill="1" applyBorder="1" applyAlignment="1">
      <alignment horizontal="center" vertical="center" wrapText="1"/>
      <protection/>
    </xf>
    <xf numFmtId="164" fontId="20" fillId="25" borderId="35" xfId="38" applyFont="1" applyFill="1" applyBorder="1" applyAlignment="1">
      <alignment horizontal="center" vertical="center"/>
      <protection/>
    </xf>
    <xf numFmtId="164" fontId="27" fillId="25" borderId="19" xfId="38" applyFont="1" applyFill="1" applyBorder="1" applyAlignment="1">
      <alignment horizontal="center" vertical="center"/>
      <protection/>
    </xf>
    <xf numFmtId="164" fontId="20" fillId="25" borderId="27" xfId="38" applyFont="1" applyFill="1" applyBorder="1" applyAlignment="1">
      <alignment horizontal="center" vertical="center"/>
      <protection/>
    </xf>
    <xf numFmtId="164" fontId="20" fillId="25" borderId="0" xfId="38" applyFont="1" applyFill="1" applyAlignment="1">
      <alignment horizontal="center" vertical="center"/>
      <protection/>
    </xf>
    <xf numFmtId="165" fontId="20" fillId="25" borderId="0" xfId="38" applyNumberFormat="1" applyFont="1" applyFill="1" applyAlignment="1">
      <alignment horizontal="center" vertical="center"/>
      <protection/>
    </xf>
    <xf numFmtId="164" fontId="20" fillId="25" borderId="0" xfId="38" applyFont="1" applyFill="1" applyAlignment="1">
      <alignment vertical="center"/>
      <protection/>
    </xf>
    <xf numFmtId="164" fontId="20" fillId="25" borderId="0" xfId="38" applyFont="1" applyFill="1" applyAlignment="1">
      <alignment horizontal="center" vertical="center" wrapText="1"/>
      <protection/>
    </xf>
    <xf numFmtId="165" fontId="27" fillId="25" borderId="10" xfId="38" applyNumberFormat="1" applyFont="1" applyFill="1" applyBorder="1" applyAlignment="1">
      <alignment horizontal="center" vertical="center" wrapText="1"/>
      <protection/>
    </xf>
    <xf numFmtId="164" fontId="27" fillId="25" borderId="10" xfId="38" applyFont="1" applyFill="1" applyBorder="1" applyAlignment="1">
      <alignment horizontal="center" vertical="center"/>
      <protection/>
    </xf>
    <xf numFmtId="169" fontId="20" fillId="0" borderId="0" xfId="38" applyNumberFormat="1" applyFont="1" applyBorder="1" applyAlignment="1">
      <alignment vertical="center"/>
      <protection/>
    </xf>
    <xf numFmtId="169" fontId="20" fillId="0" borderId="0" xfId="38" applyNumberFormat="1" applyFont="1" applyAlignment="1">
      <alignment vertical="center"/>
      <protection/>
    </xf>
    <xf numFmtId="169" fontId="27" fillId="0" borderId="0" xfId="0" applyNumberFormat="1" applyFont="1" applyAlignment="1">
      <alignment/>
    </xf>
    <xf numFmtId="164" fontId="22" fillId="0" borderId="10" xfId="38" applyFont="1" applyFill="1" applyBorder="1" applyAlignment="1">
      <alignment horizontal="center" vertical="center"/>
      <protection/>
    </xf>
    <xf numFmtId="164" fontId="27" fillId="24" borderId="19" xfId="38" applyFont="1" applyFill="1" applyBorder="1" applyAlignment="1" applyProtection="1">
      <alignment horizontal="left" vertical="center" wrapText="1"/>
      <protection/>
    </xf>
    <xf numFmtId="164" fontId="27" fillId="24" borderId="19" xfId="38" applyFont="1" applyFill="1" applyBorder="1" applyAlignment="1" applyProtection="1">
      <alignment horizontal="center" vertical="center" wrapText="1"/>
      <protection/>
    </xf>
    <xf numFmtId="165" fontId="27" fillId="24" borderId="19" xfId="38" applyNumberFormat="1" applyFont="1" applyFill="1" applyBorder="1" applyAlignment="1">
      <alignment horizontal="center" vertical="center"/>
      <protection/>
    </xf>
    <xf numFmtId="165" fontId="27" fillId="24" borderId="19" xfId="38" applyNumberFormat="1" applyFont="1" applyFill="1" applyBorder="1" applyAlignment="1" applyProtection="1">
      <alignment horizontal="center" vertical="center"/>
      <protection locked="0"/>
    </xf>
    <xf numFmtId="164" fontId="27" fillId="24" borderId="19" xfId="38" applyFont="1" applyFill="1" applyBorder="1" applyAlignment="1">
      <alignment horizontal="justify" vertical="center"/>
      <protection/>
    </xf>
    <xf numFmtId="164" fontId="27" fillId="0" borderId="21" xfId="38" applyFont="1" applyFill="1" applyBorder="1" applyAlignment="1">
      <alignment horizontal="center" vertical="center" wrapText="1"/>
      <protection/>
    </xf>
    <xf numFmtId="164" fontId="27" fillId="0" borderId="21" xfId="38" applyFont="1" applyFill="1" applyBorder="1" applyAlignment="1">
      <alignment vertical="center" wrapText="1"/>
      <protection/>
    </xf>
    <xf numFmtId="170" fontId="27" fillId="0" borderId="21" xfId="38" applyNumberFormat="1" applyFont="1" applyFill="1" applyBorder="1" applyAlignment="1">
      <alignment horizontal="center" vertical="center" wrapText="1"/>
      <protection/>
    </xf>
    <xf numFmtId="165" fontId="27" fillId="0" borderId="21" xfId="38" applyNumberFormat="1" applyFont="1" applyFill="1" applyBorder="1" applyAlignment="1">
      <alignment horizontal="center" vertical="center" wrapText="1"/>
      <protection/>
    </xf>
    <xf numFmtId="165" fontId="27" fillId="0" borderId="21" xfId="38" applyNumberFormat="1" applyFont="1" applyFill="1" applyBorder="1" applyAlignment="1" applyProtection="1">
      <alignment horizontal="center" vertical="center" wrapText="1"/>
      <protection locked="0"/>
    </xf>
    <xf numFmtId="165" fontId="27" fillId="0" borderId="21" xfId="38" applyNumberFormat="1" applyFont="1" applyFill="1" applyBorder="1" applyAlignment="1" applyProtection="1">
      <alignment horizontal="center" vertical="center"/>
      <protection locked="0"/>
    </xf>
    <xf numFmtId="168" fontId="27" fillId="0" borderId="21" xfId="38" applyNumberFormat="1" applyFont="1" applyFill="1" applyBorder="1" applyAlignment="1">
      <alignment horizontal="center" vertical="center" wrapText="1"/>
      <protection/>
    </xf>
    <xf numFmtId="164" fontId="27" fillId="0" borderId="21" xfId="38" applyFont="1" applyFill="1" applyBorder="1" applyAlignment="1">
      <alignment horizontal="center" vertical="center"/>
      <protection/>
    </xf>
    <xf numFmtId="164" fontId="27" fillId="0" borderId="22" xfId="38" applyFont="1" applyFill="1" applyBorder="1" applyAlignment="1">
      <alignment horizontal="center" vertical="center"/>
      <protection/>
    </xf>
    <xf numFmtId="165" fontId="27" fillId="23" borderId="19" xfId="38" applyNumberFormat="1" applyFont="1" applyFill="1" applyBorder="1" applyAlignment="1" applyProtection="1">
      <alignment horizontal="center" vertical="center"/>
      <protection locked="0"/>
    </xf>
    <xf numFmtId="164" fontId="27" fillId="23" borderId="23" xfId="38" applyFont="1" applyFill="1" applyBorder="1" applyAlignment="1">
      <alignment horizontal="center" vertical="center"/>
      <protection/>
    </xf>
    <xf numFmtId="165" fontId="27" fillId="23" borderId="11" xfId="38" applyNumberFormat="1" applyFont="1" applyFill="1" applyBorder="1" applyAlignment="1">
      <alignment horizontal="center" vertical="center" wrapText="1"/>
      <protection/>
    </xf>
    <xf numFmtId="165" fontId="27" fillId="23" borderId="11" xfId="38" applyNumberFormat="1" applyFont="1" applyFill="1" applyBorder="1" applyAlignment="1" applyProtection="1">
      <alignment horizontal="center" vertical="center"/>
      <protection locked="0"/>
    </xf>
    <xf numFmtId="165" fontId="20" fillId="25" borderId="10" xfId="38" applyNumberFormat="1" applyFont="1" applyFill="1" applyBorder="1" applyAlignment="1">
      <alignment horizontal="center" vertical="center" wrapText="1"/>
      <protection/>
    </xf>
    <xf numFmtId="165" fontId="20" fillId="25" borderId="10" xfId="38" applyNumberFormat="1" applyFont="1" applyFill="1" applyBorder="1" applyAlignment="1" applyProtection="1">
      <alignment horizontal="center" vertical="center" wrapText="1"/>
      <protection locked="0"/>
    </xf>
    <xf numFmtId="165" fontId="27" fillId="25" borderId="21" xfId="0" applyNumberFormat="1" applyFont="1" applyFill="1" applyBorder="1" applyAlignment="1" applyProtection="1">
      <alignment horizontal="center" vertical="center"/>
      <protection locked="0"/>
    </xf>
    <xf numFmtId="164" fontId="20" fillId="25" borderId="21" xfId="38" applyFont="1" applyFill="1" applyBorder="1" applyAlignment="1">
      <alignment horizontal="center" vertical="center"/>
      <protection/>
    </xf>
    <xf numFmtId="165" fontId="20" fillId="25" borderId="21" xfId="38" applyNumberFormat="1" applyFont="1" applyFill="1" applyBorder="1" applyAlignment="1">
      <alignment horizontal="center" vertical="center"/>
      <protection/>
    </xf>
    <xf numFmtId="164" fontId="20" fillId="25" borderId="21" xfId="38" applyFont="1" applyFill="1" applyBorder="1" applyAlignment="1" applyProtection="1">
      <alignment vertical="center"/>
      <protection locked="0"/>
    </xf>
    <xf numFmtId="164" fontId="20" fillId="25" borderId="21" xfId="38" applyFont="1" applyFill="1" applyBorder="1" applyAlignment="1" applyProtection="1">
      <alignment horizontal="center" vertical="center" wrapText="1"/>
      <protection locked="0"/>
    </xf>
    <xf numFmtId="164" fontId="20" fillId="25" borderId="21" xfId="38" applyFont="1" applyFill="1" applyBorder="1" applyAlignment="1">
      <alignment vertical="center"/>
      <protection/>
    </xf>
    <xf numFmtId="164" fontId="27" fillId="0" borderId="0" xfId="38" applyFont="1" applyFill="1" applyBorder="1" applyAlignment="1">
      <alignment horizontal="center" vertical="center" wrapText="1"/>
      <protection/>
    </xf>
    <xf numFmtId="164" fontId="27" fillId="0" borderId="0" xfId="38" applyFont="1" applyFill="1" applyBorder="1" applyAlignment="1">
      <alignment vertical="center" wrapText="1"/>
      <protection/>
    </xf>
    <xf numFmtId="170" fontId="27" fillId="0" borderId="0" xfId="38" applyNumberFormat="1" applyFont="1" applyFill="1" applyBorder="1" applyAlignment="1">
      <alignment horizontal="center" vertical="center" wrapText="1"/>
      <protection/>
    </xf>
    <xf numFmtId="165" fontId="27" fillId="0" borderId="0" xfId="38" applyNumberFormat="1" applyFont="1" applyFill="1" applyBorder="1" applyAlignment="1">
      <alignment horizontal="center" vertical="center" wrapText="1"/>
      <protection/>
    </xf>
    <xf numFmtId="168" fontId="27" fillId="0" borderId="0" xfId="38" applyNumberFormat="1" applyFont="1" applyFill="1" applyBorder="1" applyAlignment="1">
      <alignment horizontal="center" vertical="center" wrapText="1"/>
      <protection/>
    </xf>
    <xf numFmtId="165" fontId="21" fillId="0" borderId="10" xfId="38" applyNumberFormat="1" applyFont="1" applyBorder="1" applyAlignment="1">
      <alignment horizontal="center" vertical="center" wrapText="1"/>
      <protection/>
    </xf>
    <xf numFmtId="170" fontId="20" fillId="24" borderId="23" xfId="38" applyNumberFormat="1" applyFont="1" applyFill="1" applyBorder="1" applyAlignment="1">
      <alignment horizontal="left" vertical="center" wrapText="1"/>
      <protection/>
    </xf>
    <xf numFmtId="170" fontId="20" fillId="24" borderId="23" xfId="38" applyNumberFormat="1" applyFont="1" applyFill="1" applyBorder="1" applyAlignment="1">
      <alignment horizontal="center" vertical="center" wrapText="1"/>
      <protection/>
    </xf>
    <xf numFmtId="165" fontId="20" fillId="24" borderId="23" xfId="38" applyNumberFormat="1" applyFont="1" applyFill="1" applyBorder="1" applyAlignment="1">
      <alignment horizontal="center" vertical="center" wrapText="1"/>
      <protection/>
    </xf>
    <xf numFmtId="165" fontId="20" fillId="24" borderId="23" xfId="38" applyNumberFormat="1" applyFont="1" applyFill="1" applyBorder="1" applyAlignment="1" applyProtection="1">
      <alignment horizontal="center" vertical="center" wrapText="1"/>
      <protection locked="0"/>
    </xf>
    <xf numFmtId="164" fontId="27" fillId="0" borderId="20" xfId="38" applyFont="1" applyBorder="1" applyAlignment="1">
      <alignment horizontal="center" vertical="center" wrapText="1"/>
      <protection/>
    </xf>
    <xf numFmtId="164" fontId="27" fillId="0" borderId="21" xfId="38" applyFont="1" applyBorder="1" applyAlignment="1">
      <alignment horizontal="center" vertical="center" wrapText="1"/>
      <protection/>
    </xf>
    <xf numFmtId="170" fontId="20" fillId="0" borderId="21" xfId="38" applyNumberFormat="1" applyFont="1" applyBorder="1" applyAlignment="1">
      <alignment horizontal="left" vertical="center" wrapText="1"/>
      <protection/>
    </xf>
    <xf numFmtId="170" fontId="20" fillId="0" borderId="21" xfId="38" applyNumberFormat="1" applyFont="1" applyBorder="1" applyAlignment="1">
      <alignment horizontal="center" vertical="center" wrapText="1"/>
      <protection/>
    </xf>
    <xf numFmtId="165" fontId="20" fillId="0" borderId="21" xfId="38" applyNumberFormat="1" applyFont="1" applyBorder="1" applyAlignment="1">
      <alignment horizontal="center" vertical="center" wrapText="1"/>
      <protection/>
    </xf>
    <xf numFmtId="165" fontId="20" fillId="0" borderId="21" xfId="38" applyNumberFormat="1" applyFont="1" applyBorder="1" applyAlignment="1" applyProtection="1">
      <alignment horizontal="center" vertical="center" wrapText="1"/>
      <protection locked="0"/>
    </xf>
    <xf numFmtId="168" fontId="27" fillId="0" borderId="21" xfId="38" applyNumberFormat="1" applyFont="1" applyBorder="1" applyAlignment="1">
      <alignment horizontal="center" vertical="center" wrapText="1"/>
      <protection/>
    </xf>
    <xf numFmtId="168" fontId="27" fillId="0" borderId="22" xfId="38" applyNumberFormat="1" applyFont="1" applyBorder="1" applyAlignment="1">
      <alignment horizontal="center" vertical="center" wrapText="1"/>
      <protection/>
    </xf>
    <xf numFmtId="165" fontId="21" fillId="0" borderId="0" xfId="38" applyNumberFormat="1" applyFont="1" applyAlignment="1">
      <alignment vertical="center"/>
      <protection/>
    </xf>
    <xf numFmtId="170" fontId="20" fillId="23" borderId="19" xfId="38" applyNumberFormat="1" applyFont="1" applyFill="1" applyBorder="1" applyAlignment="1">
      <alignment horizontal="left" vertical="center" wrapText="1"/>
      <protection/>
    </xf>
    <xf numFmtId="170" fontId="20" fillId="23" borderId="19" xfId="38" applyNumberFormat="1" applyFont="1" applyFill="1" applyBorder="1" applyAlignment="1">
      <alignment horizontal="center" vertical="center" wrapText="1"/>
      <protection/>
    </xf>
    <xf numFmtId="170" fontId="20" fillId="0" borderId="0" xfId="38" applyNumberFormat="1" applyFont="1" applyBorder="1" applyAlignment="1">
      <alignment horizontal="left" vertical="center" wrapText="1"/>
      <protection/>
    </xf>
    <xf numFmtId="165" fontId="22" fillId="0" borderId="0" xfId="38" applyNumberFormat="1" applyFont="1" applyBorder="1" applyAlignment="1">
      <alignment vertical="center"/>
      <protection/>
    </xf>
    <xf numFmtId="164" fontId="27" fillId="24" borderId="34" xfId="38" applyFont="1" applyFill="1" applyBorder="1" applyAlignment="1">
      <alignment horizontal="left" vertical="center" wrapText="1"/>
      <protection/>
    </xf>
    <xf numFmtId="170" fontId="27" fillId="24" borderId="34" xfId="38" applyNumberFormat="1" applyFont="1" applyFill="1" applyBorder="1" applyAlignment="1">
      <alignment horizontal="center" vertical="center" wrapText="1"/>
      <protection/>
    </xf>
    <xf numFmtId="165" fontId="27" fillId="24" borderId="34" xfId="38" applyNumberFormat="1" applyFont="1" applyFill="1" applyBorder="1" applyAlignment="1">
      <alignment horizontal="center" vertical="center"/>
      <protection/>
    </xf>
    <xf numFmtId="165" fontId="27" fillId="24" borderId="34" xfId="38" applyNumberFormat="1" applyFont="1" applyFill="1" applyBorder="1" applyAlignment="1" applyProtection="1">
      <alignment horizontal="center" vertical="center"/>
      <protection locked="0"/>
    </xf>
    <xf numFmtId="164" fontId="20" fillId="24" borderId="35" xfId="38" applyFont="1" applyFill="1" applyBorder="1" applyAlignment="1">
      <alignment horizontal="center" vertical="center"/>
      <protection/>
    </xf>
    <xf numFmtId="170" fontId="20" fillId="23" borderId="23" xfId="38" applyNumberFormat="1" applyFont="1" applyFill="1" applyBorder="1" applyAlignment="1">
      <alignment horizontal="left" vertical="center" wrapText="1"/>
      <protection/>
    </xf>
    <xf numFmtId="170" fontId="20" fillId="23" borderId="23" xfId="38" applyNumberFormat="1" applyFont="1" applyFill="1" applyBorder="1" applyAlignment="1">
      <alignment horizontal="center" vertical="center" wrapText="1"/>
      <protection/>
    </xf>
    <xf numFmtId="168" fontId="27" fillId="23" borderId="23" xfId="38" applyNumberFormat="1" applyFont="1" applyFill="1" applyBorder="1" applyAlignment="1">
      <alignment horizontal="center" vertical="center" wrapText="1"/>
      <protection/>
    </xf>
    <xf numFmtId="164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27" fillId="0" borderId="0" xfId="0" applyFont="1" applyAlignment="1">
      <alignment horizontal="center" vertical="center"/>
    </xf>
    <xf numFmtId="170" fontId="22" fillId="0" borderId="10" xfId="38" applyNumberFormat="1" applyFont="1" applyFill="1" applyBorder="1" applyAlignment="1">
      <alignment horizontal="center" vertical="center"/>
      <protection/>
    </xf>
    <xf numFmtId="164" fontId="21" fillId="0" borderId="0" xfId="0" applyFont="1" applyAlignment="1">
      <alignment horizontal="center" vertical="center" wrapText="1"/>
    </xf>
    <xf numFmtId="164" fontId="27" fillId="24" borderId="11" xfId="38" applyFont="1" applyFill="1" applyBorder="1" applyAlignment="1">
      <alignment horizontal="center" vertical="center" wrapText="1"/>
      <protection/>
    </xf>
    <xf numFmtId="164" fontId="22" fillId="25" borderId="25" xfId="38" applyFont="1" applyFill="1" applyBorder="1" applyAlignment="1">
      <alignment horizontal="center" vertical="center" wrapText="1"/>
      <protection/>
    </xf>
    <xf numFmtId="170" fontId="20" fillId="25" borderId="23" xfId="38" applyNumberFormat="1" applyFont="1" applyFill="1" applyBorder="1" applyAlignment="1">
      <alignment horizontal="center" vertical="center"/>
      <protection/>
    </xf>
    <xf numFmtId="164" fontId="22" fillId="25" borderId="35" xfId="38" applyFont="1" applyFill="1" applyBorder="1" applyAlignment="1">
      <alignment horizontal="center" vertical="center" wrapText="1"/>
      <protection/>
    </xf>
    <xf numFmtId="170" fontId="20" fillId="25" borderId="11" xfId="38" applyNumberFormat="1" applyFont="1" applyFill="1" applyBorder="1" applyAlignment="1">
      <alignment horizontal="center" vertical="center"/>
      <protection/>
    </xf>
    <xf numFmtId="164" fontId="22" fillId="25" borderId="10" xfId="38" applyFont="1" applyFill="1" applyBorder="1" applyAlignment="1">
      <alignment horizontal="center" vertical="center" wrapText="1"/>
      <protection/>
    </xf>
    <xf numFmtId="170" fontId="20" fillId="25" borderId="10" xfId="38" applyNumberFormat="1" applyFont="1" applyFill="1" applyBorder="1" applyAlignment="1">
      <alignment horizontal="center" vertical="center"/>
      <protection/>
    </xf>
    <xf numFmtId="169" fontId="20" fillId="0" borderId="0" xfId="38" applyNumberFormat="1" applyFont="1" applyFill="1" applyAlignment="1">
      <alignment horizontal="center" vertical="center"/>
      <protection/>
    </xf>
    <xf numFmtId="169" fontId="20" fillId="0" borderId="0" xfId="38" applyNumberFormat="1" applyFont="1" applyFill="1" applyBorder="1" applyAlignment="1">
      <alignment horizontal="center" vertical="center"/>
      <protection/>
    </xf>
    <xf numFmtId="164" fontId="27" fillId="24" borderId="11" xfId="38" applyFont="1" applyFill="1" applyBorder="1" applyAlignment="1">
      <alignment vertical="center" wrapText="1"/>
      <protection/>
    </xf>
    <xf numFmtId="165" fontId="27" fillId="24" borderId="11" xfId="38" applyNumberFormat="1" applyFont="1" applyFill="1" applyBorder="1" applyAlignment="1">
      <alignment horizontal="center" vertical="center" wrapText="1"/>
      <protection/>
    </xf>
    <xf numFmtId="165" fontId="20" fillId="24" borderId="11" xfId="38" applyNumberFormat="1" applyFont="1" applyFill="1" applyBorder="1" applyAlignment="1">
      <alignment horizontal="center" vertical="center" wrapText="1"/>
      <protection/>
    </xf>
    <xf numFmtId="168" fontId="27" fillId="24" borderId="11" xfId="38" applyNumberFormat="1" applyFont="1" applyFill="1" applyBorder="1" applyAlignment="1">
      <alignment horizontal="center" vertical="center" wrapText="1"/>
      <protection/>
    </xf>
    <xf numFmtId="164" fontId="27" fillId="24" borderId="11" xfId="38" applyFont="1" applyFill="1" applyBorder="1" applyAlignment="1">
      <alignment horizontal="center" vertical="center"/>
      <protection/>
    </xf>
    <xf numFmtId="164" fontId="20" fillId="0" borderId="36" xfId="38" applyFont="1" applyFill="1" applyBorder="1" applyAlignment="1">
      <alignment horizontal="center" vertical="center" wrapText="1"/>
      <protection/>
    </xf>
    <xf numFmtId="164" fontId="27" fillId="24" borderId="23" xfId="38" applyFont="1" applyFill="1" applyBorder="1" applyAlignment="1">
      <alignment vertical="center" wrapText="1"/>
      <protection/>
    </xf>
    <xf numFmtId="164" fontId="20" fillId="0" borderId="0" xfId="38" applyFont="1" applyFill="1" applyBorder="1" applyAlignment="1">
      <alignment horizontal="center" vertical="center"/>
      <protection/>
    </xf>
    <xf numFmtId="164" fontId="27" fillId="24" borderId="11" xfId="38" applyFont="1" applyFill="1" applyBorder="1" applyAlignment="1">
      <alignment vertical="center" wrapText="1"/>
      <protection/>
    </xf>
    <xf numFmtId="164" fontId="20" fillId="24" borderId="11" xfId="38" applyFont="1" applyFill="1" applyBorder="1" applyAlignment="1">
      <alignment horizontal="center" vertical="center"/>
      <protection/>
    </xf>
    <xf numFmtId="164" fontId="20" fillId="23" borderId="10" xfId="38" applyFont="1" applyFill="1" applyBorder="1" applyAlignment="1">
      <alignment horizontal="center" vertical="center" wrapText="1"/>
      <protection/>
    </xf>
    <xf numFmtId="164" fontId="27" fillId="23" borderId="10" xfId="38" applyFont="1" applyFill="1" applyBorder="1" applyAlignment="1">
      <alignment horizontal="center" vertical="center" wrapText="1"/>
      <protection/>
    </xf>
    <xf numFmtId="164" fontId="27" fillId="23" borderId="10" xfId="38" applyFont="1" applyFill="1" applyBorder="1" applyAlignment="1">
      <alignment vertical="center" wrapText="1"/>
      <protection/>
    </xf>
    <xf numFmtId="165" fontId="20" fillId="23" borderId="10" xfId="38" applyNumberFormat="1" applyFont="1" applyFill="1" applyBorder="1" applyAlignment="1">
      <alignment horizontal="center" vertical="center" wrapText="1"/>
      <protection/>
    </xf>
    <xf numFmtId="168" fontId="27" fillId="23" borderId="10" xfId="38" applyNumberFormat="1" applyFont="1" applyFill="1" applyBorder="1" applyAlignment="1">
      <alignment horizontal="center" vertical="center" wrapText="1"/>
      <protection/>
    </xf>
    <xf numFmtId="164" fontId="27" fillId="23" borderId="10" xfId="38" applyFont="1" applyFill="1" applyBorder="1" applyAlignment="1">
      <alignment horizontal="center" vertical="center"/>
      <protection/>
    </xf>
    <xf numFmtId="165" fontId="21" fillId="0" borderId="37" xfId="38" applyNumberFormat="1" applyFont="1" applyBorder="1" applyAlignment="1">
      <alignment horizontal="center" vertical="center" wrapText="1"/>
      <protection/>
    </xf>
    <xf numFmtId="164" fontId="21" fillId="0" borderId="37" xfId="38" applyFont="1" applyBorder="1" applyAlignment="1">
      <alignment horizontal="center" vertical="center" wrapText="1"/>
      <protection/>
    </xf>
    <xf numFmtId="165" fontId="20" fillId="0" borderId="0" xfId="38" applyNumberFormat="1" applyFont="1" applyFill="1" applyBorder="1" applyAlignment="1">
      <alignment horizontal="center" vertical="center" wrapText="1"/>
      <protection/>
    </xf>
    <xf numFmtId="164" fontId="22" fillId="0" borderId="10" xfId="38" applyFont="1" applyBorder="1" applyAlignment="1">
      <alignment horizontal="center" vertical="center" wrapText="1"/>
      <protection/>
    </xf>
    <xf numFmtId="165" fontId="27" fillId="0" borderId="38" xfId="0" applyNumberFormat="1" applyFont="1" applyBorder="1" applyAlignment="1">
      <alignment horizontal="right" vertical="center"/>
    </xf>
    <xf numFmtId="165" fontId="27" fillId="0" borderId="39" xfId="0" applyNumberFormat="1" applyFont="1" applyBorder="1" applyAlignment="1">
      <alignment horizontal="right" vertical="center"/>
    </xf>
    <xf numFmtId="164" fontId="27" fillId="0" borderId="38" xfId="0" applyFont="1" applyBorder="1" applyAlignment="1">
      <alignment vertical="center"/>
    </xf>
    <xf numFmtId="164" fontId="27" fillId="0" borderId="40" xfId="0" applyFont="1" applyBorder="1" applyAlignment="1">
      <alignment vertical="center"/>
    </xf>
    <xf numFmtId="164" fontId="27" fillId="0" borderId="39" xfId="0" applyFont="1" applyBorder="1" applyAlignment="1">
      <alignment vertical="center"/>
    </xf>
    <xf numFmtId="165" fontId="27" fillId="0" borderId="41" xfId="0" applyNumberFormat="1" applyFont="1" applyBorder="1" applyAlignment="1">
      <alignment horizontal="right" vertical="center"/>
    </xf>
    <xf numFmtId="165" fontId="27" fillId="0" borderId="42" xfId="0" applyNumberFormat="1" applyFont="1" applyBorder="1" applyAlignment="1">
      <alignment horizontal="right" vertical="center"/>
    </xf>
    <xf numFmtId="164" fontId="27" fillId="0" borderId="41" xfId="0" applyFont="1" applyBorder="1" applyAlignment="1">
      <alignment vertical="center"/>
    </xf>
    <xf numFmtId="164" fontId="27" fillId="0" borderId="43" xfId="0" applyFont="1" applyBorder="1" applyAlignment="1">
      <alignment vertical="center"/>
    </xf>
    <xf numFmtId="164" fontId="27" fillId="0" borderId="42" xfId="0" applyFont="1" applyBorder="1" applyAlignment="1">
      <alignment vertical="center"/>
    </xf>
    <xf numFmtId="165" fontId="27" fillId="0" borderId="44" xfId="0" applyNumberFormat="1" applyFont="1" applyBorder="1" applyAlignment="1">
      <alignment horizontal="right" vertical="center"/>
    </xf>
    <xf numFmtId="165" fontId="27" fillId="0" borderId="45" xfId="0" applyNumberFormat="1" applyFont="1" applyBorder="1" applyAlignment="1">
      <alignment horizontal="right" vertical="center"/>
    </xf>
    <xf numFmtId="164" fontId="27" fillId="0" borderId="44" xfId="0" applyFont="1" applyBorder="1" applyAlignment="1">
      <alignment vertical="center"/>
    </xf>
    <xf numFmtId="164" fontId="27" fillId="0" borderId="46" xfId="0" applyFont="1" applyBorder="1" applyAlignment="1">
      <alignment vertical="center"/>
    </xf>
    <xf numFmtId="164" fontId="27" fillId="0" borderId="45" xfId="0" applyFont="1" applyBorder="1" applyAlignment="1">
      <alignment vertical="center"/>
    </xf>
    <xf numFmtId="165" fontId="27" fillId="0" borderId="47" xfId="0" applyNumberFormat="1" applyFont="1" applyBorder="1" applyAlignment="1">
      <alignment horizontal="right" vertical="center"/>
    </xf>
    <xf numFmtId="165" fontId="27" fillId="0" borderId="48" xfId="0" applyNumberFormat="1" applyFont="1" applyBorder="1" applyAlignment="1">
      <alignment horizontal="right" vertical="center"/>
    </xf>
    <xf numFmtId="164" fontId="27" fillId="0" borderId="47" xfId="0" applyFont="1" applyBorder="1" applyAlignment="1">
      <alignment vertical="center"/>
    </xf>
    <xf numFmtId="164" fontId="27" fillId="0" borderId="49" xfId="0" applyFont="1" applyBorder="1" applyAlignment="1">
      <alignment vertical="center"/>
    </xf>
    <xf numFmtId="164" fontId="27" fillId="0" borderId="48" xfId="0" applyFont="1" applyBorder="1" applyAlignment="1">
      <alignment vertical="center"/>
    </xf>
    <xf numFmtId="165" fontId="27" fillId="0" borderId="50" xfId="0" applyNumberFormat="1" applyFont="1" applyBorder="1" applyAlignment="1">
      <alignment horizontal="right" vertical="center"/>
    </xf>
    <xf numFmtId="165" fontId="27" fillId="0" borderId="51" xfId="0" applyNumberFormat="1" applyFont="1" applyBorder="1" applyAlignment="1">
      <alignment horizontal="right" vertical="center"/>
    </xf>
    <xf numFmtId="164" fontId="27" fillId="0" borderId="50" xfId="0" applyFont="1" applyBorder="1" applyAlignment="1">
      <alignment vertical="center"/>
    </xf>
    <xf numFmtId="164" fontId="27" fillId="0" borderId="52" xfId="0" applyFont="1" applyBorder="1" applyAlignment="1">
      <alignment vertical="center"/>
    </xf>
    <xf numFmtId="164" fontId="27" fillId="0" borderId="51" xfId="0" applyFont="1" applyBorder="1" applyAlignment="1">
      <alignment vertical="center"/>
    </xf>
    <xf numFmtId="165" fontId="27" fillId="0" borderId="53" xfId="0" applyNumberFormat="1" applyFont="1" applyBorder="1" applyAlignment="1">
      <alignment horizontal="right" vertical="center"/>
    </xf>
    <xf numFmtId="165" fontId="27" fillId="0" borderId="54" xfId="0" applyNumberFormat="1" applyFont="1" applyBorder="1" applyAlignment="1">
      <alignment horizontal="right" vertical="center"/>
    </xf>
    <xf numFmtId="164" fontId="27" fillId="0" borderId="53" xfId="0" applyFont="1" applyBorder="1" applyAlignment="1">
      <alignment vertical="center"/>
    </xf>
    <xf numFmtId="164" fontId="27" fillId="0" borderId="55" xfId="0" applyFont="1" applyBorder="1" applyAlignment="1">
      <alignment vertical="center"/>
    </xf>
    <xf numFmtId="164" fontId="27" fillId="0" borderId="54" xfId="0" applyFont="1" applyBorder="1" applyAlignment="1">
      <alignment vertical="center"/>
    </xf>
    <xf numFmtId="165" fontId="21" fillId="0" borderId="0" xfId="0" applyNumberFormat="1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TableStyleLight1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ισαγωγή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9D6E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5" zoomScaleNormal="85" zoomScaleSheetLayoutView="75" workbookViewId="0" topLeftCell="A1">
      <selection activeCell="H9" sqref="H9"/>
    </sheetView>
  </sheetViews>
  <sheetFormatPr defaultColWidth="9.140625" defaultRowHeight="12.75" customHeight="1"/>
  <cols>
    <col min="1" max="1" width="11.57421875" style="1" customWidth="1"/>
    <col min="2" max="2" width="63.421875" style="1" customWidth="1"/>
    <col min="3" max="3" width="18.421875" style="1" customWidth="1"/>
    <col min="4" max="4" width="17.8515625" style="2" customWidth="1"/>
    <col min="5" max="5" width="14.7109375" style="3" customWidth="1"/>
    <col min="6" max="6" width="17.140625" style="1" customWidth="1"/>
    <col min="7" max="7" width="11.00390625" style="1" customWidth="1"/>
    <col min="8" max="8" width="52.00390625" style="3" customWidth="1"/>
    <col min="9" max="9" width="15.421875" style="3" customWidth="1"/>
    <col min="10" max="10" width="11.28125" style="4" customWidth="1"/>
    <col min="11" max="16384" width="9.140625" style="3" customWidth="1"/>
  </cols>
  <sheetData>
    <row r="1" spans="1:3" ht="33.75" customHeight="1">
      <c r="A1" s="5" t="s">
        <v>0</v>
      </c>
      <c r="B1" s="5"/>
      <c r="C1" s="5"/>
    </row>
    <row r="2" spans="1:8" ht="31.5" customHeight="1">
      <c r="A2" s="6" t="s">
        <v>1</v>
      </c>
      <c r="B2" s="6" t="s">
        <v>2</v>
      </c>
      <c r="C2" s="7" t="s">
        <v>3</v>
      </c>
      <c r="E2" s="8" t="s">
        <v>4</v>
      </c>
      <c r="F2" s="9" t="s">
        <v>5</v>
      </c>
      <c r="H2"/>
    </row>
    <row r="3" spans="1:8" ht="22.5" customHeight="1">
      <c r="A3" s="10" t="s">
        <v>6</v>
      </c>
      <c r="B3" s="10" t="s">
        <v>7</v>
      </c>
      <c r="C3" s="11">
        <f>'Τ. Π._2017_ΘΕΜΑΤΙΚΟΙ ΑΞΟΝΕΣ (1)'!F55</f>
        <v>23252271.46</v>
      </c>
      <c r="E3" s="12">
        <f>'Τ. Π._2017_ΘΕΜΑΤΙΚΟΙ ΑΞΟΝΕΣ (1)'!G32+'Τ. Π._2017_ΘΕΜΑΤΙΚΟΙ ΑΞΟΝΕΣ (1)'!H32</f>
        <v>638351.8</v>
      </c>
      <c r="H3"/>
    </row>
    <row r="4" spans="1:8" ht="29.25" customHeight="1">
      <c r="A4" s="13" t="s">
        <v>8</v>
      </c>
      <c r="B4" s="13" t="s">
        <v>9</v>
      </c>
      <c r="C4" s="14">
        <f>'Τ. Π._2017_ΘΕΜΑΤΙΚΟΙ ΑΞΟΝΕΣ (2)'!F80</f>
        <v>8216100.590000001</v>
      </c>
      <c r="E4" s="12">
        <f>'Τ. Π._2017_ΘΕΜΑΤΙΚΟΙ ΑΞΟΝΕΣ (2)'!G57+'Τ. Π._2017_ΘΕΜΑΤΙΚΟΙ ΑΞΟΝΕΣ (2)'!H57</f>
        <v>2820000</v>
      </c>
      <c r="H4"/>
    </row>
    <row r="5" spans="1:5" ht="22.5" customHeight="1">
      <c r="A5" s="13" t="s">
        <v>10</v>
      </c>
      <c r="B5" s="13" t="s">
        <v>11</v>
      </c>
      <c r="C5" s="14">
        <f>'Τ. Π._2017_ΘΕΜΑΤΙΚΟΙ ΑΞΟΝΕΣ (3)'!F49</f>
        <v>1038320.2</v>
      </c>
      <c r="E5" s="12">
        <f>'Τ. Π._2017_ΘΕΜΑΤΙΚΟΙ ΑΞΟΝΕΣ (3)'!G26+'Τ. Π._2017_ΘΕΜΑΤΙΚΟΙ ΑΞΟΝΕΣ (3)'!H26</f>
        <v>1120000</v>
      </c>
    </row>
    <row r="6" spans="1:5" ht="22.5" customHeight="1">
      <c r="A6" s="13" t="s">
        <v>12</v>
      </c>
      <c r="B6" s="13" t="s">
        <v>13</v>
      </c>
      <c r="C6" s="14">
        <f>'Τ. Π._2017_ΘΕΜΑΤΙΚΟΙ ΑΞΟΝΕΣ (4)'!F33</f>
        <v>30000</v>
      </c>
      <c r="E6" s="12">
        <f>'Τ. Π._2017_ΘΕΜΑΤΙΚΟΙ ΑΞΟΝΕΣ (4)'!G10+'Τ. Π._2017_ΘΕΜΑΤΙΚΟΙ ΑΞΟΝΕΣ (4)'!H10</f>
        <v>0</v>
      </c>
    </row>
    <row r="7" spans="1:5" ht="22.5" customHeight="1">
      <c r="A7" s="15" t="s">
        <v>14</v>
      </c>
      <c r="B7" s="15" t="s">
        <v>15</v>
      </c>
      <c r="C7" s="16">
        <f>'Τ. Π._2017_ΘΕΜΑΤΙΚΟΙ ΑΞΟΝΕΣ (5)'!F33</f>
        <v>19620.75</v>
      </c>
      <c r="E7" s="12">
        <f>'Τ. Π._2017_ΘΕΜΑΤΙΚΟΙ ΑΞΟΝΕΣ (5)'!G10+'Τ. Π._2017_ΘΕΜΑΤΙΚΟΙ ΑΞΟΝΕΣ (5)'!H10</f>
        <v>0</v>
      </c>
    </row>
    <row r="8" spans="1:6" ht="22.5" customHeight="1">
      <c r="A8" s="17"/>
      <c r="B8" s="18" t="s">
        <v>16</v>
      </c>
      <c r="C8" s="19">
        <f>SUM('Τ. Π._2017_ΣΥΝΟΛΟ_ΘΕΜΑΤ_ΑΞΟΝΕΣ '!C3:C7)</f>
        <v>32556313</v>
      </c>
      <c r="E8" s="20">
        <f>SUM('Τ. Π._2017_ΣΥΝΟΛΟ_ΘΕΜΑΤ_ΑΞΟΝΕΣ '!E3:E7)</f>
        <v>4578351.8</v>
      </c>
      <c r="F8" s="20">
        <f>'Τ. Π._2017_ΣΥΝΟΛΟ_ΘΕΜΑΤ_ΑΞΟΝΕΣ '!C8+'Τ. Π._2017_ΣΥΝΟΛΟ_ΘΕΜΑΤ_ΑΞΟΝΕΣ '!E8</f>
        <v>37134664.8</v>
      </c>
    </row>
    <row r="9" spans="1:6" ht="22.5" customHeight="1">
      <c r="A9" s="17"/>
      <c r="B9"/>
      <c r="C9"/>
      <c r="E9" s="21" t="s">
        <v>17</v>
      </c>
      <c r="F9" s="22">
        <f>'Τ. Π._2017_ΘΕΜΑΤΙΚΟΙ ΑΞΟΝΕΣ (1)'!F23+'Τ. Π._2017_ΘΕΜΑΤΙΚΟΙ ΑΞΟΝΕΣ (1)'!F24+'Τ. Π._2017_ΘΕΜΑΤΙΚΟΙ ΑΞΟΝΕΣ (1)'!F26</f>
        <v>22319684</v>
      </c>
    </row>
    <row r="10" spans="1:6" ht="32.25" customHeight="1">
      <c r="A10" s="23" t="s">
        <v>18</v>
      </c>
      <c r="B10" s="23"/>
      <c r="C10" s="24">
        <f>SUM('Τ. Π._2017_ΣΥΝΟΛΟ_ΘΕΜΑΤ_ΑΞΟΝΕΣ '!C11:C16)</f>
        <v>21711600</v>
      </c>
      <c r="E10" s="21" t="s">
        <v>19</v>
      </c>
      <c r="F10" s="25">
        <f>'Τ. Π._2017_ΘΕΜΑΤΙΚΟΙ ΑΞΟΝΕΣ (1)'!F23+'Τ. Π._2017_ΘΕΜΑΤΙΚΟΙ ΑΞΟΝΕΣ (1)'!F24</f>
        <v>2070684</v>
      </c>
    </row>
    <row r="11" spans="1:6" ht="22.5" customHeight="1">
      <c r="A11" s="26" t="s">
        <v>20</v>
      </c>
      <c r="B11" s="26"/>
      <c r="C11" s="27">
        <f>'Τ. Π._2017_ΘΕΜΑΤΙΚΟΙ ΑΞΟΝΕΣ (1)'!F46+'Τ. Π._2017_ΘΕΜΑΤΙΚΟΙ ΑΞΟΝΕΣ (2)'!F71+'Τ. Π._2017_ΘΕΜΑΤΙΚΟΙ ΑΞΟΝΕΣ (3)'!F40+'Τ. Π._2017_ΘΕΜΑΤΙΚΟΙ ΑΞΟΝΕΣ (4)'!F24+'Τ. Π._2017_ΘΕΜΑΤΙΚΟΙ ΑΞΟΝΕΣ (5)'!F24</f>
        <v>649800</v>
      </c>
      <c r="E11" s="21" t="s">
        <v>21</v>
      </c>
      <c r="F11" s="25">
        <f>'Τ. Π._2017_ΘΕΜΑΤΙΚΟΙ ΑΞΟΝΕΣ (1)'!F26</f>
        <v>20249000</v>
      </c>
    </row>
    <row r="12" spans="1:3" ht="22.5" customHeight="1">
      <c r="A12" s="28" t="s">
        <v>22</v>
      </c>
      <c r="B12" s="28"/>
      <c r="C12" s="27">
        <f>'Τ. Π._2017_ΘΕΜΑΤΙΚΟΙ ΑΞΟΝΕΣ (1)'!F47+'Τ. Π._2017_ΘΕΜΑΤΙΚΟΙ ΑΞΟΝΕΣ (2)'!F72+'Τ. Π._2017_ΘΕΜΑΤΙΚΟΙ ΑΞΟΝΕΣ (3)'!F41+'Τ. Π._2017_ΘΕΜΑΤΙΚΟΙ ΑΞΟΝΕΣ (4)'!F25+'Τ. Π._2017_ΘΕΜΑΤΙΚΟΙ ΑΞΟΝΕΣ (5)'!F25</f>
        <v>602800</v>
      </c>
    </row>
    <row r="13" spans="1:3" ht="22.5" customHeight="1">
      <c r="A13" s="28" t="s">
        <v>23</v>
      </c>
      <c r="B13" s="28"/>
      <c r="C13" s="27">
        <f>'Τ. Π._2017_ΘΕΜΑΤΙΚΟΙ ΑΞΟΝΕΣ (1)'!F48+'Τ. Π._2017_ΘΕΜΑΤΙΚΟΙ ΑΞΟΝΕΣ (2)'!F73+'Τ. Π._2017_ΘΕΜΑΤΙΚΟΙ ΑΞΟΝΕΣ (3)'!F42+'Τ. Π._2017_ΘΕΜΑΤΙΚΟΙ ΑΞΟΝΕΣ (4)'!F26+'Τ. Π._2017_ΘΕΜΑΤΙΚΟΙ ΑΞΟΝΕΣ (5)'!F26</f>
        <v>0</v>
      </c>
    </row>
    <row r="14" spans="1:3" ht="22.5" customHeight="1">
      <c r="A14" s="28" t="s">
        <v>24</v>
      </c>
      <c r="B14" s="28"/>
      <c r="C14" s="27">
        <f>'Τ. Π._2017_ΘΕΜΑΤΙΚΟΙ ΑΞΟΝΕΣ (1)'!F49+'Τ. Π._2017_ΘΕΜΑΤΙΚΟΙ ΑΞΟΝΕΣ (2)'!F74+'Τ. Π._2017_ΘΕΜΑΤΙΚΟΙ ΑΞΟΝΕΣ (3)'!F43+'Τ. Π._2017_ΘΕΜΑΤΙΚΟΙ ΑΞΟΝΕΣ (4)'!F27+'Τ. Π._2017_ΘΕΜΑΤΙΚΟΙ ΑΞΟΝΕΣ (5)'!F27</f>
        <v>210000</v>
      </c>
    </row>
    <row r="15" spans="1:3" ht="22.5" customHeight="1">
      <c r="A15" s="28" t="s">
        <v>25</v>
      </c>
      <c r="B15" s="28"/>
      <c r="C15" s="27">
        <f>'Τ. Π._2017_ΘΕΜΑΤΙΚΟΙ ΑΞΟΝΕΣ (1)'!F50+'Τ. Π._2017_ΘΕΜΑΤΙΚΟΙ ΑΞΟΝΕΣ (2)'!F75+'Τ. Π._2017_ΘΕΜΑΤΙΚΟΙ ΑΞΟΝΕΣ (3)'!F44+'Τ. Π._2017_ΘΕΜΑΤΙΚΟΙ ΑΞΟΝΕΣ (4)'!F28+'Τ. Π._2017_ΘΕΜΑΤΙΚΟΙ ΑΞΟΝΕΣ (5)'!F28</f>
        <v>20249000</v>
      </c>
    </row>
    <row r="16" spans="1:3" ht="22.5" customHeight="1">
      <c r="A16" s="29" t="s">
        <v>26</v>
      </c>
      <c r="B16" s="29"/>
      <c r="C16" s="30">
        <f>'Τ. Π._2017_ΘΕΜΑΤΙΚΟΙ ΑΞΟΝΕΣ (1)'!F51+'Τ. Π._2017_ΘΕΜΑΤΙΚΟΙ ΑΞΟΝΕΣ (2)'!F76+'Τ. Π._2017_ΘΕΜΑΤΙΚΟΙ ΑΞΟΝΕΣ (3)'!F45+'Τ. Π._2017_ΘΕΜΑΤΙΚΟΙ ΑΞΟΝΕΣ (4)'!F29+'Τ. Π._2017_ΘΕΜΑΤΙΚΟΙ ΑΞΟΝΕΣ (5)'!F29</f>
        <v>0</v>
      </c>
    </row>
    <row r="17" spans="1:3" ht="22.5" customHeight="1">
      <c r="A17" s="31"/>
      <c r="B17" s="31"/>
      <c r="C17" s="31"/>
    </row>
    <row r="18" spans="1:5" ht="32.25" customHeight="1">
      <c r="A18" s="23" t="s">
        <v>27</v>
      </c>
      <c r="B18" s="23"/>
      <c r="C18" s="24">
        <f>SUM('Τ. Π._2017_ΣΥΝΟΛΟ_ΘΕΜΑΤ_ΑΞΟΝΕΣ '!C19:C24)</f>
        <v>10844713</v>
      </c>
      <c r="E18" s="8"/>
    </row>
    <row r="19" spans="1:3" ht="22.5" customHeight="1">
      <c r="A19" s="26" t="s">
        <v>20</v>
      </c>
      <c r="B19" s="26"/>
      <c r="C19" s="32">
        <f>'Τ. Π._2017_ΘΕΜΑΤΙΚΟΙ ΑΞΟΝΕΣ (1)'!F35+'Τ. Π._2017_ΘΕΜΑΤΙΚΟΙ ΑΞΟΝΕΣ (2)'!F60+'Τ. Π._2017_ΘΕΜΑΤΙΚΟΙ ΑΞΟΝΕΣ (3)'!F29+'Τ. Π._2017_ΘΕΜΑΤΙΚΟΙ ΑΞΟΝΕΣ (4)'!F13+'Τ. Π._2017_ΘΕΜΑΤΙΚΟΙ ΑΞΟΝΕΣ (5)'!F13</f>
        <v>1267658.7899999998</v>
      </c>
    </row>
    <row r="20" spans="1:3" ht="22.5" customHeight="1">
      <c r="A20" s="28" t="s">
        <v>22</v>
      </c>
      <c r="B20" s="28"/>
      <c r="C20" s="33">
        <f>'Τ. Π._2017_ΘΕΜΑΤΙΚΟΙ ΑΞΟΝΕΣ (1)'!F36+'Τ. Π._2017_ΘΕΜΑΤΙΚΟΙ ΑΞΟΝΕΣ (2)'!F61+'Τ. Π._2017_ΘΕΜΑΤΙΚΟΙ ΑΞΟΝΕΣ (3)'!F30+'Τ. Π._2017_ΘΕΜΑΤΙΚΟΙ ΑΞΟΝΕΣ (4)'!F14+'Τ. Π._2017_ΘΕΜΑΤΙΚΟΙ ΑΞΟΝΕΣ (5)'!F14</f>
        <v>993199.8500000001</v>
      </c>
    </row>
    <row r="21" spans="1:3" ht="22.5" customHeight="1">
      <c r="A21" s="28" t="s">
        <v>23</v>
      </c>
      <c r="B21" s="28"/>
      <c r="C21" s="33">
        <f>'Τ. Π._2017_ΘΕΜΑΤΙΚΟΙ ΑΞΟΝΕΣ (1)'!F37+'Τ. Π._2017_ΘΕΜΑΤΙΚΟΙ ΑΞΟΝΕΣ (2)'!F62+'Τ. Π._2017_ΘΕΜΑΤΙΚΟΙ ΑΞΟΝΕΣ (3)'!F31+'Τ. Π._2017_ΘΕΜΑΤΙΚΟΙ ΑΞΟΝΕΣ (4)'!F15+'Τ. Π._2017_ΘΕΜΑΤΙΚΟΙ ΑΞΟΝΕΣ (5)'!F15</f>
        <v>3679.77</v>
      </c>
    </row>
    <row r="22" spans="1:3" ht="22.5" customHeight="1">
      <c r="A22" s="28" t="s">
        <v>24</v>
      </c>
      <c r="B22" s="28"/>
      <c r="C22" s="33">
        <f>'Τ. Π._2017_ΘΕΜΑΤΙΚΟΙ ΑΞΟΝΕΣ (1)'!F38+'Τ. Π._2017_ΘΕΜΑΤΙΚΟΙ ΑΞΟΝΕΣ (2)'!F63+'Τ. Π._2017_ΘΕΜΑΤΙΚΟΙ ΑΞΟΝΕΣ (3)'!F32+'Τ. Π._2017_ΘΕΜΑΤΙΚΟΙ ΑΞΟΝΕΣ (4)'!F16+'Τ. Π._2017_ΘΕΜΑΤΙΚΟΙ ΑΞΟΝΕΣ (5)'!F16</f>
        <v>1539500.5899999999</v>
      </c>
    </row>
    <row r="23" spans="1:3" ht="22.5" customHeight="1">
      <c r="A23" s="28" t="s">
        <v>25</v>
      </c>
      <c r="B23" s="28"/>
      <c r="C23" s="33">
        <f>'Τ. Π._2017_ΘΕΜΑΤΙΚΟΙ ΑΞΟΝΕΣ (1)'!F39+'Τ. Π._2017_ΘΕΜΑΤΙΚΟΙ ΑΞΟΝΕΣ (2)'!F64+'Τ. Π._2017_ΘΕΜΑΤΙΚΟΙ ΑΞΟΝΕΣ (3)'!F33+'Τ. Π._2017_ΘΕΜΑΤΙΚΟΙ ΑΞΟΝΕΣ (4)'!F17+'Τ. Π._2017_ΘΕΜΑΤΙΚΟΙ ΑΞΟΝΕΣ (5)'!F17</f>
        <v>7040674</v>
      </c>
    </row>
    <row r="24" spans="1:3" ht="22.5" customHeight="1">
      <c r="A24" s="29" t="s">
        <v>26</v>
      </c>
      <c r="B24" s="29"/>
      <c r="C24" s="34">
        <f>'Τ. Π._2017_ΘΕΜΑΤΙΚΟΙ ΑΞΟΝΕΣ (1)'!F40+'Τ. Π._2017_ΘΕΜΑΤΙΚΟΙ ΑΞΟΝΕΣ (2)'!F65+'Τ. Π._2017_ΘΕΜΑΤΙΚΟΙ ΑΞΟΝΕΣ (3)'!F34+'Τ. Π._2017_ΘΕΜΑΤΙΚΟΙ ΑΞΟΝΕΣ (4)'!F18+'Τ. Π._2017_ΘΕΜΑΤΙΚΟΙ ΑΞΟΝΕΣ (5)'!F18</f>
        <v>0</v>
      </c>
    </row>
    <row r="25" ht="22.5" customHeight="1">
      <c r="C25" s="2"/>
    </row>
    <row r="26" spans="1:3" ht="32.25" customHeight="1">
      <c r="A26" s="23" t="s">
        <v>28</v>
      </c>
      <c r="B26" s="23"/>
      <c r="C26" s="24">
        <f>SUM('Τ. Π._2017_ΣΥΝΟΛΟ_ΘΕΜΑΤ_ΑΞΟΝΕΣ '!C27:C32)</f>
        <v>32556313</v>
      </c>
    </row>
    <row r="27" spans="1:3" ht="22.5" customHeight="1">
      <c r="A27" s="26" t="s">
        <v>20</v>
      </c>
      <c r="B27" s="26"/>
      <c r="C27" s="35">
        <f>'Τ. Π._2017_ΣΥΝΟΛΟ_ΘΕΜΑΤ_ΑΞΟΝΕΣ '!C11+'Τ. Π._2017_ΣΥΝΟΛΟ_ΘΕΜΑΤ_ΑΞΟΝΕΣ '!C19</f>
        <v>1917458.7899999998</v>
      </c>
    </row>
    <row r="28" spans="1:3" ht="22.5" customHeight="1">
      <c r="A28" s="28" t="s">
        <v>22</v>
      </c>
      <c r="B28" s="28"/>
      <c r="C28" s="27">
        <f>'Τ. Π._2017_ΣΥΝΟΛΟ_ΘΕΜΑΤ_ΑΞΟΝΕΣ '!C12+'Τ. Π._2017_ΣΥΝΟΛΟ_ΘΕΜΑΤ_ΑΞΟΝΕΣ '!C20</f>
        <v>1595999.85</v>
      </c>
    </row>
    <row r="29" spans="1:3" ht="22.5" customHeight="1">
      <c r="A29" s="28" t="s">
        <v>23</v>
      </c>
      <c r="B29" s="28"/>
      <c r="C29" s="27">
        <f>'Τ. Π._2017_ΣΥΝΟΛΟ_ΘΕΜΑΤ_ΑΞΟΝΕΣ '!C13+'Τ. Π._2017_ΣΥΝΟΛΟ_ΘΕΜΑΤ_ΑΞΟΝΕΣ '!C21</f>
        <v>3679.77</v>
      </c>
    </row>
    <row r="30" spans="1:3" ht="22.5" customHeight="1">
      <c r="A30" s="28" t="s">
        <v>24</v>
      </c>
      <c r="B30" s="28"/>
      <c r="C30" s="27">
        <f>'Τ. Π._2017_ΣΥΝΟΛΟ_ΘΕΜΑΤ_ΑΞΟΝΕΣ '!C14+'Τ. Π._2017_ΣΥΝΟΛΟ_ΘΕΜΑΤ_ΑΞΟΝΕΣ '!C22</f>
        <v>1749500.5899999999</v>
      </c>
    </row>
    <row r="31" spans="1:3" ht="22.5" customHeight="1">
      <c r="A31" s="28" t="s">
        <v>25</v>
      </c>
      <c r="B31" s="28"/>
      <c r="C31" s="27">
        <f>'Τ. Π._2017_ΣΥΝΟΛΟ_ΘΕΜΑΤ_ΑΞΟΝΕΣ '!C15+'Τ. Π._2017_ΣΥΝΟΛΟ_ΘΕΜΑΤ_ΑΞΟΝΕΣ '!C23</f>
        <v>27289674</v>
      </c>
    </row>
    <row r="32" spans="1:3" ht="22.5" customHeight="1">
      <c r="A32" s="29" t="s">
        <v>26</v>
      </c>
      <c r="B32" s="29"/>
      <c r="C32" s="30">
        <f>'Τ. Π._2017_ΣΥΝΟΛΟ_ΘΕΜΑΤ_ΑΞΟΝΕΣ '!C16+'Τ. Π._2017_ΣΥΝΟΛΟ_ΘΕΜΑΤ_ΑΞΟΝΕΣ '!C24</f>
        <v>0</v>
      </c>
    </row>
  </sheetData>
  <sheetProtection sheet="1"/>
  <mergeCells count="23">
    <mergeCell ref="A1:C1"/>
    <mergeCell ref="A10:B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</mergeCells>
  <printOptions/>
  <pageMargins left="0.45625" right="0.2361111111111111" top="0.4027777777777778" bottom="0.35624999999999996" header="0.5118055555555555" footer="0.1986111111111111"/>
  <pageSetup fitToHeight="1" fitToWidth="1" horizontalDpi="300" verticalDpi="300" orientation="portrait" paperSize="9"/>
  <headerFooter alignWithMargins="0">
    <oddFooter>&amp;R&amp;8Σελ.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zoomScale="85" zoomScaleNormal="85" zoomScaleSheetLayoutView="75"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13.57421875" style="1" customWidth="1"/>
    <col min="3" max="3" width="58.140625" style="1" customWidth="1"/>
    <col min="4" max="4" width="16.00390625" style="1" customWidth="1"/>
    <col min="5" max="5" width="16.00390625" style="36" customWidth="1"/>
    <col min="6" max="6" width="15.421875" style="3" customWidth="1"/>
    <col min="7" max="7" width="13.421875" style="37" customWidth="1"/>
    <col min="8" max="8" width="13.8515625" style="37" customWidth="1"/>
    <col min="9" max="9" width="19.7109375" style="3" customWidth="1"/>
    <col min="10" max="10" width="16.57421875" style="3" customWidth="1"/>
    <col min="11" max="11" width="14.7109375" style="3" customWidth="1"/>
    <col min="12" max="12" width="0" style="3" hidden="1" customWidth="1"/>
    <col min="13" max="13" width="0" style="4" hidden="1" customWidth="1"/>
    <col min="14" max="19" width="0" style="3" hidden="1" customWidth="1"/>
    <col min="20" max="20" width="11.57421875" style="3" customWidth="1"/>
    <col min="21" max="253" width="9.140625" style="3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2.25" customHeight="1">
      <c r="A2" s="5" t="s">
        <v>6</v>
      </c>
      <c r="B2" s="5"/>
      <c r="C2" s="5" t="s">
        <v>7</v>
      </c>
      <c r="D2" s="5"/>
      <c r="E2" s="5"/>
      <c r="F2" s="5"/>
      <c r="G2" s="5"/>
      <c r="H2" s="5"/>
      <c r="I2" s="5"/>
      <c r="J2" s="5"/>
      <c r="K2" s="5"/>
    </row>
    <row r="3" spans="1:18" ht="22.5" customHeight="1">
      <c r="A3" s="38" t="s">
        <v>29</v>
      </c>
      <c r="B3" s="5" t="s">
        <v>30</v>
      </c>
      <c r="C3" s="5" t="s">
        <v>2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39" t="s">
        <v>36</v>
      </c>
      <c r="J3" s="40" t="s">
        <v>37</v>
      </c>
      <c r="K3" s="40" t="s">
        <v>38</v>
      </c>
      <c r="M3" s="41" t="s">
        <v>39</v>
      </c>
      <c r="N3" s="41" t="s">
        <v>40</v>
      </c>
      <c r="O3" s="42" t="s">
        <v>23</v>
      </c>
      <c r="P3" s="42" t="s">
        <v>24</v>
      </c>
      <c r="Q3" s="42" t="s">
        <v>25</v>
      </c>
      <c r="R3" s="42" t="s">
        <v>26</v>
      </c>
    </row>
    <row r="4" spans="1:19" ht="43.5" customHeight="1">
      <c r="A4" s="43" t="s">
        <v>41</v>
      </c>
      <c r="B4" s="43" t="s">
        <v>42</v>
      </c>
      <c r="C4" s="44" t="s">
        <v>43</v>
      </c>
      <c r="D4" s="45" t="s">
        <v>44</v>
      </c>
      <c r="E4" s="45">
        <v>6765</v>
      </c>
      <c r="F4" s="46">
        <v>6765</v>
      </c>
      <c r="G4" s="47">
        <f>'Τ. Π._2017_ΘΕΜΑΤΙΚΟΙ ΑΞΟΝΕΣ (1)'!E4-'Τ. Π._2017_ΘΕΜΑΤΙΚΟΙ ΑΞΟΝΕΣ (1)'!F4</f>
        <v>0</v>
      </c>
      <c r="H4" s="46">
        <v>0</v>
      </c>
      <c r="I4" s="48" t="s">
        <v>39</v>
      </c>
      <c r="J4" s="49" t="s">
        <v>45</v>
      </c>
      <c r="K4" s="49" t="s">
        <v>46</v>
      </c>
      <c r="L4" s="12"/>
      <c r="M4" s="50">
        <f>IF('Τ. Π._2017_ΘΕΜΑΤΙΚΟΙ ΑΞΟΝΕΣ (1)'!$I4="ΙΔΙΟΙ ΠΟΡΟΙ",'Τ. Π._2017_ΘΕΜΑΤΙΚΟΙ ΑΞΟΝΕΣ (1)'!$F4,0)</f>
        <v>6765</v>
      </c>
      <c r="N4" s="50">
        <f>IF('Τ. Π._2017_ΘΕΜΑΤΙΚΟΙ ΑΞΟΝΕΣ (1)'!$I4="ΑΝΤΑΠΟΔΟΤΙΚΟ",'Τ. Π._2017_ΘΕΜΑΤΙΚΟΙ ΑΞΟΝΕΣ (1)'!$F4,0)</f>
        <v>0</v>
      </c>
      <c r="O4" s="50">
        <f>IF('Τ. Π._2017_ΘΕΜΑΤΙΚΟΙ ΑΞΟΝΕΣ (1)'!$I4="ΕΣΠΑ",'Τ. Π._2017_ΘΕΜΑΤΙΚΟΙ ΑΞΟΝΕΣ (1)'!$F4,0)</f>
        <v>0</v>
      </c>
      <c r="P4" s="50">
        <f>IF('Τ. Π._2017_ΘΕΜΑΤΙΚΟΙ ΑΞΟΝΕΣ (1)'!$I4="ΣΑΤΑ",'Τ. Π._2017_ΘΕΜΑΤΙΚΟΙ ΑΞΟΝΕΣ (1)'!$F4,0)</f>
        <v>0</v>
      </c>
      <c r="Q4" s="50">
        <f>IF('Τ. Π._2017_ΘΕΜΑΤΙΚΟΙ ΑΞΟΝΕΣ (1)'!$I4="ΧΡΗΜΑΤΟΔΟΤΗΣΗ ΠΕΡΙΦΕΡΕΙΑΣ",'Τ. Π._2017_ΘΕΜΑΤΙΚΟΙ ΑΞΟΝΕΣ (1)'!$F4,0)</f>
        <v>0</v>
      </c>
      <c r="R4" s="50">
        <f>IF('Τ. Π._2017_ΘΕΜΑΤΙΚΟΙ ΑΞΟΝΕΣ (1)'!$I4="ΔΑΝΕΙΟ",'Τ. Π._2017_ΘΕΜΑΤΙΚΟΙ ΑΞΟΝΕΣ (1)'!$F4,0)</f>
        <v>0</v>
      </c>
      <c r="S4" s="3">
        <v>2015</v>
      </c>
    </row>
    <row r="5" spans="1:19" ht="43.5" customHeight="1">
      <c r="A5" s="43" t="s">
        <v>47</v>
      </c>
      <c r="B5" s="43" t="s">
        <v>42</v>
      </c>
      <c r="C5" s="44" t="s">
        <v>48</v>
      </c>
      <c r="D5" s="45" t="s">
        <v>44</v>
      </c>
      <c r="E5" s="45">
        <v>8364</v>
      </c>
      <c r="F5" s="46">
        <v>8364</v>
      </c>
      <c r="G5" s="47">
        <f>'Τ. Π._2017_ΘΕΜΑΤΙΚΟΙ ΑΞΟΝΕΣ (1)'!E5-'Τ. Π._2017_ΘΕΜΑΤΙΚΟΙ ΑΞΟΝΕΣ (1)'!F5</f>
        <v>0</v>
      </c>
      <c r="H5" s="46">
        <v>0</v>
      </c>
      <c r="I5" s="48" t="s">
        <v>39</v>
      </c>
      <c r="J5" s="49" t="s">
        <v>49</v>
      </c>
      <c r="K5" s="49" t="s">
        <v>46</v>
      </c>
      <c r="L5" s="12"/>
      <c r="M5" s="50">
        <f>IF('Τ. Π._2017_ΘΕΜΑΤΙΚΟΙ ΑΞΟΝΕΣ (1)'!$I5="ΙΔΙΟΙ ΠΟΡΟΙ",'Τ. Π._2017_ΘΕΜΑΤΙΚΟΙ ΑΞΟΝΕΣ (1)'!$F5,0)</f>
        <v>8364</v>
      </c>
      <c r="N5" s="50">
        <f>IF('Τ. Π._2017_ΘΕΜΑΤΙΚΟΙ ΑΞΟΝΕΣ (1)'!$I5="ΑΝΤΑΠΟΔΟΤΙΚΟ",'Τ. Π._2017_ΘΕΜΑΤΙΚΟΙ ΑΞΟΝΕΣ (1)'!$F5,0)</f>
        <v>0</v>
      </c>
      <c r="O5" s="50">
        <f>IF('Τ. Π._2017_ΘΕΜΑΤΙΚΟΙ ΑΞΟΝΕΣ (1)'!$I5="ΕΣΠΑ",'Τ. Π._2017_ΘΕΜΑΤΙΚΟΙ ΑΞΟΝΕΣ (1)'!$F5,0)</f>
        <v>0</v>
      </c>
      <c r="P5" s="50">
        <f>IF('Τ. Π._2017_ΘΕΜΑΤΙΚΟΙ ΑΞΟΝΕΣ (1)'!$I5="ΣΑΤΑ",'Τ. Π._2017_ΘΕΜΑΤΙΚΟΙ ΑΞΟΝΕΣ (1)'!$F5,0)</f>
        <v>0</v>
      </c>
      <c r="Q5" s="50">
        <f>IF('Τ. Π._2017_ΘΕΜΑΤΙΚΟΙ ΑΞΟΝΕΣ (1)'!$I5="ΧΡΗΜΑΤΟΔΟΤΗΣΗ ΠΕΡΙΦΕΡΕΙΑΣ",'Τ. Π._2017_ΘΕΜΑΤΙΚΟΙ ΑΞΟΝΕΣ (1)'!$F5,0)</f>
        <v>0</v>
      </c>
      <c r="R5" s="50">
        <f>IF('Τ. Π._2017_ΘΕΜΑΤΙΚΟΙ ΑΞΟΝΕΣ (1)'!$I5="ΔΑΝΕΙΟ",'Τ. Π._2017_ΘΕΜΑΤΙΚΟΙ ΑΞΟΝΕΣ (1)'!$F5,0)</f>
        <v>0</v>
      </c>
      <c r="S5" s="3">
        <v>2015</v>
      </c>
    </row>
    <row r="6" spans="1:19" ht="43.5" customHeight="1">
      <c r="A6" s="43" t="s">
        <v>50</v>
      </c>
      <c r="B6" s="43" t="s">
        <v>42</v>
      </c>
      <c r="C6" s="44" t="s">
        <v>51</v>
      </c>
      <c r="D6" s="45" t="s">
        <v>52</v>
      </c>
      <c r="E6" s="45">
        <v>938351.8</v>
      </c>
      <c r="F6" s="46">
        <v>300000</v>
      </c>
      <c r="G6" s="47">
        <v>319175.9</v>
      </c>
      <c r="H6" s="46">
        <v>319175.9</v>
      </c>
      <c r="I6" s="48" t="s">
        <v>39</v>
      </c>
      <c r="J6" s="51" t="s">
        <v>53</v>
      </c>
      <c r="K6" s="49" t="s">
        <v>46</v>
      </c>
      <c r="L6" s="12"/>
      <c r="M6" s="50">
        <f>IF('Τ. Π._2017_ΘΕΜΑΤΙΚΟΙ ΑΞΟΝΕΣ (1)'!$I6="ΙΔΙΟΙ ΠΟΡΟΙ",'Τ. Π._2017_ΘΕΜΑΤΙΚΟΙ ΑΞΟΝΕΣ (1)'!$F6,0)</f>
        <v>300000</v>
      </c>
      <c r="N6" s="50">
        <f>IF('Τ. Π._2017_ΘΕΜΑΤΙΚΟΙ ΑΞΟΝΕΣ (1)'!$I6="ΑΝΤΑΠΟΔΟΤΙΚΟ",'Τ. Π._2017_ΘΕΜΑΤΙΚΟΙ ΑΞΟΝΕΣ (1)'!$F6,0)</f>
        <v>0</v>
      </c>
      <c r="O6" s="50">
        <f>IF('Τ. Π._2017_ΘΕΜΑΤΙΚΟΙ ΑΞΟΝΕΣ (1)'!$I6="ΕΣΠΑ",'Τ. Π._2017_ΘΕΜΑΤΙΚΟΙ ΑΞΟΝΕΣ (1)'!$F6,0)</f>
        <v>0</v>
      </c>
      <c r="P6" s="50">
        <f>IF('Τ. Π._2017_ΘΕΜΑΤΙΚΟΙ ΑΞΟΝΕΣ (1)'!$I6="ΣΑΤΑ",'Τ. Π._2017_ΘΕΜΑΤΙΚΟΙ ΑΞΟΝΕΣ (1)'!$F6,0)</f>
        <v>0</v>
      </c>
      <c r="Q6" s="50">
        <f>IF('Τ. Π._2017_ΘΕΜΑΤΙΚΟΙ ΑΞΟΝΕΣ (1)'!$I6="ΧΡΗΜΑΤΟΔΟΤΗΣΗ ΠΕΡΙΦΕΡΕΙΑΣ",'Τ. Π._2017_ΘΕΜΑΤΙΚΟΙ ΑΞΟΝΕΣ (1)'!$F6,0)</f>
        <v>0</v>
      </c>
      <c r="R6" s="50">
        <f>IF('Τ. Π._2017_ΘΕΜΑΤΙΚΟΙ ΑΞΟΝΕΣ (1)'!$I6="ΔΑΝΕΙΟ",'Τ. Π._2017_ΘΕΜΑΤΙΚΟΙ ΑΞΟΝΕΣ (1)'!$F6,0)</f>
        <v>0</v>
      </c>
      <c r="S6" s="3">
        <v>2015</v>
      </c>
    </row>
    <row r="7" spans="1:19" ht="43.5" customHeight="1">
      <c r="A7" s="43" t="s">
        <v>54</v>
      </c>
      <c r="B7" s="43" t="s">
        <v>42</v>
      </c>
      <c r="C7" s="44" t="s">
        <v>55</v>
      </c>
      <c r="D7" s="45" t="s">
        <v>52</v>
      </c>
      <c r="E7" s="45">
        <v>26300</v>
      </c>
      <c r="F7" s="46">
        <v>26300</v>
      </c>
      <c r="G7" s="47">
        <f>'Τ. Π._2017_ΘΕΜΑΤΙΚΟΙ ΑΞΟΝΕΣ (1)'!E7-'Τ. Π._2017_ΘΕΜΑΤΙΚΟΙ ΑΞΟΝΕΣ (1)'!F7</f>
        <v>0</v>
      </c>
      <c r="H7" s="46">
        <v>0</v>
      </c>
      <c r="I7" s="48" t="s">
        <v>39</v>
      </c>
      <c r="J7" s="51" t="s">
        <v>56</v>
      </c>
      <c r="K7" s="49" t="s">
        <v>46</v>
      </c>
      <c r="L7" s="12"/>
      <c r="M7" s="50">
        <f>IF('Τ. Π._2017_ΘΕΜΑΤΙΚΟΙ ΑΞΟΝΕΣ (1)'!$I7="ΙΔΙΟΙ ΠΟΡΟΙ",'Τ. Π._2017_ΘΕΜΑΤΙΚΟΙ ΑΞΟΝΕΣ (1)'!$F7,0)</f>
        <v>26300</v>
      </c>
      <c r="N7" s="50">
        <f>IF('Τ. Π._2017_ΘΕΜΑΤΙΚΟΙ ΑΞΟΝΕΣ (1)'!$I7="ΑΝΤΑΠΟΔΟΤΙΚΟ",'Τ. Π._2017_ΘΕΜΑΤΙΚΟΙ ΑΞΟΝΕΣ (1)'!$F7,0)</f>
        <v>0</v>
      </c>
      <c r="O7" s="50">
        <f>IF('Τ. Π._2017_ΘΕΜΑΤΙΚΟΙ ΑΞΟΝΕΣ (1)'!$I7="ΕΣΠΑ",'Τ. Π._2017_ΘΕΜΑΤΙΚΟΙ ΑΞΟΝΕΣ (1)'!$F7,0)</f>
        <v>0</v>
      </c>
      <c r="P7" s="50">
        <f>IF('Τ. Π._2017_ΘΕΜΑΤΙΚΟΙ ΑΞΟΝΕΣ (1)'!$I7="ΣΑΤΑ",'Τ. Π._2017_ΘΕΜΑΤΙΚΟΙ ΑΞΟΝΕΣ (1)'!$F7,0)</f>
        <v>0</v>
      </c>
      <c r="Q7" s="50">
        <f>IF('Τ. Π._2017_ΘΕΜΑΤΙΚΟΙ ΑΞΟΝΕΣ (1)'!$I7="ΧΡΗΜΑΤΟΔΟΤΗΣΗ ΠΕΡΙΦΕΡΕΙΑΣ",'Τ. Π._2017_ΘΕΜΑΤΙΚΟΙ ΑΞΟΝΕΣ (1)'!$F7,0)</f>
        <v>0</v>
      </c>
      <c r="R7" s="50">
        <f>IF('Τ. Π._2017_ΘΕΜΑΤΙΚΟΙ ΑΞΟΝΕΣ (1)'!$I7="ΔΑΝΕΙΟ",'Τ. Π._2017_ΘΕΜΑΤΙΚΟΙ ΑΞΟΝΕΣ (1)'!$F7,0)</f>
        <v>0</v>
      </c>
      <c r="S7" s="3">
        <v>2015</v>
      </c>
    </row>
    <row r="8" spans="1:19" ht="43.5" customHeight="1">
      <c r="A8" s="43" t="s">
        <v>57</v>
      </c>
      <c r="B8" s="43" t="s">
        <v>42</v>
      </c>
      <c r="C8" s="44" t="s">
        <v>58</v>
      </c>
      <c r="D8" s="45" t="s">
        <v>59</v>
      </c>
      <c r="E8" s="45">
        <v>18000</v>
      </c>
      <c r="F8" s="46">
        <v>18000</v>
      </c>
      <c r="G8" s="47">
        <f>'Τ. Π._2017_ΘΕΜΑΤΙΚΟΙ ΑΞΟΝΕΣ (1)'!E8-'Τ. Π._2017_ΘΕΜΑΤΙΚΟΙ ΑΞΟΝΕΣ (1)'!F8</f>
        <v>0</v>
      </c>
      <c r="H8" s="46">
        <v>0</v>
      </c>
      <c r="I8" s="48" t="s">
        <v>39</v>
      </c>
      <c r="J8" s="49" t="s">
        <v>60</v>
      </c>
      <c r="K8" s="49" t="s">
        <v>46</v>
      </c>
      <c r="L8" s="12"/>
      <c r="M8" s="50">
        <f>IF('Τ. Π._2017_ΘΕΜΑΤΙΚΟΙ ΑΞΟΝΕΣ (1)'!$I8="ΙΔΙΟΙ ΠΟΡΟΙ",'Τ. Π._2017_ΘΕΜΑΤΙΚΟΙ ΑΞΟΝΕΣ (1)'!$F8,0)</f>
        <v>18000</v>
      </c>
      <c r="N8" s="50">
        <f>IF('Τ. Π._2017_ΘΕΜΑΤΙΚΟΙ ΑΞΟΝΕΣ (1)'!$I8="ΑΝΤΑΠΟΔΟΤΙΚΟ",'Τ. Π._2017_ΘΕΜΑΤΙΚΟΙ ΑΞΟΝΕΣ (1)'!$F8,0)</f>
        <v>0</v>
      </c>
      <c r="O8" s="50">
        <f>IF('Τ. Π._2017_ΘΕΜΑΤΙΚΟΙ ΑΞΟΝΕΣ (1)'!$I8="ΕΣΠΑ",'Τ. Π._2017_ΘΕΜΑΤΙΚΟΙ ΑΞΟΝΕΣ (1)'!$F8,0)</f>
        <v>0</v>
      </c>
      <c r="P8" s="50">
        <f>IF('Τ. Π._2017_ΘΕΜΑΤΙΚΟΙ ΑΞΟΝΕΣ (1)'!$I8="ΣΑΤΑ",'Τ. Π._2017_ΘΕΜΑΤΙΚΟΙ ΑΞΟΝΕΣ (1)'!$F8,0)</f>
        <v>0</v>
      </c>
      <c r="Q8" s="50">
        <f>IF('Τ. Π._2017_ΘΕΜΑΤΙΚΟΙ ΑΞΟΝΕΣ (1)'!$I8="ΧΡΗΜΑΤΟΔΟΤΗΣΗ ΠΕΡΙΦΕΡΕΙΑΣ",'Τ. Π._2017_ΘΕΜΑΤΙΚΟΙ ΑΞΟΝΕΣ (1)'!$F8,0)</f>
        <v>0</v>
      </c>
      <c r="R8" s="50">
        <f>IF('Τ. Π._2017_ΘΕΜΑΤΙΚΟΙ ΑΞΟΝΕΣ (1)'!$I8="ΔΑΝΕΙΟ",'Τ. Π._2017_ΘΕΜΑΤΙΚΟΙ ΑΞΟΝΕΣ (1)'!$F8,0)</f>
        <v>0</v>
      </c>
      <c r="S8" s="3">
        <v>2015</v>
      </c>
    </row>
    <row r="9" spans="1:19" ht="43.5" customHeight="1">
      <c r="A9" s="43" t="s">
        <v>61</v>
      </c>
      <c r="B9" s="43" t="s">
        <v>42</v>
      </c>
      <c r="C9" s="44" t="s">
        <v>62</v>
      </c>
      <c r="D9" s="45" t="s">
        <v>59</v>
      </c>
      <c r="E9" s="45">
        <v>14600</v>
      </c>
      <c r="F9" s="46">
        <v>14600</v>
      </c>
      <c r="G9" s="47">
        <f>'Τ. Π._2017_ΘΕΜΑΤΙΚΟΙ ΑΞΟΝΕΣ (1)'!E9-'Τ. Π._2017_ΘΕΜΑΤΙΚΟΙ ΑΞΟΝΕΣ (1)'!F9</f>
        <v>0</v>
      </c>
      <c r="H9" s="46">
        <v>0</v>
      </c>
      <c r="I9" s="48" t="s">
        <v>39</v>
      </c>
      <c r="J9" s="51" t="s">
        <v>63</v>
      </c>
      <c r="K9" s="49" t="s">
        <v>46</v>
      </c>
      <c r="L9" s="12"/>
      <c r="M9" s="50">
        <f>IF('Τ. Π._2017_ΘΕΜΑΤΙΚΟΙ ΑΞΟΝΕΣ (1)'!$I9="ΙΔΙΟΙ ΠΟΡΟΙ",'Τ. Π._2017_ΘΕΜΑΤΙΚΟΙ ΑΞΟΝΕΣ (1)'!$F9,0)</f>
        <v>14600</v>
      </c>
      <c r="N9" s="50">
        <f>IF('Τ. Π._2017_ΘΕΜΑΤΙΚΟΙ ΑΞΟΝΕΣ (1)'!$I9="ΑΝΤΑΠΟΔΟΤΙΚΟ",'Τ. Π._2017_ΘΕΜΑΤΙΚΟΙ ΑΞΟΝΕΣ (1)'!$F9,0)</f>
        <v>0</v>
      </c>
      <c r="O9" s="50">
        <f>IF('Τ. Π._2017_ΘΕΜΑΤΙΚΟΙ ΑΞΟΝΕΣ (1)'!$I9="ΕΣΠΑ",'Τ. Π._2017_ΘΕΜΑΤΙΚΟΙ ΑΞΟΝΕΣ (1)'!$F9,0)</f>
        <v>0</v>
      </c>
      <c r="P9" s="50">
        <f>IF('Τ. Π._2017_ΘΕΜΑΤΙΚΟΙ ΑΞΟΝΕΣ (1)'!$I9="ΣΑΤΑ",'Τ. Π._2017_ΘΕΜΑΤΙΚΟΙ ΑΞΟΝΕΣ (1)'!$F9,0)</f>
        <v>0</v>
      </c>
      <c r="Q9" s="50">
        <f>IF('Τ. Π._2017_ΘΕΜΑΤΙΚΟΙ ΑΞΟΝΕΣ (1)'!$I9="ΧΡΗΜΑΤΟΔΟΤΗΣΗ ΠΕΡΙΦΕΡΕΙΑΣ",'Τ. Π._2017_ΘΕΜΑΤΙΚΟΙ ΑΞΟΝΕΣ (1)'!$F9,0)</f>
        <v>0</v>
      </c>
      <c r="R9" s="50">
        <f>IF('Τ. Π._2017_ΘΕΜΑΤΙΚΟΙ ΑΞΟΝΕΣ (1)'!$I9="ΔΑΝΕΙΟ",'Τ. Π._2017_ΘΕΜΑΤΙΚΟΙ ΑΞΟΝΕΣ (1)'!$F9,0)</f>
        <v>0</v>
      </c>
      <c r="S9" s="3">
        <v>2015</v>
      </c>
    </row>
    <row r="10" spans="1:19" ht="43.5" customHeight="1">
      <c r="A10" s="43" t="s">
        <v>64</v>
      </c>
      <c r="B10" s="43" t="s">
        <v>65</v>
      </c>
      <c r="C10" s="44" t="s">
        <v>66</v>
      </c>
      <c r="D10" s="45" t="s">
        <v>59</v>
      </c>
      <c r="E10" s="45">
        <v>54274.36</v>
      </c>
      <c r="F10" s="46">
        <v>54274.36</v>
      </c>
      <c r="G10" s="47">
        <f>'Τ. Π._2017_ΘΕΜΑΤΙΚΟΙ ΑΞΟΝΕΣ (1)'!E10-'Τ. Π._2017_ΘΕΜΑΤΙΚΟΙ ΑΞΟΝΕΣ (1)'!F10</f>
        <v>0</v>
      </c>
      <c r="H10" s="46">
        <v>0</v>
      </c>
      <c r="I10" s="48" t="s">
        <v>40</v>
      </c>
      <c r="J10" s="51" t="s">
        <v>67</v>
      </c>
      <c r="K10" s="49" t="s">
        <v>46</v>
      </c>
      <c r="L10" s="12"/>
      <c r="M10" s="50">
        <f>IF('Τ. Π._2017_ΘΕΜΑΤΙΚΟΙ ΑΞΟΝΕΣ (1)'!$I10="ΙΔΙΟΙ ΠΟΡΟΙ",'Τ. Π._2017_ΘΕΜΑΤΙΚΟΙ ΑΞΟΝΕΣ (1)'!$F10,0)</f>
        <v>0</v>
      </c>
      <c r="N10" s="50">
        <f>IF('Τ. Π._2017_ΘΕΜΑΤΙΚΟΙ ΑΞΟΝΕΣ (1)'!$I10="ΑΝΤΑΠΟΔΟΤΙΚΟ",'Τ. Π._2017_ΘΕΜΑΤΙΚΟΙ ΑΞΟΝΕΣ (1)'!$F10,0)</f>
        <v>54274.36</v>
      </c>
      <c r="O10" s="50">
        <f>IF('Τ. Π._2017_ΘΕΜΑΤΙΚΟΙ ΑΞΟΝΕΣ (1)'!$I10="ΕΣΠΑ",'Τ. Π._2017_ΘΕΜΑΤΙΚΟΙ ΑΞΟΝΕΣ (1)'!$F10,0)</f>
        <v>0</v>
      </c>
      <c r="P10" s="50">
        <f>IF('Τ. Π._2017_ΘΕΜΑΤΙΚΟΙ ΑΞΟΝΕΣ (1)'!$I10="ΣΑΤΑ",'Τ. Π._2017_ΘΕΜΑΤΙΚΟΙ ΑΞΟΝΕΣ (1)'!$F10,0)</f>
        <v>0</v>
      </c>
      <c r="Q10" s="50">
        <f>IF('Τ. Π._2017_ΘΕΜΑΤΙΚΟΙ ΑΞΟΝΕΣ (1)'!$I10="ΧΡΗΜΑΤΟΔΟΤΗΣΗ ΠΕΡΙΦΕΡΕΙΑΣ",'Τ. Π._2017_ΘΕΜΑΤΙΚΟΙ ΑΞΟΝΕΣ (1)'!$F10,0)</f>
        <v>0</v>
      </c>
      <c r="R10" s="50">
        <f>IF('Τ. Π._2017_ΘΕΜΑΤΙΚΟΙ ΑΞΟΝΕΣ (1)'!$I10="ΔΑΝΕΙΟ",'Τ. Π._2017_ΘΕΜΑΤΙΚΟΙ ΑΞΟΝΕΣ (1)'!$F10,0)</f>
        <v>0</v>
      </c>
      <c r="S10" s="3">
        <v>2015</v>
      </c>
    </row>
    <row r="11" spans="1:19" ht="43.5" customHeight="1">
      <c r="A11" s="43" t="s">
        <v>68</v>
      </c>
      <c r="B11" s="43" t="s">
        <v>42</v>
      </c>
      <c r="C11" s="44" t="s">
        <v>69</v>
      </c>
      <c r="D11" s="43" t="s">
        <v>52</v>
      </c>
      <c r="E11" s="52">
        <v>35500</v>
      </c>
      <c r="F11" s="47">
        <v>35500</v>
      </c>
      <c r="G11" s="47">
        <f>'Τ. Π._2017_ΘΕΜΑΤΙΚΟΙ ΑΞΟΝΕΣ (1)'!E11-'Τ. Π._2017_ΘΕΜΑΤΙΚΟΙ ΑΞΟΝΕΣ (1)'!F11</f>
        <v>0</v>
      </c>
      <c r="H11" s="46">
        <v>0</v>
      </c>
      <c r="I11" s="48" t="s">
        <v>39</v>
      </c>
      <c r="J11" s="51" t="s">
        <v>70</v>
      </c>
      <c r="K11" s="49" t="s">
        <v>46</v>
      </c>
      <c r="L11" s="12"/>
      <c r="M11" s="50">
        <f>IF('Τ. Π._2017_ΘΕΜΑΤΙΚΟΙ ΑΞΟΝΕΣ (1)'!$I11="ΙΔΙΟΙ ΠΟΡΟΙ",'Τ. Π._2017_ΘΕΜΑΤΙΚΟΙ ΑΞΟΝΕΣ (1)'!$F11,0)</f>
        <v>35500</v>
      </c>
      <c r="N11" s="50">
        <f>IF('Τ. Π._2017_ΘΕΜΑΤΙΚΟΙ ΑΞΟΝΕΣ (1)'!$I11="ΑΝΤΑΠΟΔΟΤΙΚΟ",'Τ. Π._2017_ΘΕΜΑΤΙΚΟΙ ΑΞΟΝΕΣ (1)'!$F11,0)</f>
        <v>0</v>
      </c>
      <c r="O11" s="50">
        <f>IF('Τ. Π._2017_ΘΕΜΑΤΙΚΟΙ ΑΞΟΝΕΣ (1)'!$I11="ΕΣΠΑ",'Τ. Π._2017_ΘΕΜΑΤΙΚΟΙ ΑΞΟΝΕΣ (1)'!$F11,0)</f>
        <v>0</v>
      </c>
      <c r="P11" s="50">
        <f>IF('Τ. Π._2017_ΘΕΜΑΤΙΚΟΙ ΑΞΟΝΕΣ (1)'!$I11="ΣΑΤΑ",'Τ. Π._2017_ΘΕΜΑΤΙΚΟΙ ΑΞΟΝΕΣ (1)'!$F11,0)</f>
        <v>0</v>
      </c>
      <c r="Q11" s="50">
        <f>IF('Τ. Π._2017_ΘΕΜΑΤΙΚΟΙ ΑΞΟΝΕΣ (1)'!$I11="ΧΡΗΜΑΤΟΔΟΤΗΣΗ ΠΕΡΙΦΕΡΕΙΑΣ",'Τ. Π._2017_ΘΕΜΑΤΙΚΟΙ ΑΞΟΝΕΣ (1)'!$F11,0)</f>
        <v>0</v>
      </c>
      <c r="R11" s="50">
        <f>IF('Τ. Π._2017_ΘΕΜΑΤΙΚΟΙ ΑΞΟΝΕΣ (1)'!$I11="ΔΑΝΕΙΟ",'Τ. Π._2017_ΘΕΜΑΤΙΚΟΙ ΑΞΟΝΕΣ (1)'!$F11,0)</f>
        <v>0</v>
      </c>
      <c r="S11" s="3">
        <v>2016</v>
      </c>
    </row>
    <row r="12" spans="1:19" ht="43.5" customHeight="1">
      <c r="A12" s="43" t="s">
        <v>71</v>
      </c>
      <c r="B12" s="43" t="s">
        <v>65</v>
      </c>
      <c r="C12" s="44" t="s">
        <v>72</v>
      </c>
      <c r="D12" s="43" t="s">
        <v>59</v>
      </c>
      <c r="E12" s="52">
        <v>73800</v>
      </c>
      <c r="F12" s="47">
        <v>73800</v>
      </c>
      <c r="G12" s="47">
        <f>'Τ. Π._2017_ΘΕΜΑΤΙΚΟΙ ΑΞΟΝΕΣ (1)'!E12-'Τ. Π._2017_ΘΕΜΑΤΙΚΟΙ ΑΞΟΝΕΣ (1)'!F12</f>
        <v>0</v>
      </c>
      <c r="H12" s="46">
        <v>0</v>
      </c>
      <c r="I12" s="48" t="s">
        <v>40</v>
      </c>
      <c r="J12" s="51" t="s">
        <v>73</v>
      </c>
      <c r="K12" s="49" t="s">
        <v>46</v>
      </c>
      <c r="L12" s="12"/>
      <c r="M12" s="50">
        <f>IF('Τ. Π._2017_ΘΕΜΑΤΙΚΟΙ ΑΞΟΝΕΣ (1)'!$I12="ΙΔΙΟΙ ΠΟΡΟΙ",'Τ. Π._2017_ΘΕΜΑΤΙΚΟΙ ΑΞΟΝΕΣ (1)'!$F12,0)</f>
        <v>0</v>
      </c>
      <c r="N12" s="50">
        <f>IF('Τ. Π._2017_ΘΕΜΑΤΙΚΟΙ ΑΞΟΝΕΣ (1)'!$I12="ΑΝΤΑΠΟΔΟΤΙΚΟ",'Τ. Π._2017_ΘΕΜΑΤΙΚΟΙ ΑΞΟΝΕΣ (1)'!$F12,0)</f>
        <v>73800</v>
      </c>
      <c r="O12" s="50">
        <f>IF('Τ. Π._2017_ΘΕΜΑΤΙΚΟΙ ΑΞΟΝΕΣ (1)'!$I12="ΕΣΠΑ",'Τ. Π._2017_ΘΕΜΑΤΙΚΟΙ ΑΞΟΝΕΣ (1)'!$F12,0)</f>
        <v>0</v>
      </c>
      <c r="P12" s="50">
        <f>IF('Τ. Π._2017_ΘΕΜΑΤΙΚΟΙ ΑΞΟΝΕΣ (1)'!$I12="ΣΑΤΑ",'Τ. Π._2017_ΘΕΜΑΤΙΚΟΙ ΑΞΟΝΕΣ (1)'!$F12,0)</f>
        <v>0</v>
      </c>
      <c r="Q12" s="50">
        <f>IF('Τ. Π._2017_ΘΕΜΑΤΙΚΟΙ ΑΞΟΝΕΣ (1)'!$I12="ΧΡΗΜΑΤΟΔΟΤΗΣΗ ΠΕΡΙΦΕΡΕΙΑΣ",'Τ. Π._2017_ΘΕΜΑΤΙΚΟΙ ΑΞΟΝΕΣ (1)'!$F12,0)</f>
        <v>0</v>
      </c>
      <c r="R12" s="50">
        <f>IF('Τ. Π._2017_ΘΕΜΑΤΙΚΟΙ ΑΞΟΝΕΣ (1)'!$I12="ΔΑΝΕΙΟ",'Τ. Π._2017_ΘΕΜΑΤΙΚΟΙ ΑΞΟΝΕΣ (1)'!$F12,0)</f>
        <v>0</v>
      </c>
      <c r="S12" s="3">
        <v>2016</v>
      </c>
    </row>
    <row r="13" spans="1:19" ht="43.5" customHeight="1">
      <c r="A13" s="43" t="s">
        <v>74</v>
      </c>
      <c r="B13" s="43" t="s">
        <v>65</v>
      </c>
      <c r="C13" s="44" t="s">
        <v>75</v>
      </c>
      <c r="D13" s="43" t="s">
        <v>59</v>
      </c>
      <c r="E13" s="52">
        <v>94952.1</v>
      </c>
      <c r="F13" s="47">
        <v>94952.1</v>
      </c>
      <c r="G13" s="47">
        <f>'Τ. Π._2017_ΘΕΜΑΤΙΚΟΙ ΑΞΟΝΕΣ (1)'!E13-'Τ. Π._2017_ΘΕΜΑΤΙΚΟΙ ΑΞΟΝΕΣ (1)'!F13</f>
        <v>0</v>
      </c>
      <c r="H13" s="46">
        <v>0</v>
      </c>
      <c r="I13" s="48" t="s">
        <v>40</v>
      </c>
      <c r="J13" s="51" t="s">
        <v>76</v>
      </c>
      <c r="K13" s="49" t="s">
        <v>46</v>
      </c>
      <c r="L13" s="12"/>
      <c r="M13" s="50">
        <f>IF('Τ. Π._2017_ΘΕΜΑΤΙΚΟΙ ΑΞΟΝΕΣ (1)'!$I13="ΙΔΙΟΙ ΠΟΡΟΙ",'Τ. Π._2017_ΘΕΜΑΤΙΚΟΙ ΑΞΟΝΕΣ (1)'!$F13,0)</f>
        <v>0</v>
      </c>
      <c r="N13" s="50">
        <f>IF('Τ. Π._2017_ΘΕΜΑΤΙΚΟΙ ΑΞΟΝΕΣ (1)'!$I13="ΑΝΤΑΠΟΔΟΤΙΚΟ",'Τ. Π._2017_ΘΕΜΑΤΙΚΟΙ ΑΞΟΝΕΣ (1)'!$F13,0)</f>
        <v>94952.1</v>
      </c>
      <c r="O13" s="50">
        <f>IF('Τ. Π._2017_ΘΕΜΑΤΙΚΟΙ ΑΞΟΝΕΣ (1)'!$I13="ΕΣΠΑ",'Τ. Π._2017_ΘΕΜΑΤΙΚΟΙ ΑΞΟΝΕΣ (1)'!$F13,0)</f>
        <v>0</v>
      </c>
      <c r="P13" s="50">
        <f>IF('Τ. Π._2017_ΘΕΜΑΤΙΚΟΙ ΑΞΟΝΕΣ (1)'!$I13="ΣΑΤΑ",'Τ. Π._2017_ΘΕΜΑΤΙΚΟΙ ΑΞΟΝΕΣ (1)'!$F13,0)</f>
        <v>0</v>
      </c>
      <c r="Q13" s="50">
        <f>IF('Τ. Π._2017_ΘΕΜΑΤΙΚΟΙ ΑΞΟΝΕΣ (1)'!$I13="ΧΡΗΜΑΤΟΔΟΤΗΣΗ ΠΕΡΙΦΕΡΕΙΑΣ",'Τ. Π._2017_ΘΕΜΑΤΙΚΟΙ ΑΞΟΝΕΣ (1)'!$F13,0)</f>
        <v>0</v>
      </c>
      <c r="R13" s="50">
        <f>IF('Τ. Π._2017_ΘΕΜΑΤΙΚΟΙ ΑΞΟΝΕΣ (1)'!$I13="ΔΑΝΕΙΟ",'Τ. Π._2017_ΘΕΜΑΤΙΚΟΙ ΑΞΟΝΕΣ (1)'!$F13,0)</f>
        <v>0</v>
      </c>
      <c r="S13" s="3">
        <v>2016</v>
      </c>
    </row>
    <row r="14" spans="1:19" ht="43.5" customHeight="1">
      <c r="A14" s="43" t="s">
        <v>77</v>
      </c>
      <c r="B14" s="43" t="s">
        <v>42</v>
      </c>
      <c r="C14" s="44" t="s">
        <v>78</v>
      </c>
      <c r="D14" s="43" t="s">
        <v>59</v>
      </c>
      <c r="E14" s="52">
        <v>51212</v>
      </c>
      <c r="F14" s="47">
        <v>51212</v>
      </c>
      <c r="G14" s="47">
        <f>'Τ. Π._2017_ΘΕΜΑΤΙΚΟΙ ΑΞΟΝΕΣ (1)'!E14-'Τ. Π._2017_ΘΕΜΑΤΙΚΟΙ ΑΞΟΝΕΣ (1)'!F14</f>
        <v>0</v>
      </c>
      <c r="H14" s="46">
        <v>0</v>
      </c>
      <c r="I14" s="48" t="s">
        <v>39</v>
      </c>
      <c r="J14" s="51" t="s">
        <v>79</v>
      </c>
      <c r="K14" s="49" t="s">
        <v>46</v>
      </c>
      <c r="L14" s="12"/>
      <c r="M14" s="50">
        <f>IF('Τ. Π._2017_ΘΕΜΑΤΙΚΟΙ ΑΞΟΝΕΣ (1)'!$I14="ΙΔΙΟΙ ΠΟΡΟΙ",'Τ. Π._2017_ΘΕΜΑΤΙΚΟΙ ΑΞΟΝΕΣ (1)'!$F14,0)</f>
        <v>51212</v>
      </c>
      <c r="N14" s="50">
        <f>IF('Τ. Π._2017_ΘΕΜΑΤΙΚΟΙ ΑΞΟΝΕΣ (1)'!$I14="ΑΝΤΑΠΟΔΟΤΙΚΟ",'Τ. Π._2017_ΘΕΜΑΤΙΚΟΙ ΑΞΟΝΕΣ (1)'!$F14,0)</f>
        <v>0</v>
      </c>
      <c r="O14" s="50">
        <f>IF('Τ. Π._2017_ΘΕΜΑΤΙΚΟΙ ΑΞΟΝΕΣ (1)'!$I14="ΕΣΠΑ",'Τ. Π._2017_ΘΕΜΑΤΙΚΟΙ ΑΞΟΝΕΣ (1)'!$F14,0)</f>
        <v>0</v>
      </c>
      <c r="P14" s="50">
        <f>IF('Τ. Π._2017_ΘΕΜΑΤΙΚΟΙ ΑΞΟΝΕΣ (1)'!$I14="ΣΑΤΑ",'Τ. Π._2017_ΘΕΜΑΤΙΚΟΙ ΑΞΟΝΕΣ (1)'!$F14,0)</f>
        <v>0</v>
      </c>
      <c r="Q14" s="50">
        <f>IF('Τ. Π._2017_ΘΕΜΑΤΙΚΟΙ ΑΞΟΝΕΣ (1)'!$I14="ΧΡΗΜΑΤΟΔΟΤΗΣΗ ΠΕΡΙΦΕΡΕΙΑΣ",'Τ. Π._2017_ΘΕΜΑΤΙΚΟΙ ΑΞΟΝΕΣ (1)'!$F14,0)</f>
        <v>0</v>
      </c>
      <c r="R14" s="50">
        <f>IF('Τ. Π._2017_ΘΕΜΑΤΙΚΟΙ ΑΞΟΝΕΣ (1)'!$I14="ΔΑΝΕΙΟ",'Τ. Π._2017_ΘΕΜΑΤΙΚΟΙ ΑΞΟΝΕΣ (1)'!$F14,0)</f>
        <v>0</v>
      </c>
      <c r="S14" s="3">
        <v>2016</v>
      </c>
    </row>
    <row r="15" spans="1:19" ht="43.5" customHeight="1">
      <c r="A15" s="43" t="s">
        <v>80</v>
      </c>
      <c r="B15" s="43" t="s">
        <v>65</v>
      </c>
      <c r="C15" s="44" t="s">
        <v>81</v>
      </c>
      <c r="D15" s="43" t="s">
        <v>59</v>
      </c>
      <c r="E15" s="52">
        <v>24800</v>
      </c>
      <c r="F15" s="47">
        <v>24800</v>
      </c>
      <c r="G15" s="47">
        <v>0</v>
      </c>
      <c r="H15" s="46">
        <v>0</v>
      </c>
      <c r="I15" s="48" t="s">
        <v>39</v>
      </c>
      <c r="J15" s="51" t="s">
        <v>82</v>
      </c>
      <c r="K15" s="49" t="s">
        <v>46</v>
      </c>
      <c r="L15" s="12"/>
      <c r="M15" s="50">
        <f>IF('Τ. Π._2017_ΘΕΜΑΤΙΚΟΙ ΑΞΟΝΕΣ (1)'!$I15="ΙΔΙΟΙ ΠΟΡΟΙ",'Τ. Π._2017_ΘΕΜΑΤΙΚΟΙ ΑΞΟΝΕΣ (1)'!$F15,0)</f>
        <v>24800</v>
      </c>
      <c r="N15" s="50">
        <f>IF('Τ. Π._2017_ΘΕΜΑΤΙΚΟΙ ΑΞΟΝΕΣ (1)'!$I15="ΑΝΤΑΠΟΔΟΤΙΚΟ",'Τ. Π._2017_ΘΕΜΑΤΙΚΟΙ ΑΞΟΝΕΣ (1)'!$F15,0)</f>
        <v>0</v>
      </c>
      <c r="O15" s="50">
        <f>IF('Τ. Π._2017_ΘΕΜΑΤΙΚΟΙ ΑΞΟΝΕΣ (1)'!$I15="ΕΣΠΑ",'Τ. Π._2017_ΘΕΜΑΤΙΚΟΙ ΑΞΟΝΕΣ (1)'!$F15,0)</f>
        <v>0</v>
      </c>
      <c r="P15" s="50">
        <f>IF('Τ. Π._2017_ΘΕΜΑΤΙΚΟΙ ΑΞΟΝΕΣ (1)'!$I15="ΣΑΤΑ",'Τ. Π._2017_ΘΕΜΑΤΙΚΟΙ ΑΞΟΝΕΣ (1)'!$F15,0)</f>
        <v>0</v>
      </c>
      <c r="Q15" s="50">
        <f>IF('Τ. Π._2017_ΘΕΜΑΤΙΚΟΙ ΑΞΟΝΕΣ (1)'!$I15="ΧΡΗΜΑΤΟΔΟΤΗΣΗ ΠΕΡΙΦΕΡΕΙΑΣ",'Τ. Π._2017_ΘΕΜΑΤΙΚΟΙ ΑΞΟΝΕΣ (1)'!$F15,0)</f>
        <v>0</v>
      </c>
      <c r="R15" s="50">
        <f>IF('Τ. Π._2017_ΘΕΜΑΤΙΚΟΙ ΑΞΟΝΕΣ (1)'!$I15="ΔΑΝΕΙΟ",'Τ. Π._2017_ΘΕΜΑΤΙΚΟΙ ΑΞΟΝΕΣ (1)'!$F15,0)</f>
        <v>0</v>
      </c>
      <c r="S15" s="3">
        <v>2016</v>
      </c>
    </row>
    <row r="16" spans="1:19" ht="43.5" customHeight="1">
      <c r="A16" s="43" t="s">
        <v>83</v>
      </c>
      <c r="B16" s="43" t="s">
        <v>42</v>
      </c>
      <c r="C16" s="44" t="s">
        <v>84</v>
      </c>
      <c r="D16" s="45" t="s">
        <v>44</v>
      </c>
      <c r="E16" s="52">
        <v>82620</v>
      </c>
      <c r="F16" s="47">
        <v>82620</v>
      </c>
      <c r="G16" s="47">
        <f>'Τ. Π._2017_ΘΕΜΑΤΙΚΟΙ ΑΞΟΝΕΣ (1)'!E16-'Τ. Π._2017_ΘΕΜΑΤΙΚΟΙ ΑΞΟΝΕΣ (1)'!F16</f>
        <v>0</v>
      </c>
      <c r="H16" s="46">
        <v>0</v>
      </c>
      <c r="I16" s="48" t="s">
        <v>40</v>
      </c>
      <c r="J16" s="49" t="s">
        <v>85</v>
      </c>
      <c r="K16" s="49" t="s">
        <v>46</v>
      </c>
      <c r="L16" s="12"/>
      <c r="M16" s="50">
        <f>IF('Τ. Π._2017_ΘΕΜΑΤΙΚΟΙ ΑΞΟΝΕΣ (1)'!$I16="ΙΔΙΟΙ ΠΟΡΟΙ",'Τ. Π._2017_ΘΕΜΑΤΙΚΟΙ ΑΞΟΝΕΣ (1)'!$F16,0)</f>
        <v>0</v>
      </c>
      <c r="N16" s="50">
        <f>IF('Τ. Π._2017_ΘΕΜΑΤΙΚΟΙ ΑΞΟΝΕΣ (1)'!$I16="ΑΝΤΑΠΟΔΟΤΙΚΟ",'Τ. Π._2017_ΘΕΜΑΤΙΚΟΙ ΑΞΟΝΕΣ (1)'!$F16,0)</f>
        <v>82620</v>
      </c>
      <c r="O16" s="50">
        <f>IF('Τ. Π._2017_ΘΕΜΑΤΙΚΟΙ ΑΞΟΝΕΣ (1)'!$I16="ΕΣΠΑ",'Τ. Π._2017_ΘΕΜΑΤΙΚΟΙ ΑΞΟΝΕΣ (1)'!$F16,0)</f>
        <v>0</v>
      </c>
      <c r="P16" s="50">
        <f>IF('Τ. Π._2017_ΘΕΜΑΤΙΚΟΙ ΑΞΟΝΕΣ (1)'!$I16="ΣΑΤΑ",'Τ. Π._2017_ΘΕΜΑΤΙΚΟΙ ΑΞΟΝΕΣ (1)'!$F16,0)</f>
        <v>0</v>
      </c>
      <c r="Q16" s="50">
        <f>IF('Τ. Π._2017_ΘΕΜΑΤΙΚΟΙ ΑΞΟΝΕΣ (1)'!$I16="ΧΡΗΜΑΤΟΔΟΤΗΣΗ ΠΕΡΙΦΕΡΕΙΑΣ",'Τ. Π._2017_ΘΕΜΑΤΙΚΟΙ ΑΞΟΝΕΣ (1)'!$F16,0)</f>
        <v>0</v>
      </c>
      <c r="R16" s="50">
        <f>IF('Τ. Π._2017_ΘΕΜΑΤΙΚΟΙ ΑΞΟΝΕΣ (1)'!$I16="ΔΑΝΕΙΟ",'Τ. Π._2017_ΘΕΜΑΤΙΚΟΙ ΑΞΟΝΕΣ (1)'!$F16,0)</f>
        <v>0</v>
      </c>
      <c r="S16" s="3">
        <v>2016</v>
      </c>
    </row>
    <row r="17" spans="1:19" ht="43.5" customHeight="1">
      <c r="A17" s="43" t="s">
        <v>86</v>
      </c>
      <c r="B17" s="43" t="s">
        <v>42</v>
      </c>
      <c r="C17" s="44" t="s">
        <v>87</v>
      </c>
      <c r="D17" s="45" t="s">
        <v>59</v>
      </c>
      <c r="E17" s="52">
        <v>17000</v>
      </c>
      <c r="F17" s="47">
        <v>17000</v>
      </c>
      <c r="G17" s="47">
        <f>'Τ. Π._2017_ΘΕΜΑΤΙΚΟΙ ΑΞΟΝΕΣ (1)'!E17-'Τ. Π._2017_ΘΕΜΑΤΙΚΟΙ ΑΞΟΝΕΣ (1)'!F17</f>
        <v>0</v>
      </c>
      <c r="H17" s="46">
        <v>0</v>
      </c>
      <c r="I17" s="48" t="s">
        <v>39</v>
      </c>
      <c r="J17" s="49" t="s">
        <v>88</v>
      </c>
      <c r="K17" s="49" t="s">
        <v>46</v>
      </c>
      <c r="L17" s="12"/>
      <c r="M17" s="50">
        <f>IF('Τ. Π._2017_ΘΕΜΑΤΙΚΟΙ ΑΞΟΝΕΣ (1)'!$I17="ΙΔΙΟΙ ΠΟΡΟΙ",'Τ. Π._2017_ΘΕΜΑΤΙΚΟΙ ΑΞΟΝΕΣ (1)'!$F17,0)</f>
        <v>17000</v>
      </c>
      <c r="N17" s="50">
        <f>IF('Τ. Π._2017_ΘΕΜΑΤΙΚΟΙ ΑΞΟΝΕΣ (1)'!$I17="ΑΝΤΑΠΟΔΟΤΙΚΟ",'Τ. Π._2017_ΘΕΜΑΤΙΚΟΙ ΑΞΟΝΕΣ (1)'!$F17,0)</f>
        <v>0</v>
      </c>
      <c r="O17" s="50">
        <f>IF('Τ. Π._2017_ΘΕΜΑΤΙΚΟΙ ΑΞΟΝΕΣ (1)'!$I17="ΕΣΠΑ",'Τ. Π._2017_ΘΕΜΑΤΙΚΟΙ ΑΞΟΝΕΣ (1)'!$F17,0)</f>
        <v>0</v>
      </c>
      <c r="P17" s="50">
        <f>IF('Τ. Π._2017_ΘΕΜΑΤΙΚΟΙ ΑΞΟΝΕΣ (1)'!$I17="ΣΑΤΑ",'Τ. Π._2017_ΘΕΜΑΤΙΚΟΙ ΑΞΟΝΕΣ (1)'!$F17,0)</f>
        <v>0</v>
      </c>
      <c r="Q17" s="50">
        <f>IF('Τ. Π._2017_ΘΕΜΑΤΙΚΟΙ ΑΞΟΝΕΣ (1)'!$I17="ΧΡΗΜΑΤΟΔΟΤΗΣΗ ΠΕΡΙΦΕΡΕΙΑΣ",'Τ. Π._2017_ΘΕΜΑΤΙΚΟΙ ΑΞΟΝΕΣ (1)'!$F17,0)</f>
        <v>0</v>
      </c>
      <c r="R17" s="50">
        <f>IF('Τ. Π._2017_ΘΕΜΑΤΙΚΟΙ ΑΞΟΝΕΣ (1)'!$I17="ΔΑΝΕΙΟ",'Τ. Π._2017_ΘΕΜΑΤΙΚΟΙ ΑΞΟΝΕΣ (1)'!$F17,0)</f>
        <v>0</v>
      </c>
      <c r="S17" s="3">
        <v>2016</v>
      </c>
    </row>
    <row r="18" spans="1:18" ht="14.25" customHeight="1">
      <c r="A18" s="53"/>
      <c r="B18" s="54"/>
      <c r="C18" s="54"/>
      <c r="D18" s="54"/>
      <c r="E18" s="55"/>
      <c r="F18" s="56"/>
      <c r="G18" s="56"/>
      <c r="H18" s="56"/>
      <c r="I18" s="57"/>
      <c r="J18" s="58"/>
      <c r="K18" s="59"/>
      <c r="L18" s="12"/>
      <c r="M18" s="50">
        <f>SUM('Τ. Π._2017_ΘΕΜΑΤΙΚΟΙ ΑΞΟΝΕΣ (1)'!M4:M17)</f>
        <v>502541</v>
      </c>
      <c r="N18" s="50">
        <f>SUM('Τ. Π._2017_ΘΕΜΑΤΙΚΟΙ ΑΞΟΝΕΣ (1)'!N4:N17)</f>
        <v>305646.46</v>
      </c>
      <c r="O18" s="50">
        <f>SUM('Τ. Π._2017_ΘΕΜΑΤΙΚΟΙ ΑΞΟΝΕΣ (1)'!O4:O17)</f>
        <v>0</v>
      </c>
      <c r="P18" s="50">
        <f>SUM('Τ. Π._2017_ΘΕΜΑΤΙΚΟΙ ΑΞΟΝΕΣ (1)'!P4:P17)</f>
        <v>0</v>
      </c>
      <c r="Q18" s="50">
        <f>SUM('Τ. Π._2017_ΘΕΜΑΤΙΚΟΙ ΑΞΟΝΕΣ (1)'!Q4:Q17)</f>
        <v>0</v>
      </c>
      <c r="R18" s="50">
        <f>SUM('Τ. Π._2017_ΘΕΜΑΤΙΚΟΙ ΑΞΟΝΕΣ (1)'!R4:R17)</f>
        <v>0</v>
      </c>
    </row>
    <row r="19" spans="1:251" s="69" customFormat="1" ht="42" customHeight="1">
      <c r="A19" s="60" t="s">
        <v>89</v>
      </c>
      <c r="B19" s="61" t="s">
        <v>42</v>
      </c>
      <c r="C19" s="62" t="s">
        <v>90</v>
      </c>
      <c r="D19" s="61" t="s">
        <v>59</v>
      </c>
      <c r="E19" s="63">
        <v>30000</v>
      </c>
      <c r="F19" s="64">
        <v>30000</v>
      </c>
      <c r="G19" s="64">
        <f>'Τ. Π._2017_ΘΕΜΑΤΙΚΟΙ ΑΞΟΝΕΣ (1)'!E19-'Τ. Π._2017_ΘΕΜΑΤΙΚΟΙ ΑΞΟΝΕΣ (1)'!F19</f>
        <v>0</v>
      </c>
      <c r="H19" s="65">
        <v>0</v>
      </c>
      <c r="I19" s="66" t="s">
        <v>39</v>
      </c>
      <c r="J19" s="67" t="s">
        <v>91</v>
      </c>
      <c r="K19" s="67" t="s">
        <v>92</v>
      </c>
      <c r="L19" s="68"/>
      <c r="M19" s="50">
        <f>IF('Τ. Π._2017_ΘΕΜΑΤΙΚΟΙ ΑΞΟΝΕΣ (1)'!$I19="ΙΔΙΟΙ ΠΟΡΟΙ",'Τ. Π._2017_ΘΕΜΑΤΙΚΟΙ ΑΞΟΝΕΣ (1)'!$F19,0)</f>
        <v>30000</v>
      </c>
      <c r="N19" s="50">
        <f>IF('Τ. Π._2017_ΘΕΜΑΤΙΚΟΙ ΑΞΟΝΕΣ (1)'!$I19="ΑΝΤΑΠΟΔΟΤΙΚΟ",'Τ. Π._2017_ΘΕΜΑΤΙΚΟΙ ΑΞΟΝΕΣ (1)'!$F19,0)</f>
        <v>0</v>
      </c>
      <c r="O19" s="50">
        <f>IF('Τ. Π._2017_ΘΕΜΑΤΙΚΟΙ ΑΞΟΝΕΣ (1)'!$I19="ΕΣΠΑ",'Τ. Π._2017_ΘΕΜΑΤΙΚΟΙ ΑΞΟΝΕΣ (1)'!$F19,0)</f>
        <v>0</v>
      </c>
      <c r="P19" s="50">
        <f>IF('Τ. Π._2017_ΘΕΜΑΤΙΚΟΙ ΑΞΟΝΕΣ (1)'!$I19="ΣΑΤΑ",'Τ. Π._2017_ΘΕΜΑΤΙΚΟΙ ΑΞΟΝΕΣ (1)'!$F19,0)</f>
        <v>0</v>
      </c>
      <c r="Q19" s="50">
        <f>IF('Τ. Π._2017_ΘΕΜΑΤΙΚΟΙ ΑΞΟΝΕΣ (1)'!$I19="ΧΡΗΜΑΤΟΔΟΤΗΣΗ ΠΕΡΙΦΕΡΕΙΑΣ",'Τ. Π._2017_ΘΕΜΑΤΙΚΟΙ ΑΞΟΝΕΣ (1)'!$F19,0)</f>
        <v>0</v>
      </c>
      <c r="R19" s="50">
        <f>IF('Τ. Π._2017_ΘΕΜΑΤΙΚΟΙ ΑΞΟΝΕΣ (1)'!$I19="ΔΑΝΕΙΟ",'Τ. Π._2017_ΘΕΜΑΤΙΚΟΙ ΑΞΟΝΕΣ (1)'!$F19,0)</f>
        <v>0</v>
      </c>
      <c r="S19" s="69">
        <v>2017</v>
      </c>
      <c r="IQ19" s="70"/>
    </row>
    <row r="20" spans="1:19" s="79" customFormat="1" ht="42" customHeight="1">
      <c r="A20" s="71" t="s">
        <v>93</v>
      </c>
      <c r="B20" s="72" t="s">
        <v>65</v>
      </c>
      <c r="C20" s="73" t="s">
        <v>94</v>
      </c>
      <c r="D20" s="72" t="s">
        <v>59</v>
      </c>
      <c r="E20" s="74">
        <v>74400</v>
      </c>
      <c r="F20" s="75">
        <v>74400</v>
      </c>
      <c r="G20" s="75">
        <f>'Τ. Π._2017_ΘΕΜΑΤΙΚΟΙ ΑΞΟΝΕΣ (1)'!E20-'Τ. Π._2017_ΘΕΜΑΤΙΚΟΙ ΑΞΟΝΕΣ (1)'!F20</f>
        <v>0</v>
      </c>
      <c r="H20" s="65">
        <v>0</v>
      </c>
      <c r="I20" s="76" t="s">
        <v>40</v>
      </c>
      <c r="J20" s="77" t="s">
        <v>95</v>
      </c>
      <c r="K20" s="77" t="s">
        <v>92</v>
      </c>
      <c r="L20" s="78"/>
      <c r="M20" s="50">
        <f>IF('Τ. Π._2017_ΘΕΜΑΤΙΚΟΙ ΑΞΟΝΕΣ (1)'!$I20="ΙΔΙΟΙ ΠΟΡΟΙ",'Τ. Π._2017_ΘΕΜΑΤΙΚΟΙ ΑΞΟΝΕΣ (1)'!$F20,0)</f>
        <v>0</v>
      </c>
      <c r="N20" s="50">
        <f>IF('Τ. Π._2017_ΘΕΜΑΤΙΚΟΙ ΑΞΟΝΕΣ (1)'!$I20="ΑΝΤΑΠΟΔΟΤΙΚΟ",'Τ. Π._2017_ΘΕΜΑΤΙΚΟΙ ΑΞΟΝΕΣ (1)'!$F20,0)</f>
        <v>74400</v>
      </c>
      <c r="O20" s="50">
        <f>IF('Τ. Π._2017_ΘΕΜΑΤΙΚΟΙ ΑΞΟΝΕΣ (1)'!$I20="ΕΣΠΑ",'Τ. Π._2017_ΘΕΜΑΤΙΚΟΙ ΑΞΟΝΕΣ (1)'!$F20,0)</f>
        <v>0</v>
      </c>
      <c r="P20" s="50">
        <f>IF('Τ. Π._2017_ΘΕΜΑΤΙΚΟΙ ΑΞΟΝΕΣ (1)'!$I20="ΣΑΤΑ",'Τ. Π._2017_ΘΕΜΑΤΙΚΟΙ ΑΞΟΝΕΣ (1)'!$F20,0)</f>
        <v>0</v>
      </c>
      <c r="Q20" s="50">
        <f>IF('Τ. Π._2017_ΘΕΜΑΤΙΚΟΙ ΑΞΟΝΕΣ (1)'!$I20="ΧΡΗΜΑΤΟΔΟΤΗΣΗ ΠΕΡΙΦΕΡΕΙΑΣ",'Τ. Π._2017_ΘΕΜΑΤΙΚΟΙ ΑΞΟΝΕΣ (1)'!$F20,0)</f>
        <v>0</v>
      </c>
      <c r="R20" s="50">
        <f>IF('Τ. Π._2017_ΘΕΜΑΤΙΚΟΙ ΑΞΟΝΕΣ (1)'!$I20="ΔΑΝΕΙΟ",'Τ. Π._2017_ΘΕΜΑΤΙΚΟΙ ΑΞΟΝΕΣ (1)'!$F20,0)</f>
        <v>0</v>
      </c>
      <c r="S20" s="79">
        <v>2017</v>
      </c>
    </row>
    <row r="21" spans="1:19" s="69" customFormat="1" ht="42" customHeight="1">
      <c r="A21" s="80" t="s">
        <v>96</v>
      </c>
      <c r="B21" s="81" t="s">
        <v>42</v>
      </c>
      <c r="C21" s="82" t="s">
        <v>97</v>
      </c>
      <c r="D21" s="81" t="s">
        <v>52</v>
      </c>
      <c r="E21" s="83">
        <v>20000</v>
      </c>
      <c r="F21" s="84">
        <v>20000</v>
      </c>
      <c r="G21" s="84">
        <v>0</v>
      </c>
      <c r="H21" s="85">
        <v>0</v>
      </c>
      <c r="I21" s="86" t="s">
        <v>39</v>
      </c>
      <c r="J21" s="87" t="s">
        <v>98</v>
      </c>
      <c r="K21" s="87" t="s">
        <v>92</v>
      </c>
      <c r="L21" s="88"/>
      <c r="M21" s="50">
        <f>IF('Τ. Π._2017_ΘΕΜΑΤΙΚΟΙ ΑΞΟΝΕΣ (1)'!$I21="ΙΔΙΟΙ ΠΟΡΟΙ",'Τ. Π._2017_ΘΕΜΑΤΙΚΟΙ ΑΞΟΝΕΣ (1)'!$F21,0)</f>
        <v>20000</v>
      </c>
      <c r="N21" s="50">
        <f>IF('Τ. Π._2017_ΘΕΜΑΤΙΚΟΙ ΑΞΟΝΕΣ (1)'!$I21="ΑΝΤΑΠΟΔΟΤΙΚΟ",'Τ. Π._2017_ΘΕΜΑΤΙΚΟΙ ΑΞΟΝΕΣ (1)'!$F21,0)</f>
        <v>0</v>
      </c>
      <c r="O21" s="50">
        <f>IF('Τ. Π._2017_ΘΕΜΑΤΙΚΟΙ ΑΞΟΝΕΣ (1)'!$I21="ΕΣΠΑ",'Τ. Π._2017_ΘΕΜΑΤΙΚΟΙ ΑΞΟΝΕΣ (1)'!$F21,0)</f>
        <v>0</v>
      </c>
      <c r="P21" s="50">
        <f>IF('Τ. Π._2017_ΘΕΜΑΤΙΚΟΙ ΑΞΟΝΕΣ (1)'!$I21="ΣΑΤΑ",'Τ. Π._2017_ΘΕΜΑΤΙΚΟΙ ΑΞΟΝΕΣ (1)'!$F21,0)</f>
        <v>0</v>
      </c>
      <c r="Q21" s="50">
        <f>IF('Τ. Π._2017_ΘΕΜΑΤΙΚΟΙ ΑΞΟΝΕΣ (1)'!$I21="ΧΡΗΜΑΤΟΔΟΤΗΣΗ ΠΕΡΙΦΕΡΕΙΑΣ",'Τ. Π._2017_ΘΕΜΑΤΙΚΟΙ ΑΞΟΝΕΣ (1)'!$F21,0)</f>
        <v>0</v>
      </c>
      <c r="R21" s="50">
        <f>IF('Τ. Π._2017_ΘΕΜΑΤΙΚΟΙ ΑΞΟΝΕΣ (1)'!$I21="ΔΑΝΕΙΟ",'Τ. Π._2017_ΘΕΜΑΤΙΚΟΙ ΑΞΟΝΕΣ (1)'!$F21,0)</f>
        <v>0</v>
      </c>
      <c r="S21" s="69">
        <v>2017</v>
      </c>
    </row>
    <row r="22" spans="1:18" s="69" customFormat="1" ht="14.25" customHeight="1">
      <c r="A22" s="89"/>
      <c r="B22" s="90"/>
      <c r="C22" s="91"/>
      <c r="D22" s="90"/>
      <c r="E22" s="92"/>
      <c r="F22" s="93"/>
      <c r="G22" s="93"/>
      <c r="H22" s="93"/>
      <c r="I22" s="94"/>
      <c r="J22" s="31"/>
      <c r="K22" s="31"/>
      <c r="L22" s="88"/>
      <c r="M22" s="68">
        <f>SUM('Τ. Π._2017_ΘΕΜΑΤΙΚΟΙ ΑΞΟΝΕΣ (1)'!M19:M21)</f>
        <v>50000</v>
      </c>
      <c r="N22" s="68">
        <f>SUM('Τ. Π._2017_ΘΕΜΑΤΙΚΟΙ ΑΞΟΝΕΣ (1)'!N19:N21)</f>
        <v>74400</v>
      </c>
      <c r="O22" s="68">
        <f>SUM('Τ. Π._2017_ΘΕΜΑΤΙΚΟΙ ΑΞΟΝΕΣ (1)'!O19:O21)</f>
        <v>0</v>
      </c>
      <c r="P22" s="68">
        <f>SUM('Τ. Π._2017_ΘΕΜΑΤΙΚΟΙ ΑΞΟΝΕΣ (1)'!P19:P21)</f>
        <v>0</v>
      </c>
      <c r="Q22" s="68">
        <f>SUM('Τ. Π._2017_ΘΕΜΑΤΙΚΟΙ ΑΞΟΝΕΣ (1)'!Q19:Q21)</f>
        <v>0</v>
      </c>
      <c r="R22" s="68">
        <f>SUM('Τ. Π._2017_ΘΕΜΑΤΙΚΟΙ ΑΞΟΝΕΣ (1)'!R19:R21)</f>
        <v>0</v>
      </c>
    </row>
    <row r="23" spans="1:19" ht="54" customHeight="1">
      <c r="A23" s="95" t="s">
        <v>99</v>
      </c>
      <c r="B23" s="96" t="s">
        <v>65</v>
      </c>
      <c r="C23" s="97" t="s">
        <v>100</v>
      </c>
      <c r="D23" s="98" t="s">
        <v>59</v>
      </c>
      <c r="E23" s="99">
        <v>1410684</v>
      </c>
      <c r="F23" s="100">
        <v>1410684</v>
      </c>
      <c r="G23" s="100">
        <f>'Τ. Π._2017_ΘΕΜΑΤΙΚΟΙ ΑΞΟΝΕΣ (1)'!F23-'Τ. Π._2017_ΘΕΜΑΤΙΚΟΙ ΑΞΟΝΕΣ (1)'!E23</f>
        <v>0</v>
      </c>
      <c r="H23" s="100">
        <v>0</v>
      </c>
      <c r="I23" s="101" t="s">
        <v>101</v>
      </c>
      <c r="J23" s="102" t="s">
        <v>102</v>
      </c>
      <c r="K23" s="103" t="s">
        <v>46</v>
      </c>
      <c r="L23" s="12"/>
      <c r="M23" s="50">
        <f>IF('Τ. Π._2017_ΘΕΜΑΤΙΚΟΙ ΑΞΟΝΕΣ (1)'!$I23="ΙΔΙΟΙ ΠΟΡΟΙ",'Τ. Π._2017_ΘΕΜΑΤΙΚΟΙ ΑΞΟΝΕΣ (1)'!$F23,0)</f>
        <v>0</v>
      </c>
      <c r="N23" s="50">
        <f>IF('Τ. Π._2017_ΘΕΜΑΤΙΚΟΙ ΑΞΟΝΕΣ (1)'!$I23="ΑΝΤΑΠΟΔΟΤΙΚΟ",'Τ. Π._2017_ΘΕΜΑΤΙΚΟΙ ΑΞΟΝΕΣ (1)'!$F23,0)</f>
        <v>0</v>
      </c>
      <c r="O23" s="50">
        <f>IF('Τ. Π._2017_ΘΕΜΑΤΙΚΟΙ ΑΞΟΝΕΣ (1)'!$I23="ΕΣΠΑ",'Τ. Π._2017_ΘΕΜΑΤΙΚΟΙ ΑΞΟΝΕΣ (1)'!$F23,0)</f>
        <v>0</v>
      </c>
      <c r="P23" s="50">
        <f>IF('Τ. Π._2017_ΘΕΜΑΤΙΚΟΙ ΑΞΟΝΕΣ (1)'!$I23="ΣΑΤΑ",'Τ. Π._2017_ΘΕΜΑΤΙΚΟΙ ΑΞΟΝΕΣ (1)'!$F23,0)</f>
        <v>0</v>
      </c>
      <c r="Q23" s="50">
        <f>IF('Τ. Π._2017_ΘΕΜΑΤΙΚΟΙ ΑΞΟΝΕΣ (1)'!$I23="ΧΡΗΜΑΤΟΔΟΤΗΣΗ ΠΕΡΙΦΕΡΕΙΑΣ",'Τ. Π._2017_ΘΕΜΑΤΙΚΟΙ ΑΞΟΝΕΣ (1)'!$F23,0)</f>
        <v>0</v>
      </c>
      <c r="R23" s="50">
        <f>IF('Τ. Π._2017_ΘΕΜΑΤΙΚΟΙ ΑΞΟΝΕΣ (1)'!$I23="ΔΑΝΕΙΟ",'Τ. Π._2017_ΘΕΜΑΤΙΚΟΙ ΑΞΟΝΕΣ (1)'!$F23,0)</f>
        <v>0</v>
      </c>
      <c r="S23" s="3">
        <v>2016</v>
      </c>
    </row>
    <row r="24" spans="1:19" ht="53.25" customHeight="1">
      <c r="A24" s="104" t="s">
        <v>103</v>
      </c>
      <c r="B24" s="105" t="s">
        <v>42</v>
      </c>
      <c r="C24" s="106" t="s">
        <v>104</v>
      </c>
      <c r="D24" s="107" t="s">
        <v>59</v>
      </c>
      <c r="E24" s="108">
        <v>660000</v>
      </c>
      <c r="F24" s="109">
        <v>660000</v>
      </c>
      <c r="G24" s="109">
        <f>'Τ. Π._2017_ΘΕΜΑΤΙΚΟΙ ΑΞΟΝΕΣ (1)'!F24-'Τ. Π._2017_ΘΕΜΑΤΙΚΟΙ ΑΞΟΝΕΣ (1)'!E24</f>
        <v>0</v>
      </c>
      <c r="H24" s="109">
        <v>0</v>
      </c>
      <c r="I24" s="110" t="s">
        <v>25</v>
      </c>
      <c r="J24" s="111" t="s">
        <v>102</v>
      </c>
      <c r="K24" s="112" t="s">
        <v>46</v>
      </c>
      <c r="L24" s="12"/>
      <c r="M24" s="50">
        <f>IF('Τ. Π._2017_ΘΕΜΑΤΙΚΟΙ ΑΞΟΝΕΣ (1)'!$I24="ΙΔΙΟΙ ΠΟΡΟΙ",'Τ. Π._2017_ΘΕΜΑΤΙΚΟΙ ΑΞΟΝΕΣ (1)'!$F24,0)</f>
        <v>0</v>
      </c>
      <c r="N24" s="50">
        <f>IF('Τ. Π._2017_ΘΕΜΑΤΙΚΟΙ ΑΞΟΝΕΣ (1)'!$I24="ΑΝΤΑΠΟΔΟΤΙΚΟ",'Τ. Π._2017_ΘΕΜΑΤΙΚΟΙ ΑΞΟΝΕΣ (1)'!$F24,0)</f>
        <v>0</v>
      </c>
      <c r="O24" s="50">
        <f>IF('Τ. Π._2017_ΘΕΜΑΤΙΚΟΙ ΑΞΟΝΕΣ (1)'!$I24="ΕΣΠΑ",'Τ. Π._2017_ΘΕΜΑΤΙΚΟΙ ΑΞΟΝΕΣ (1)'!$F24,0)</f>
        <v>0</v>
      </c>
      <c r="P24" s="50">
        <f>IF('Τ. Π._2017_ΘΕΜΑΤΙΚΟΙ ΑΞΟΝΕΣ (1)'!$I24="ΣΑΤΑ",'Τ. Π._2017_ΘΕΜΑΤΙΚΟΙ ΑΞΟΝΕΣ (1)'!$F24,0)</f>
        <v>0</v>
      </c>
      <c r="Q24" s="50">
        <f>IF('Τ. Π._2017_ΘΕΜΑΤΙΚΟΙ ΑΞΟΝΕΣ (1)'!$I24="ΧΡΗΜΑΤΟΔΟΤΗΣΗ ΠΕΡΙΦΕΡΕΙΑΣ",'Τ. Π._2017_ΘΕΜΑΤΙΚΟΙ ΑΞΟΝΕΣ (1)'!$F24,0)</f>
        <v>660000</v>
      </c>
      <c r="R24" s="50">
        <f>IF('Τ. Π._2017_ΘΕΜΑΤΙΚΟΙ ΑΞΟΝΕΣ (1)'!$I24="ΔΑΝΕΙΟ",'Τ. Π._2017_ΘΕΜΑΤΙΚΟΙ ΑΞΟΝΕΣ (1)'!$F24,0)</f>
        <v>0</v>
      </c>
      <c r="S24" s="3">
        <v>2016</v>
      </c>
    </row>
    <row r="25" spans="1:18" s="122" customFormat="1" ht="3.75" customHeight="1">
      <c r="A25" s="113"/>
      <c r="B25" s="114"/>
      <c r="C25" s="115"/>
      <c r="D25" s="114"/>
      <c r="E25" s="116"/>
      <c r="F25" s="117"/>
      <c r="G25" s="117"/>
      <c r="H25" s="117"/>
      <c r="I25" s="118"/>
      <c r="J25" s="119"/>
      <c r="K25" s="119"/>
      <c r="L25" s="120"/>
      <c r="M25" s="121">
        <f>SUM('Τ. Π._2017_ΘΕΜΑΤΙΚΟΙ ΑΞΟΝΕΣ (1)'!M23:M24)</f>
        <v>0</v>
      </c>
      <c r="N25" s="121">
        <f>SUM('Τ. Π._2017_ΘΕΜΑΤΙΚΟΙ ΑΞΟΝΕΣ (1)'!N23:N24)</f>
        <v>0</v>
      </c>
      <c r="O25" s="121">
        <f>SUM('Τ. Π._2017_ΘΕΜΑΤΙΚΟΙ ΑΞΟΝΕΣ (1)'!O23:O24)</f>
        <v>0</v>
      </c>
      <c r="P25" s="121">
        <f>SUM('Τ. Π._2017_ΘΕΜΑΤΙΚΟΙ ΑΞΟΝΕΣ (1)'!P23:P24)</f>
        <v>0</v>
      </c>
      <c r="Q25" s="121">
        <f>SUM('Τ. Π._2017_ΘΕΜΑΤΙΚΟΙ ΑΞΟΝΕΣ (1)'!Q23:Q24)</f>
        <v>660000</v>
      </c>
      <c r="R25" s="121">
        <f>SUM('Τ. Π._2017_ΘΕΜΑΤΙΚΟΙ ΑΞΟΝΕΣ (1)'!R23:R24)</f>
        <v>0</v>
      </c>
    </row>
    <row r="26" spans="1:19" s="69" customFormat="1" ht="53.25" customHeight="1">
      <c r="A26" s="123" t="s">
        <v>105</v>
      </c>
      <c r="B26" s="124" t="s">
        <v>65</v>
      </c>
      <c r="C26" s="125" t="s">
        <v>106</v>
      </c>
      <c r="D26" s="124" t="s">
        <v>59</v>
      </c>
      <c r="E26" s="126">
        <v>20249000</v>
      </c>
      <c r="F26" s="127">
        <v>20249000</v>
      </c>
      <c r="G26" s="127">
        <v>0</v>
      </c>
      <c r="H26" s="128">
        <v>0</v>
      </c>
      <c r="I26" s="129" t="s">
        <v>25</v>
      </c>
      <c r="J26" s="130" t="s">
        <v>102</v>
      </c>
      <c r="K26" s="131" t="s">
        <v>92</v>
      </c>
      <c r="L26" s="88"/>
      <c r="M26" s="50">
        <f>IF('Τ. Π._2017_ΘΕΜΑΤΙΚΟΙ ΑΞΟΝΕΣ (1)'!$I26="ΙΔΙΟΙ ΠΟΡΟΙ",'Τ. Π._2017_ΘΕΜΑΤΙΚΟΙ ΑΞΟΝΕΣ (1)'!$F26,0)</f>
        <v>0</v>
      </c>
      <c r="N26" s="50">
        <f>IF('Τ. Π._2017_ΘΕΜΑΤΙΚΟΙ ΑΞΟΝΕΣ (1)'!$I26="ΑΝΤΑΠΟΔΟΤΙΚΟ",'Τ. Π._2017_ΘΕΜΑΤΙΚΟΙ ΑΞΟΝΕΣ (1)'!$F26,0)</f>
        <v>0</v>
      </c>
      <c r="O26" s="50">
        <f>IF('Τ. Π._2017_ΘΕΜΑΤΙΚΟΙ ΑΞΟΝΕΣ (1)'!$I26="ΕΣΠΑ",'Τ. Π._2017_ΘΕΜΑΤΙΚΟΙ ΑΞΟΝΕΣ (1)'!$F26,0)</f>
        <v>0</v>
      </c>
      <c r="P26" s="50">
        <f>IF('Τ. Π._2017_ΘΕΜΑΤΙΚΟΙ ΑΞΟΝΕΣ (1)'!$I26="ΣΑΤΑ",'Τ. Π._2017_ΘΕΜΑΤΙΚΟΙ ΑΞΟΝΕΣ (1)'!$F26,0)</f>
        <v>0</v>
      </c>
      <c r="Q26" s="50">
        <f>IF('Τ. Π._2017_ΘΕΜΑΤΙΚΟΙ ΑΞΟΝΕΣ (1)'!$I26="ΧΡΗΜΑΤΟΔΟΤΗΣΗ ΠΕΡΙΦΕΡΕΙΑΣ",'Τ. Π._2017_ΘΕΜΑΤΙΚΟΙ ΑΞΟΝΕΣ (1)'!$F26,0)</f>
        <v>20249000</v>
      </c>
      <c r="R26" s="50">
        <f>IF('Τ. Π._2017_ΘΕΜΑΤΙΚΟΙ ΑΞΟΝΕΣ (1)'!$I26="ΔΑΝΕΙΟ",'Τ. Π._2017_ΘΕΜΑΤΙΚΟΙ ΑΞΟΝΕΣ (1)'!$F26,0)</f>
        <v>0</v>
      </c>
      <c r="S26" s="69">
        <v>2017</v>
      </c>
    </row>
    <row r="27" spans="1:18" s="69" customFormat="1" ht="14.25" customHeight="1">
      <c r="A27" s="89"/>
      <c r="B27" s="90"/>
      <c r="C27" s="91"/>
      <c r="D27" s="90"/>
      <c r="E27" s="92"/>
      <c r="F27" s="92"/>
      <c r="G27" s="92"/>
      <c r="H27" s="92"/>
      <c r="I27" s="94"/>
      <c r="J27" s="31"/>
      <c r="K27" s="31"/>
      <c r="L27" s="88"/>
      <c r="M27" s="68">
        <f>SUM('Τ. Π._2017_ΘΕΜΑΤΙΚΟΙ ΑΞΟΝΕΣ (1)'!M26:M26)</f>
        <v>0</v>
      </c>
      <c r="N27" s="68">
        <f>SUM('Τ. Π._2017_ΘΕΜΑΤΙΚΟΙ ΑΞΟΝΕΣ (1)'!N26:N26)</f>
        <v>0</v>
      </c>
      <c r="O27" s="68">
        <f>SUM('Τ. Π._2017_ΘΕΜΑΤΙΚΟΙ ΑΞΟΝΕΣ (1)'!O26:O26)</f>
        <v>0</v>
      </c>
      <c r="P27" s="68">
        <f>SUM('Τ. Π._2017_ΘΕΜΑΤΙΚΟΙ ΑΞΟΝΕΣ (1)'!P26:P26)</f>
        <v>0</v>
      </c>
      <c r="Q27" s="68">
        <f>SUM('Τ. Π._2017_ΘΕΜΑΤΙΚΟΙ ΑΞΟΝΕΣ (1)'!Q26:Q26)</f>
        <v>20249000</v>
      </c>
      <c r="R27" s="68">
        <f>SUM('Τ. Π._2017_ΘΕΜΑΤΙΚΟΙ ΑΞΟΝΕΣ (1)'!R26:R26)</f>
        <v>0</v>
      </c>
    </row>
    <row r="28" spans="1:18" s="69" customFormat="1" ht="14.25" customHeight="1">
      <c r="A28" s="89"/>
      <c r="B28" s="90"/>
      <c r="C28" s="18" t="s">
        <v>107</v>
      </c>
      <c r="D28" s="18"/>
      <c r="E28" s="92">
        <f>SUM('Τ. Π._2017_ΘΕΜΑΤΙΚΟΙ ΑΞΟΝΕΣ (1)'!E4:E17)</f>
        <v>1446539.2600000002</v>
      </c>
      <c r="F28" s="92">
        <f>SUM('Τ. Π._2017_ΘΕΜΑΤΙΚΟΙ ΑΞΟΝΕΣ (1)'!F4:F17)</f>
        <v>808187.46</v>
      </c>
      <c r="G28" s="92">
        <f>SUM('Τ. Π._2017_ΘΕΜΑΤΙΚΟΙ ΑΞΟΝΕΣ (1)'!G4:G17)</f>
        <v>319175.9</v>
      </c>
      <c r="H28" s="92">
        <f>SUM('Τ. Π._2017_ΘΕΜΑΤΙΚΟΙ ΑΞΟΝΕΣ (1)'!H4:H17)</f>
        <v>319175.9</v>
      </c>
      <c r="I28" s="94"/>
      <c r="J28" s="31"/>
      <c r="K28" s="31"/>
      <c r="L28" s="88">
        <f>SUM('Τ. Π._2017_ΘΕΜΑΤΙΚΟΙ ΑΞΟΝΕΣ (1)'!M28:R28)</f>
        <v>21841587.46</v>
      </c>
      <c r="M28" s="68">
        <f>'Τ. Π._2017_ΘΕΜΑΤΙΚΟΙ ΑΞΟΝΕΣ (1)'!M18+'Τ. Π._2017_ΘΕΜΑΤΙΚΟΙ ΑΞΟΝΕΣ (1)'!M22+'Τ. Π._2017_ΘΕΜΑΤΙΚΟΙ ΑΞΟΝΕΣ (1)'!M25+'Τ. Π._2017_ΘΕΜΑΤΙΚΟΙ ΑΞΟΝΕΣ (1)'!M27</f>
        <v>552541</v>
      </c>
      <c r="N28" s="68">
        <f>'Τ. Π._2017_ΘΕΜΑΤΙΚΟΙ ΑΞΟΝΕΣ (1)'!N18+'Τ. Π._2017_ΘΕΜΑΤΙΚΟΙ ΑΞΟΝΕΣ (1)'!N22+'Τ. Π._2017_ΘΕΜΑΤΙΚΟΙ ΑΞΟΝΕΣ (1)'!N25+'Τ. Π._2017_ΘΕΜΑΤΙΚΟΙ ΑΞΟΝΕΣ (1)'!N27</f>
        <v>380046.46</v>
      </c>
      <c r="O28" s="68">
        <f>'Τ. Π._2017_ΘΕΜΑΤΙΚΟΙ ΑΞΟΝΕΣ (1)'!O18+'Τ. Π._2017_ΘΕΜΑΤΙΚΟΙ ΑΞΟΝΕΣ (1)'!O22+'Τ. Π._2017_ΘΕΜΑΤΙΚΟΙ ΑΞΟΝΕΣ (1)'!O25+'Τ. Π._2017_ΘΕΜΑΤΙΚΟΙ ΑΞΟΝΕΣ (1)'!O27</f>
        <v>0</v>
      </c>
      <c r="P28" s="68">
        <f>'Τ. Π._2017_ΘΕΜΑΤΙΚΟΙ ΑΞΟΝΕΣ (1)'!P18+'Τ. Π._2017_ΘΕΜΑΤΙΚΟΙ ΑΞΟΝΕΣ (1)'!P22+'Τ. Π._2017_ΘΕΜΑΤΙΚΟΙ ΑΞΟΝΕΣ (1)'!P25+'Τ. Π._2017_ΘΕΜΑΤΙΚΟΙ ΑΞΟΝΕΣ (1)'!P27</f>
        <v>0</v>
      </c>
      <c r="Q28" s="68">
        <f>'Τ. Π._2017_ΘΕΜΑΤΙΚΟΙ ΑΞΟΝΕΣ (1)'!Q18+'Τ. Π._2017_ΘΕΜΑΤΙΚΟΙ ΑΞΟΝΕΣ (1)'!Q22+'Τ. Π._2017_ΘΕΜΑΤΙΚΟΙ ΑΞΟΝΕΣ (1)'!Q25+'Τ. Π._2017_ΘΕΜΑΤΙΚΟΙ ΑΞΟΝΕΣ (1)'!Q27</f>
        <v>20909000</v>
      </c>
      <c r="R28" s="68">
        <f>'Τ. Π._2017_ΘΕΜΑΤΙΚΟΙ ΑΞΟΝΕΣ (1)'!R18+'Τ. Π._2017_ΘΕΜΑΤΙΚΟΙ ΑΞΟΝΕΣ (1)'!R22+'Τ. Π._2017_ΘΕΜΑΤΙΚΟΙ ΑΞΟΝΕΣ (1)'!R25+'Τ. Π._2017_ΘΕΜΑΤΙΚΟΙ ΑΞΟΝΕΣ (1)'!R27</f>
        <v>0</v>
      </c>
    </row>
    <row r="29" spans="1:15" s="69" customFormat="1" ht="11.25" customHeight="1">
      <c r="A29" s="89"/>
      <c r="B29" s="90"/>
      <c r="C29" s="18" t="s">
        <v>108</v>
      </c>
      <c r="D29" s="18"/>
      <c r="E29" s="92">
        <f>SUM('Τ. Π._2017_ΘΕΜΑΤΙΚΟΙ ΑΞΟΝΕΣ (1)'!E19:E21)</f>
        <v>124400</v>
      </c>
      <c r="F29" s="92">
        <f>SUM('Τ. Π._2017_ΘΕΜΑΤΙΚΟΙ ΑΞΟΝΕΣ (1)'!F19:F21)</f>
        <v>124400</v>
      </c>
      <c r="G29" s="92">
        <f>SUM('Τ. Π._2017_ΘΕΜΑΤΙΚΟΙ ΑΞΟΝΕΣ (1)'!G19:G21)</f>
        <v>0</v>
      </c>
      <c r="H29" s="92">
        <f>SUM('Τ. Π._2017_ΘΕΜΑΤΙΚΟΙ ΑΞΟΝΕΣ (1)'!H19:H21)</f>
        <v>0</v>
      </c>
      <c r="I29" s="94"/>
      <c r="J29" s="31"/>
      <c r="K29" s="31"/>
      <c r="L29" s="31"/>
      <c r="M29" s="132"/>
      <c r="O29" s="132"/>
    </row>
    <row r="30" spans="1:15" s="69" customFormat="1" ht="11.25" customHeight="1">
      <c r="A30" s="89"/>
      <c r="B30" s="90"/>
      <c r="C30" s="18" t="s">
        <v>109</v>
      </c>
      <c r="D30" s="18"/>
      <c r="E30" s="92">
        <f>SUM('Τ. Π._2017_ΘΕΜΑΤΙΚΟΙ ΑΞΟΝΕΣ (1)'!E23:E24)</f>
        <v>2070684</v>
      </c>
      <c r="F30" s="92">
        <f>SUM('Τ. Π._2017_ΘΕΜΑΤΙΚΟΙ ΑΞΟΝΕΣ (1)'!F23:F24)</f>
        <v>2070684</v>
      </c>
      <c r="G30" s="92">
        <f>SUM('Τ. Π._2017_ΘΕΜΑΤΙΚΟΙ ΑΞΟΝΕΣ (1)'!G23:G24)</f>
        <v>0</v>
      </c>
      <c r="H30" s="92">
        <f>SUM('Τ. Π._2017_ΘΕΜΑΤΙΚΟΙ ΑΞΟΝΕΣ (1)'!H23:H24)</f>
        <v>0</v>
      </c>
      <c r="I30" s="94"/>
      <c r="J30" s="31"/>
      <c r="K30" s="31"/>
      <c r="L30" s="31"/>
      <c r="M30" s="132"/>
      <c r="O30" s="132"/>
    </row>
    <row r="31" spans="1:15" s="69" customFormat="1" ht="11.25" customHeight="1">
      <c r="A31" s="89"/>
      <c r="B31" s="90"/>
      <c r="C31" s="18" t="s">
        <v>110</v>
      </c>
      <c r="D31" s="18"/>
      <c r="E31" s="133">
        <f>SUM('Τ. Π._2017_ΘΕΜΑΤΙΚΟΙ ΑΞΟΝΕΣ (1)'!E26)</f>
        <v>20249000</v>
      </c>
      <c r="F31" s="133">
        <f>SUM('Τ. Π._2017_ΘΕΜΑΤΙΚΟΙ ΑΞΟΝΕΣ (1)'!F26)</f>
        <v>20249000</v>
      </c>
      <c r="G31" s="133">
        <f>SUM('Τ. Π._2017_ΘΕΜΑΤΙΚΟΙ ΑΞΟΝΕΣ (1)'!G26)</f>
        <v>0</v>
      </c>
      <c r="H31" s="133">
        <f>SUM('Τ. Π._2017_ΘΕΜΑΤΙΚΟΙ ΑΞΟΝΕΣ (1)'!H26)</f>
        <v>0</v>
      </c>
      <c r="I31" s="94"/>
      <c r="J31" s="31"/>
      <c r="K31" s="31"/>
      <c r="L31" s="31"/>
      <c r="M31" s="132"/>
      <c r="O31" s="132"/>
    </row>
    <row r="32" spans="1:15" s="69" customFormat="1" ht="11.25" customHeight="1">
      <c r="A32" s="89"/>
      <c r="B32" s="90"/>
      <c r="C32" s="18"/>
      <c r="D32" s="134" t="s">
        <v>111</v>
      </c>
      <c r="E32" s="135">
        <f>'Τ. Π._2017_ΘΕΜΑΤΙΚΟΙ ΑΞΟΝΕΣ (1)'!E28+'Τ. Π._2017_ΘΕΜΑΤΙΚΟΙ ΑΞΟΝΕΣ (1)'!E29+'Τ. Π._2017_ΘΕΜΑΤΙΚΟΙ ΑΞΟΝΕΣ (1)'!E30+'Τ. Π._2017_ΘΕΜΑΤΙΚΟΙ ΑΞΟΝΕΣ (1)'!E31</f>
        <v>23890623.26</v>
      </c>
      <c r="F32" s="135">
        <f>'Τ. Π._2017_ΘΕΜΑΤΙΚΟΙ ΑΞΟΝΕΣ (1)'!F28+'Τ. Π._2017_ΘΕΜΑΤΙΚΟΙ ΑΞΟΝΕΣ (1)'!F29+'Τ. Π._2017_ΘΕΜΑΤΙΚΟΙ ΑΞΟΝΕΣ (1)'!F30+'Τ. Π._2017_ΘΕΜΑΤΙΚΟΙ ΑΞΟΝΕΣ (1)'!F31</f>
        <v>23252271.46</v>
      </c>
      <c r="G32" s="135">
        <f>'Τ. Π._2017_ΘΕΜΑΤΙΚΟΙ ΑΞΟΝΕΣ (1)'!G28+'Τ. Π._2017_ΘΕΜΑΤΙΚΟΙ ΑΞΟΝΕΣ (1)'!G29+'Τ. Π._2017_ΘΕΜΑΤΙΚΟΙ ΑΞΟΝΕΣ (1)'!G30+'Τ. Π._2017_ΘΕΜΑΤΙΚΟΙ ΑΞΟΝΕΣ (1)'!G31</f>
        <v>319175.9</v>
      </c>
      <c r="H32" s="135">
        <f>'Τ. Π._2017_ΘΕΜΑΤΙΚΟΙ ΑΞΟΝΕΣ (1)'!H28+'Τ. Π._2017_ΘΕΜΑΤΙΚΟΙ ΑΞΟΝΕΣ (1)'!H29+'Τ. Π._2017_ΘΕΜΑΤΙΚΟΙ ΑΞΟΝΕΣ (1)'!H30+'Τ. Π._2017_ΘΕΜΑΤΙΚΟΙ ΑΞΟΝΕΣ (1)'!H31</f>
        <v>319175.9</v>
      </c>
      <c r="I32" s="94"/>
      <c r="J32" s="31"/>
      <c r="K32" s="31"/>
      <c r="L32" s="31"/>
      <c r="M32" s="132"/>
      <c r="O32" s="132"/>
    </row>
    <row r="33" spans="1:13" s="69" customFormat="1" ht="15.75" customHeight="1">
      <c r="A33" s="89"/>
      <c r="E33" s="68"/>
      <c r="G33" s="89"/>
      <c r="H33" s="89"/>
      <c r="M33" s="132"/>
    </row>
    <row r="34" spans="1:251" s="3" customFormat="1" ht="25.5" customHeight="1">
      <c r="A34" s="1"/>
      <c r="B34" s="31"/>
      <c r="C34" s="136" t="s">
        <v>112</v>
      </c>
      <c r="D34" s="136"/>
      <c r="E34" s="136"/>
      <c r="F34" s="136" t="s">
        <v>113</v>
      </c>
      <c r="K34" s="1"/>
      <c r="L34" s="4"/>
      <c r="IQ34"/>
    </row>
    <row r="35" spans="1:251" s="3" customFormat="1" ht="12.75" customHeight="1">
      <c r="A35" s="1"/>
      <c r="B35" s="1"/>
      <c r="C35" s="137" t="s">
        <v>39</v>
      </c>
      <c r="D35" s="137"/>
      <c r="E35" s="137"/>
      <c r="F35" s="138">
        <f>'Τ. Π._2017_ΘΕΜΑΤΙΚΟΙ ΑΞΟΝΕΣ (1)'!M18</f>
        <v>502541</v>
      </c>
      <c r="K35" s="1"/>
      <c r="L35" s="4"/>
      <c r="IQ35"/>
    </row>
    <row r="36" spans="1:251" s="3" customFormat="1" ht="12.75" customHeight="1">
      <c r="A36" s="1"/>
      <c r="B36" s="1"/>
      <c r="C36" s="139" t="s">
        <v>40</v>
      </c>
      <c r="D36" s="139"/>
      <c r="E36" s="139"/>
      <c r="F36" s="138">
        <f>'Τ. Π._2017_ΘΕΜΑΤΙΚΟΙ ΑΞΟΝΕΣ (1)'!N18</f>
        <v>305646.46</v>
      </c>
      <c r="K36" s="1"/>
      <c r="L36" s="4"/>
      <c r="IQ36"/>
    </row>
    <row r="37" spans="1:251" s="3" customFormat="1" ht="13.5" customHeight="1">
      <c r="A37" s="1"/>
      <c r="B37" s="1"/>
      <c r="C37" s="140" t="s">
        <v>23</v>
      </c>
      <c r="D37" s="140"/>
      <c r="E37" s="140"/>
      <c r="F37" s="138">
        <f>'Τ. Π._2017_ΘΕΜΑΤΙΚΟΙ ΑΞΟΝΕΣ (1)'!O18</f>
        <v>0</v>
      </c>
      <c r="K37" s="1"/>
      <c r="L37" s="4"/>
      <c r="IQ37"/>
    </row>
    <row r="38" spans="1:251" s="3" customFormat="1" ht="13.5" customHeight="1">
      <c r="A38" s="1"/>
      <c r="B38" s="1"/>
      <c r="C38" s="140" t="s">
        <v>24</v>
      </c>
      <c r="D38" s="140"/>
      <c r="E38" s="140"/>
      <c r="F38" s="138">
        <f>'Τ. Π._2017_ΘΕΜΑΤΙΚΟΙ ΑΞΟΝΕΣ (1)'!P18</f>
        <v>0</v>
      </c>
      <c r="K38" s="1"/>
      <c r="L38" s="4"/>
      <c r="IQ38"/>
    </row>
    <row r="39" spans="1:251" s="3" customFormat="1" ht="13.5" customHeight="1">
      <c r="A39" s="1"/>
      <c r="B39" s="1"/>
      <c r="C39" s="141" t="s">
        <v>25</v>
      </c>
      <c r="D39" s="141"/>
      <c r="E39" s="141"/>
      <c r="F39" s="138">
        <f>'Τ. Π._2017_ΘΕΜΑΤΙΚΟΙ ΑΞΟΝΕΣ (1)'!F23+'Τ. Π._2017_ΘΕΜΑΤΙΚΟΙ ΑΞΟΝΕΣ (1)'!F24</f>
        <v>2070684</v>
      </c>
      <c r="K39" s="1"/>
      <c r="L39" s="4"/>
      <c r="IQ39"/>
    </row>
    <row r="40" spans="1:251" s="3" customFormat="1" ht="13.5" customHeight="1">
      <c r="A40" s="1"/>
      <c r="B40" s="1"/>
      <c r="C40" s="142" t="s">
        <v>26</v>
      </c>
      <c r="D40" s="142"/>
      <c r="E40" s="142"/>
      <c r="F40" s="143">
        <f>'Τ. Π._2017_ΘΕΜΑΤΙΚΟΙ ΑΞΟΝΕΣ (1)'!R18</f>
        <v>0</v>
      </c>
      <c r="K40" s="1"/>
      <c r="L40" s="4"/>
      <c r="IQ40"/>
    </row>
    <row r="41" s="144" customFormat="1" ht="13.5" customHeight="1"/>
    <row r="42" spans="3:8" ht="12.75" customHeight="1">
      <c r="C42" s="3"/>
      <c r="D42" s="3"/>
      <c r="E42" s="145" t="s">
        <v>114</v>
      </c>
      <c r="F42" s="146">
        <f>SUM('Τ. Π._2017_ΘΕΜΑΤΙΚΟΙ ΑΞΟΝΕΣ (1)'!F35:F40)</f>
        <v>2878871.46</v>
      </c>
      <c r="G42" s="146"/>
      <c r="H42" s="146"/>
    </row>
    <row r="45" spans="3:6" ht="25.5" customHeight="1">
      <c r="C45" s="136" t="s">
        <v>112</v>
      </c>
      <c r="D45" s="136"/>
      <c r="E45" s="136"/>
      <c r="F45" s="136" t="s">
        <v>113</v>
      </c>
    </row>
    <row r="46" spans="3:6" ht="14.25" customHeight="1">
      <c r="C46" s="137" t="s">
        <v>39</v>
      </c>
      <c r="D46" s="137"/>
      <c r="E46" s="137"/>
      <c r="F46" s="138">
        <f>'Τ. Π._2017_ΘΕΜΑΤΙΚΟΙ ΑΞΟΝΕΣ (1)'!M22</f>
        <v>50000</v>
      </c>
    </row>
    <row r="47" spans="3:6" ht="14.25">
      <c r="C47" s="139" t="s">
        <v>40</v>
      </c>
      <c r="D47" s="139"/>
      <c r="E47" s="139"/>
      <c r="F47" s="138">
        <f>'Τ. Π._2017_ΘΕΜΑΤΙΚΟΙ ΑΞΟΝΕΣ (1)'!N22</f>
        <v>74400</v>
      </c>
    </row>
    <row r="48" spans="3:6" ht="14.25" customHeight="1">
      <c r="C48" s="140" t="s">
        <v>23</v>
      </c>
      <c r="D48" s="140"/>
      <c r="E48" s="140"/>
      <c r="F48" s="138">
        <f>'Τ. Π._2017_ΘΕΜΑΤΙΚΟΙ ΑΞΟΝΕΣ (1)'!O22</f>
        <v>0</v>
      </c>
    </row>
    <row r="49" spans="3:6" ht="14.25" customHeight="1">
      <c r="C49" s="140" t="s">
        <v>24</v>
      </c>
      <c r="D49" s="140"/>
      <c r="E49" s="140"/>
      <c r="F49" s="138">
        <f>'Τ. Π._2017_ΘΕΜΑΤΙΚΟΙ ΑΞΟΝΕΣ (1)'!P22</f>
        <v>0</v>
      </c>
    </row>
    <row r="50" spans="3:6" ht="14.25" customHeight="1">
      <c r="C50" s="141" t="s">
        <v>25</v>
      </c>
      <c r="D50" s="141"/>
      <c r="E50" s="141"/>
      <c r="F50" s="138">
        <f>'Τ. Π._2017_ΘΕΜΑΤΙΚΟΙ ΑΞΟΝΕΣ (1)'!F26</f>
        <v>20249000</v>
      </c>
    </row>
    <row r="51" spans="3:6" ht="14.25" customHeight="1">
      <c r="C51" s="142" t="s">
        <v>26</v>
      </c>
      <c r="D51" s="142"/>
      <c r="E51" s="142"/>
      <c r="F51" s="143">
        <f>'Τ. Π._2017_ΘΕΜΑΤΙΚΟΙ ΑΞΟΝΕΣ (1)'!R22</f>
        <v>0</v>
      </c>
    </row>
    <row r="52" spans="3:6" ht="14.25">
      <c r="C52" s="144"/>
      <c r="D52" s="144"/>
      <c r="E52" s="144"/>
      <c r="F52" s="144"/>
    </row>
    <row r="53" spans="3:11" ht="15" customHeight="1">
      <c r="C53" s="3"/>
      <c r="D53" s="3"/>
      <c r="E53" s="145" t="s">
        <v>115</v>
      </c>
      <c r="F53" s="146">
        <f>SUM('Τ. Π._2017_ΘΕΜΑΤΙΚΟΙ ΑΞΟΝΕΣ (1)'!F46:F51)</f>
        <v>20373400</v>
      </c>
      <c r="I53" s="147" t="s">
        <v>116</v>
      </c>
      <c r="J53" s="147"/>
      <c r="K53" s="147"/>
    </row>
    <row r="54" spans="9:11" ht="15" customHeight="1">
      <c r="I54" s="148" t="s">
        <v>117</v>
      </c>
      <c r="J54" s="148"/>
      <c r="K54" s="148"/>
    </row>
    <row r="55" spans="4:11" ht="15.75" customHeight="1">
      <c r="D55" s="149"/>
      <c r="E55" s="150" t="s">
        <v>118</v>
      </c>
      <c r="F55" s="151">
        <f>'Τ. Π._2017_ΘΕΜΑΤΙΚΟΙ ΑΞΟΝΕΣ (1)'!F42+'Τ. Π._2017_ΘΕΜΑΤΙΚΟΙ ΑΞΟΝΕΣ (1)'!F53</f>
        <v>23252271.46</v>
      </c>
      <c r="I55" s="152" t="s">
        <v>119</v>
      </c>
      <c r="J55" s="152"/>
      <c r="K55" s="152"/>
    </row>
  </sheetData>
  <sheetProtection sheet="1"/>
  <mergeCells count="24">
    <mergeCell ref="A1:K1"/>
    <mergeCell ref="A2:B2"/>
    <mergeCell ref="C2:K2"/>
    <mergeCell ref="C28:D28"/>
    <mergeCell ref="C29:D29"/>
    <mergeCell ref="C30:D30"/>
    <mergeCell ref="C31:D31"/>
    <mergeCell ref="C34:E34"/>
    <mergeCell ref="C35:E35"/>
    <mergeCell ref="C36:E36"/>
    <mergeCell ref="C37:E37"/>
    <mergeCell ref="C38:E38"/>
    <mergeCell ref="C39:E39"/>
    <mergeCell ref="C40:E40"/>
    <mergeCell ref="C45:E45"/>
    <mergeCell ref="C46:E46"/>
    <mergeCell ref="C47:E47"/>
    <mergeCell ref="C48:E48"/>
    <mergeCell ref="C49:E49"/>
    <mergeCell ref="C50:E50"/>
    <mergeCell ref="C51:E51"/>
    <mergeCell ref="I53:K53"/>
    <mergeCell ref="I54:K54"/>
    <mergeCell ref="I55:K55"/>
  </mergeCells>
  <printOptions/>
  <pageMargins left="0.5513888888888889" right="0.2361111111111111" top="0.3541666666666667" bottom="0.47291666666666665" header="0.5118055555555555" footer="0.31527777777777777"/>
  <pageSetup horizontalDpi="300" verticalDpi="300" orientation="landscape" paperSize="8" scale="90"/>
  <headerFooter alignWithMargins="0">
    <oddFooter>&amp;R&amp;8Σελ. &amp;P από &amp;N</oddFooter>
  </headerFooter>
  <rowBreaks count="1" manualBreakCount="1">
    <brk id="18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80"/>
  <sheetViews>
    <sheetView zoomScale="85" zoomScaleNormal="85" zoomScaleSheetLayoutView="75" workbookViewId="0" topLeftCell="A1">
      <selection activeCell="B4" sqref="B4"/>
    </sheetView>
  </sheetViews>
  <sheetFormatPr defaultColWidth="9.140625" defaultRowHeight="12.75"/>
  <cols>
    <col min="1" max="1" width="5.8515625" style="153" customWidth="1"/>
    <col min="2" max="2" width="12.8515625" style="153" customWidth="1"/>
    <col min="3" max="3" width="64.140625" style="153" customWidth="1"/>
    <col min="4" max="4" width="16.8515625" style="153" customWidth="1"/>
    <col min="5" max="5" width="15.28125" style="154" customWidth="1"/>
    <col min="6" max="6" width="16.140625" style="155" customWidth="1"/>
    <col min="7" max="7" width="13.140625" style="156" customWidth="1"/>
    <col min="8" max="8" width="16.28125" style="156" customWidth="1"/>
    <col min="9" max="9" width="17.7109375" style="155" customWidth="1"/>
    <col min="10" max="11" width="16.57421875" style="155" customWidth="1"/>
    <col min="12" max="12" width="0" style="155" hidden="1" customWidth="1"/>
    <col min="13" max="14" width="0" style="153" hidden="1" customWidth="1"/>
    <col min="15" max="16" width="0" style="155" hidden="1" customWidth="1"/>
    <col min="17" max="17" width="0" style="157" hidden="1" customWidth="1"/>
    <col min="18" max="18" width="0" style="155" hidden="1" customWidth="1"/>
    <col min="19" max="19" width="0" style="158" hidden="1" customWidth="1"/>
    <col min="20" max="25" width="11.57421875" style="155" customWidth="1"/>
    <col min="26" max="16384" width="9.140625" style="155" customWidth="1"/>
  </cols>
  <sheetData>
    <row r="1" spans="1:18" ht="32.2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3"/>
      <c r="M1" s="4"/>
      <c r="N1" s="3"/>
      <c r="O1" s="3"/>
      <c r="P1" s="3"/>
      <c r="Q1" s="3"/>
      <c r="R1" s="3"/>
    </row>
    <row r="2" spans="1:18" ht="32.25" customHeight="1">
      <c r="A2" s="159" t="s">
        <v>8</v>
      </c>
      <c r="B2" s="159"/>
      <c r="C2" s="159" t="s">
        <v>9</v>
      </c>
      <c r="D2" s="159"/>
      <c r="E2" s="159"/>
      <c r="F2" s="159"/>
      <c r="G2" s="159"/>
      <c r="H2" s="159"/>
      <c r="I2" s="159"/>
      <c r="J2" s="159"/>
      <c r="K2" s="159"/>
      <c r="L2" s="3"/>
      <c r="M2" s="4"/>
      <c r="N2" s="3"/>
      <c r="O2" s="3"/>
      <c r="P2" s="3"/>
      <c r="Q2" s="3"/>
      <c r="R2" s="3"/>
    </row>
    <row r="3" spans="1:18" ht="31.5" customHeight="1">
      <c r="A3" s="159" t="s">
        <v>29</v>
      </c>
      <c r="B3" s="159" t="s">
        <v>30</v>
      </c>
      <c r="C3" s="159" t="s">
        <v>2</v>
      </c>
      <c r="D3" s="159" t="s">
        <v>31</v>
      </c>
      <c r="E3" s="160" t="s">
        <v>32</v>
      </c>
      <c r="F3" s="159" t="s">
        <v>33</v>
      </c>
      <c r="G3" s="159" t="s">
        <v>34</v>
      </c>
      <c r="H3" s="159" t="s">
        <v>35</v>
      </c>
      <c r="I3" s="161" t="s">
        <v>36</v>
      </c>
      <c r="J3" s="161" t="s">
        <v>37</v>
      </c>
      <c r="K3" s="40" t="s">
        <v>38</v>
      </c>
      <c r="L3" s="3"/>
      <c r="M3" s="41" t="s">
        <v>39</v>
      </c>
      <c r="N3" s="41" t="s">
        <v>40</v>
      </c>
      <c r="O3" s="42" t="s">
        <v>23</v>
      </c>
      <c r="P3" s="42" t="s">
        <v>24</v>
      </c>
      <c r="Q3" s="42" t="s">
        <v>25</v>
      </c>
      <c r="R3" s="42" t="s">
        <v>26</v>
      </c>
    </row>
    <row r="4" spans="1:19" ht="42.75" customHeight="1">
      <c r="A4" s="162" t="s">
        <v>120</v>
      </c>
      <c r="B4" s="162" t="s">
        <v>65</v>
      </c>
      <c r="C4" s="163" t="s">
        <v>121</v>
      </c>
      <c r="D4" s="164" t="s">
        <v>122</v>
      </c>
      <c r="E4" s="165">
        <v>240000</v>
      </c>
      <c r="F4" s="166">
        <v>240000</v>
      </c>
      <c r="G4" s="166">
        <f>'Τ. Π._2017_ΘΕΜΑΤΙΚΟΙ ΑΞΟΝΕΣ (2)'!E4-'Τ. Π._2017_ΘΕΜΑΤΙΚΟΙ ΑΞΟΝΕΣ (2)'!F4</f>
        <v>0</v>
      </c>
      <c r="H4" s="167">
        <v>0</v>
      </c>
      <c r="I4" s="168" t="s">
        <v>24</v>
      </c>
      <c r="J4" s="169" t="s">
        <v>123</v>
      </c>
      <c r="K4" s="170" t="s">
        <v>46</v>
      </c>
      <c r="L4" s="12"/>
      <c r="M4" s="50">
        <f>IF('Τ. Π._2017_ΘΕΜΑΤΙΚΟΙ ΑΞΟΝΕΣ (2)'!$I4="ΙΔΙΟΙ ΠΟΡΟΙ",'Τ. Π._2017_ΘΕΜΑΤΙΚΟΙ ΑΞΟΝΕΣ (2)'!$F4,0)</f>
        <v>0</v>
      </c>
      <c r="N4" s="50">
        <f>IF('Τ. Π._2017_ΘΕΜΑΤΙΚΟΙ ΑΞΟΝΕΣ (2)'!$I4="ΑΝΤΑΠΟΔΟΤΙΚΟ",'Τ. Π._2017_ΘΕΜΑΤΙΚΟΙ ΑΞΟΝΕΣ (2)'!$F4,0)</f>
        <v>0</v>
      </c>
      <c r="O4" s="50">
        <f>IF('Τ. Π._2017_ΘΕΜΑΤΙΚΟΙ ΑΞΟΝΕΣ (2)'!$I4="ΕΣΠΑ",'Τ. Π._2017_ΘΕΜΑΤΙΚΟΙ ΑΞΟΝΕΣ (2)'!$F4,0)</f>
        <v>0</v>
      </c>
      <c r="P4" s="50">
        <f>IF('Τ. Π._2017_ΘΕΜΑΤΙΚΟΙ ΑΞΟΝΕΣ (2)'!$I4="ΣΑΤΑ",'Τ. Π._2017_ΘΕΜΑΤΙΚΟΙ ΑΞΟΝΕΣ (2)'!$F4,0)</f>
        <v>240000</v>
      </c>
      <c r="Q4" s="50">
        <f>IF('Τ. Π._2017_ΘΕΜΑΤΙΚΟΙ ΑΞΟΝΕΣ (2)'!$I4="ΧΡΗΜΑΤΟΔΟΤΗΣΗ ΠΕΡΙΦΕΡΕΙΑΣ",'Τ. Π._2017_ΘΕΜΑΤΙΚΟΙ ΑΞΟΝΕΣ (2)'!$F4,0)</f>
        <v>0</v>
      </c>
      <c r="R4" s="50">
        <f>IF('Τ. Π._2017_ΘΕΜΑΤΙΚΟΙ ΑΞΟΝΕΣ (2)'!$I4="ΔΑΝΕΙΟ",'Τ. Π._2017_ΘΕΜΑΤΙΚΟΙ ΑΞΟΝΕΣ (2)'!$F4,0)</f>
        <v>0</v>
      </c>
      <c r="S4" s="158">
        <v>2015</v>
      </c>
    </row>
    <row r="5" spans="1:19" ht="42.75" customHeight="1">
      <c r="A5" s="43" t="s">
        <v>124</v>
      </c>
      <c r="B5" s="43" t="s">
        <v>65</v>
      </c>
      <c r="C5" s="171" t="s">
        <v>125</v>
      </c>
      <c r="D5" s="172" t="s">
        <v>122</v>
      </c>
      <c r="E5" s="45">
        <v>137553.39</v>
      </c>
      <c r="F5" s="46">
        <v>137553.39</v>
      </c>
      <c r="G5" s="46">
        <f>'Τ. Π._2017_ΘΕΜΑΤΙΚΟΙ ΑΞΟΝΕΣ (2)'!E5-'Τ. Π._2017_ΘΕΜΑΤΙΚΟΙ ΑΞΟΝΕΣ (2)'!F5</f>
        <v>0</v>
      </c>
      <c r="H5" s="173">
        <v>0</v>
      </c>
      <c r="I5" s="48" t="s">
        <v>40</v>
      </c>
      <c r="J5" s="51" t="s">
        <v>126</v>
      </c>
      <c r="K5" s="51" t="s">
        <v>46</v>
      </c>
      <c r="L5" s="12"/>
      <c r="M5" s="50">
        <f>IF('Τ. Π._2017_ΘΕΜΑΤΙΚΟΙ ΑΞΟΝΕΣ (2)'!$I5="ΙΔΙΟΙ ΠΟΡΟΙ",'Τ. Π._2017_ΘΕΜΑΤΙΚΟΙ ΑΞΟΝΕΣ (2)'!$F5,0)</f>
        <v>0</v>
      </c>
      <c r="N5" s="50">
        <f>IF('Τ. Π._2017_ΘΕΜΑΤΙΚΟΙ ΑΞΟΝΕΣ (2)'!$I5="ΑΝΤΑΠΟΔΟΤΙΚΟ",'Τ. Π._2017_ΘΕΜΑΤΙΚΟΙ ΑΞΟΝΕΣ (2)'!$F5,0)</f>
        <v>137553.39</v>
      </c>
      <c r="O5" s="50">
        <f>IF('Τ. Π._2017_ΘΕΜΑΤΙΚΟΙ ΑΞΟΝΕΣ (2)'!$I5="ΕΣΠΑ",'Τ. Π._2017_ΘΕΜΑΤΙΚΟΙ ΑΞΟΝΕΣ (2)'!$F5,0)</f>
        <v>0</v>
      </c>
      <c r="P5" s="50">
        <f>IF('Τ. Π._2017_ΘΕΜΑΤΙΚΟΙ ΑΞΟΝΕΣ (2)'!$I5="ΣΑΤΑ",'Τ. Π._2017_ΘΕΜΑΤΙΚΟΙ ΑΞΟΝΕΣ (2)'!$F5,0)</f>
        <v>0</v>
      </c>
      <c r="Q5" s="50">
        <f>IF('Τ. Π._2017_ΘΕΜΑΤΙΚΟΙ ΑΞΟΝΕΣ (2)'!$I5="ΧΡΗΜΑΤΟΔΟΤΗΣΗ ΠΕΡΙΦΕΡΕΙΑΣ",'Τ. Π._2017_ΘΕΜΑΤΙΚΟΙ ΑΞΟΝΕΣ (2)'!$F5,0)</f>
        <v>0</v>
      </c>
      <c r="R5" s="50">
        <f>IF('Τ. Π._2017_ΘΕΜΑΤΙΚΟΙ ΑΞΟΝΕΣ (2)'!$I5="ΔΑΝΕΙΟ",'Τ. Π._2017_ΘΕΜΑΤΙΚΟΙ ΑΞΟΝΕΣ (2)'!$F5,0)</f>
        <v>0</v>
      </c>
      <c r="S5" s="158">
        <v>2015</v>
      </c>
    </row>
    <row r="6" spans="1:19" ht="42.75" customHeight="1">
      <c r="A6" s="43" t="s">
        <v>127</v>
      </c>
      <c r="B6" s="43" t="s">
        <v>65</v>
      </c>
      <c r="C6" s="44" t="s">
        <v>128</v>
      </c>
      <c r="D6" s="172" t="s">
        <v>122</v>
      </c>
      <c r="E6" s="45">
        <v>300000</v>
      </c>
      <c r="F6" s="46">
        <v>300000</v>
      </c>
      <c r="G6" s="46">
        <f>'Τ. Π._2017_ΘΕΜΑΤΙΚΟΙ ΑΞΟΝΕΣ (2)'!E6-'Τ. Π._2017_ΘΕΜΑΤΙΚΟΙ ΑΞΟΝΕΣ (2)'!F6</f>
        <v>0</v>
      </c>
      <c r="H6" s="173">
        <v>0</v>
      </c>
      <c r="I6" s="48" t="s">
        <v>39</v>
      </c>
      <c r="J6" s="49" t="s">
        <v>129</v>
      </c>
      <c r="K6" s="45" t="s">
        <v>46</v>
      </c>
      <c r="L6" s="12"/>
      <c r="M6" s="50">
        <f>IF('Τ. Π._2017_ΘΕΜΑΤΙΚΟΙ ΑΞΟΝΕΣ (2)'!$I6="ΙΔΙΟΙ ΠΟΡΟΙ",'Τ. Π._2017_ΘΕΜΑΤΙΚΟΙ ΑΞΟΝΕΣ (2)'!$F6,0)</f>
        <v>300000</v>
      </c>
      <c r="N6" s="50">
        <f>IF('Τ. Π._2017_ΘΕΜΑΤΙΚΟΙ ΑΞΟΝΕΣ (2)'!$I6="ΑΝΤΑΠΟΔΟΤΙΚΟ",'Τ. Π._2017_ΘΕΜΑΤΙΚΟΙ ΑΞΟΝΕΣ (2)'!$F6,0)</f>
        <v>0</v>
      </c>
      <c r="O6" s="50">
        <f>IF('Τ. Π._2017_ΘΕΜΑΤΙΚΟΙ ΑΞΟΝΕΣ (2)'!$I6="ΕΣΠΑ",'Τ. Π._2017_ΘΕΜΑΤΙΚΟΙ ΑΞΟΝΕΣ (2)'!$F6,0)</f>
        <v>0</v>
      </c>
      <c r="P6" s="50">
        <f>IF('Τ. Π._2017_ΘΕΜΑΤΙΚΟΙ ΑΞΟΝΕΣ (2)'!$I6="ΣΑΤΑ",'Τ. Π._2017_ΘΕΜΑΤΙΚΟΙ ΑΞΟΝΕΣ (2)'!$F6,0)</f>
        <v>0</v>
      </c>
      <c r="Q6" s="50">
        <f>IF('Τ. Π._2017_ΘΕΜΑΤΙΚΟΙ ΑΞΟΝΕΣ (2)'!$I6="ΧΡΗΜΑΤΟΔΟΤΗΣΗ ΠΕΡΙΦΕΡΕΙΑΣ",'Τ. Π._2017_ΘΕΜΑΤΙΚΟΙ ΑΞΟΝΕΣ (2)'!$F6,0)</f>
        <v>0</v>
      </c>
      <c r="R6" s="50">
        <f>IF('Τ. Π._2017_ΘΕΜΑΤΙΚΟΙ ΑΞΟΝΕΣ (2)'!$I6="ΔΑΝΕΙΟ",'Τ. Π._2017_ΘΕΜΑΤΙΚΟΙ ΑΞΟΝΕΣ (2)'!$F6,0)</f>
        <v>0</v>
      </c>
      <c r="S6" s="158">
        <v>2015</v>
      </c>
    </row>
    <row r="7" spans="1:19" ht="42.75" customHeight="1">
      <c r="A7" s="43" t="s">
        <v>130</v>
      </c>
      <c r="B7" s="43" t="s">
        <v>65</v>
      </c>
      <c r="C7" s="44" t="s">
        <v>131</v>
      </c>
      <c r="D7" s="172" t="s">
        <v>122</v>
      </c>
      <c r="E7" s="45">
        <v>112054</v>
      </c>
      <c r="F7" s="46">
        <v>112054</v>
      </c>
      <c r="G7" s="46">
        <f>'Τ. Π._2017_ΘΕΜΑΤΙΚΟΙ ΑΞΟΝΕΣ (2)'!E7-'Τ. Π._2017_ΘΕΜΑΤΙΚΟΙ ΑΞΟΝΕΣ (2)'!F7</f>
        <v>0</v>
      </c>
      <c r="H7" s="173">
        <v>0</v>
      </c>
      <c r="I7" s="48" t="s">
        <v>39</v>
      </c>
      <c r="J7" s="49" t="s">
        <v>132</v>
      </c>
      <c r="K7" s="51" t="s">
        <v>46</v>
      </c>
      <c r="L7" s="12"/>
      <c r="M7" s="50">
        <f>IF('Τ. Π._2017_ΘΕΜΑΤΙΚΟΙ ΑΞΟΝΕΣ (2)'!$I7="ΙΔΙΟΙ ΠΟΡΟΙ",'Τ. Π._2017_ΘΕΜΑΤΙΚΟΙ ΑΞΟΝΕΣ (2)'!$F7,0)</f>
        <v>112054</v>
      </c>
      <c r="N7" s="50">
        <f>IF('Τ. Π._2017_ΘΕΜΑΤΙΚΟΙ ΑΞΟΝΕΣ (2)'!$I7="ΑΝΤΑΠΟΔΟΤΙΚΟ",'Τ. Π._2017_ΘΕΜΑΤΙΚΟΙ ΑΞΟΝΕΣ (2)'!$F7,0)</f>
        <v>0</v>
      </c>
      <c r="O7" s="50">
        <f>IF('Τ. Π._2017_ΘΕΜΑΤΙΚΟΙ ΑΞΟΝΕΣ (2)'!$I7="ΕΣΠΑ",'Τ. Π._2017_ΘΕΜΑΤΙΚΟΙ ΑΞΟΝΕΣ (2)'!$F7,0)</f>
        <v>0</v>
      </c>
      <c r="P7" s="50">
        <f>IF('Τ. Π._2017_ΘΕΜΑΤΙΚΟΙ ΑΞΟΝΕΣ (2)'!$I7="ΣΑΤΑ",'Τ. Π._2017_ΘΕΜΑΤΙΚΟΙ ΑΞΟΝΕΣ (2)'!$F7,0)</f>
        <v>0</v>
      </c>
      <c r="Q7" s="50">
        <f>IF('Τ. Π._2017_ΘΕΜΑΤΙΚΟΙ ΑΞΟΝΕΣ (2)'!$I7="ΧΡΗΜΑΤΟΔΟΤΗΣΗ ΠΕΡΙΦΕΡΕΙΑΣ",'Τ. Π._2017_ΘΕΜΑΤΙΚΟΙ ΑΞΟΝΕΣ (2)'!$F7,0)</f>
        <v>0</v>
      </c>
      <c r="R7" s="50">
        <f>IF('Τ. Π._2017_ΘΕΜΑΤΙΚΟΙ ΑΞΟΝΕΣ (2)'!$I7="ΔΑΝΕΙΟ",'Τ. Π._2017_ΘΕΜΑΤΙΚΟΙ ΑΞΟΝΕΣ (2)'!$F7,0)</f>
        <v>0</v>
      </c>
      <c r="S7" s="158">
        <v>2015</v>
      </c>
    </row>
    <row r="8" spans="1:19" ht="42.75" customHeight="1">
      <c r="A8" s="43" t="s">
        <v>133</v>
      </c>
      <c r="B8" s="43" t="s">
        <v>65</v>
      </c>
      <c r="C8" s="44" t="s">
        <v>134</v>
      </c>
      <c r="D8" s="172" t="s">
        <v>122</v>
      </c>
      <c r="E8" s="45">
        <v>567380</v>
      </c>
      <c r="F8" s="46">
        <v>567380</v>
      </c>
      <c r="G8" s="46">
        <f>'Τ. Π._2017_ΘΕΜΑΤΙΚΟΙ ΑΞΟΝΕΣ (2)'!E8-'Τ. Π._2017_ΘΕΜΑΤΙΚΟΙ ΑΞΟΝΕΣ (2)'!F8</f>
        <v>0</v>
      </c>
      <c r="H8" s="173">
        <v>0</v>
      </c>
      <c r="I8" s="45" t="s">
        <v>24</v>
      </c>
      <c r="J8" s="45" t="s">
        <v>135</v>
      </c>
      <c r="K8" s="51" t="s">
        <v>46</v>
      </c>
      <c r="L8" s="12"/>
      <c r="M8" s="50">
        <f>IF('Τ. Π._2017_ΘΕΜΑΤΙΚΟΙ ΑΞΟΝΕΣ (2)'!$I8="ΙΔΙΟΙ ΠΟΡΟΙ",'Τ. Π._2017_ΘΕΜΑΤΙΚΟΙ ΑΞΟΝΕΣ (2)'!$F8,0)</f>
        <v>0</v>
      </c>
      <c r="N8" s="50">
        <f>IF('Τ. Π._2017_ΘΕΜΑΤΙΚΟΙ ΑΞΟΝΕΣ (2)'!$I8="ΑΝΤΑΠΟΔΟΤΙΚΟ",'Τ. Π._2017_ΘΕΜΑΤΙΚΟΙ ΑΞΟΝΕΣ (2)'!$F8,0)</f>
        <v>0</v>
      </c>
      <c r="O8" s="50">
        <f>IF('Τ. Π._2017_ΘΕΜΑΤΙΚΟΙ ΑΞΟΝΕΣ (2)'!$I8="ΕΣΠΑ",'Τ. Π._2017_ΘΕΜΑΤΙΚΟΙ ΑΞΟΝΕΣ (2)'!$F8,0)</f>
        <v>0</v>
      </c>
      <c r="P8" s="50">
        <f>IF('Τ. Π._2017_ΘΕΜΑΤΙΚΟΙ ΑΞΟΝΕΣ (2)'!$I8="ΣΑΤΑ",'Τ. Π._2017_ΘΕΜΑΤΙΚΟΙ ΑΞΟΝΕΣ (2)'!$F8,0)</f>
        <v>567380</v>
      </c>
      <c r="Q8" s="50">
        <f>IF('Τ. Π._2017_ΘΕΜΑΤΙΚΟΙ ΑΞΟΝΕΣ (2)'!$I8="ΧΡΗΜΑΤΟΔΟΤΗΣΗ ΠΕΡΙΦΕΡΕΙΑΣ",'Τ. Π._2017_ΘΕΜΑΤΙΚΟΙ ΑΞΟΝΕΣ (2)'!$F8,0)</f>
        <v>0</v>
      </c>
      <c r="R8" s="50">
        <f>IF('Τ. Π._2017_ΘΕΜΑΤΙΚΟΙ ΑΞΟΝΕΣ (2)'!$I8="ΔΑΝΕΙΟ",'Τ. Π._2017_ΘΕΜΑΤΙΚΟΙ ΑΞΟΝΕΣ (2)'!$F8,0)</f>
        <v>0</v>
      </c>
      <c r="S8" s="158">
        <v>2015</v>
      </c>
    </row>
    <row r="9" spans="1:19" ht="42.75" customHeight="1">
      <c r="A9" s="43" t="s">
        <v>136</v>
      </c>
      <c r="B9" s="43" t="s">
        <v>65</v>
      </c>
      <c r="C9" s="44" t="s">
        <v>137</v>
      </c>
      <c r="D9" s="172" t="s">
        <v>122</v>
      </c>
      <c r="E9" s="45">
        <v>40397.73</v>
      </c>
      <c r="F9" s="46">
        <v>40397.73</v>
      </c>
      <c r="G9" s="46">
        <f>'Τ. Π._2017_ΘΕΜΑΤΙΚΟΙ ΑΞΟΝΕΣ (2)'!E9-'Τ. Π._2017_ΘΕΜΑΤΙΚΟΙ ΑΞΟΝΕΣ (2)'!F9</f>
        <v>0</v>
      </c>
      <c r="H9" s="173">
        <v>0</v>
      </c>
      <c r="I9" s="45" t="s">
        <v>24</v>
      </c>
      <c r="J9" s="45" t="s">
        <v>138</v>
      </c>
      <c r="K9" s="51" t="s">
        <v>46</v>
      </c>
      <c r="L9" s="12"/>
      <c r="M9" s="50">
        <f>IF('Τ. Π._2017_ΘΕΜΑΤΙΚΟΙ ΑΞΟΝΕΣ (2)'!$I9="ΙΔΙΟΙ ΠΟΡΟΙ",'Τ. Π._2017_ΘΕΜΑΤΙΚΟΙ ΑΞΟΝΕΣ (2)'!$F9,0)</f>
        <v>0</v>
      </c>
      <c r="N9" s="50">
        <f>IF('Τ. Π._2017_ΘΕΜΑΤΙΚΟΙ ΑΞΟΝΕΣ (2)'!$I9="ΑΝΤΑΠΟΔΟΤΙΚΟ",'Τ. Π._2017_ΘΕΜΑΤΙΚΟΙ ΑΞΟΝΕΣ (2)'!$F9,0)</f>
        <v>0</v>
      </c>
      <c r="O9" s="50">
        <f>IF('Τ. Π._2017_ΘΕΜΑΤΙΚΟΙ ΑΞΟΝΕΣ (2)'!$I9="ΕΣΠΑ",'Τ. Π._2017_ΘΕΜΑΤΙΚΟΙ ΑΞΟΝΕΣ (2)'!$F9,0)</f>
        <v>0</v>
      </c>
      <c r="P9" s="50">
        <f>IF('Τ. Π._2017_ΘΕΜΑΤΙΚΟΙ ΑΞΟΝΕΣ (2)'!$I9="ΣΑΤΑ",'Τ. Π._2017_ΘΕΜΑΤΙΚΟΙ ΑΞΟΝΕΣ (2)'!$F9,0)</f>
        <v>40397.73</v>
      </c>
      <c r="Q9" s="50">
        <f>IF('Τ. Π._2017_ΘΕΜΑΤΙΚΟΙ ΑΞΟΝΕΣ (2)'!$I9="ΧΡΗΜΑΤΟΔΟΤΗΣΗ ΠΕΡΙΦΕΡΕΙΑΣ",'Τ. Π._2017_ΘΕΜΑΤΙΚΟΙ ΑΞΟΝΕΣ (2)'!$F9,0)</f>
        <v>0</v>
      </c>
      <c r="R9" s="50">
        <f>IF('Τ. Π._2017_ΘΕΜΑΤΙΚΟΙ ΑΞΟΝΕΣ (2)'!$I9="ΔΑΝΕΙΟ",'Τ. Π._2017_ΘΕΜΑΤΙΚΟΙ ΑΞΟΝΕΣ (2)'!$F9,0)</f>
        <v>0</v>
      </c>
      <c r="S9" s="158">
        <v>2015</v>
      </c>
    </row>
    <row r="10" spans="1:19" ht="42.75" customHeight="1">
      <c r="A10" s="43" t="s">
        <v>139</v>
      </c>
      <c r="B10" s="43" t="s">
        <v>42</v>
      </c>
      <c r="C10" s="44" t="s">
        <v>140</v>
      </c>
      <c r="D10" s="43" t="s">
        <v>122</v>
      </c>
      <c r="E10" s="45">
        <v>46248</v>
      </c>
      <c r="F10" s="46">
        <v>46248</v>
      </c>
      <c r="G10" s="46">
        <f>'Τ. Π._2017_ΘΕΜΑΤΙΚΟΙ ΑΞΟΝΕΣ (2)'!E10-'Τ. Π._2017_ΘΕΜΑΤΙΚΟΙ ΑΞΟΝΕΣ (2)'!F10</f>
        <v>0</v>
      </c>
      <c r="H10" s="173">
        <v>0</v>
      </c>
      <c r="I10" s="48" t="s">
        <v>39</v>
      </c>
      <c r="J10" s="49" t="s">
        <v>141</v>
      </c>
      <c r="K10" s="45" t="s">
        <v>46</v>
      </c>
      <c r="L10" s="12"/>
      <c r="M10" s="50">
        <f>IF('Τ. Π._2017_ΘΕΜΑΤΙΚΟΙ ΑΞΟΝΕΣ (2)'!$I10="ΙΔΙΟΙ ΠΟΡΟΙ",'Τ. Π._2017_ΘΕΜΑΤΙΚΟΙ ΑΞΟΝΕΣ (2)'!$F10,0)</f>
        <v>46248</v>
      </c>
      <c r="N10" s="50">
        <f>IF('Τ. Π._2017_ΘΕΜΑΤΙΚΟΙ ΑΞΟΝΕΣ (2)'!$I10="ΑΝΤΑΠΟΔΟΤΙΚΟ",'Τ. Π._2017_ΘΕΜΑΤΙΚΟΙ ΑΞΟΝΕΣ (2)'!$F10,0)</f>
        <v>0</v>
      </c>
      <c r="O10" s="50">
        <f>IF('Τ. Π._2017_ΘΕΜΑΤΙΚΟΙ ΑΞΟΝΕΣ (2)'!$I10="ΕΣΠΑ",'Τ. Π._2017_ΘΕΜΑΤΙΚΟΙ ΑΞΟΝΕΣ (2)'!$F10,0)</f>
        <v>0</v>
      </c>
      <c r="P10" s="50">
        <f>IF('Τ. Π._2017_ΘΕΜΑΤΙΚΟΙ ΑΞΟΝΕΣ (2)'!$I10="ΣΑΤΑ",'Τ. Π._2017_ΘΕΜΑΤΙΚΟΙ ΑΞΟΝΕΣ (2)'!$F10,0)</f>
        <v>0</v>
      </c>
      <c r="Q10" s="50">
        <f>IF('Τ. Π._2017_ΘΕΜΑΤΙΚΟΙ ΑΞΟΝΕΣ (2)'!$I10="ΧΡΗΜΑΤΟΔΟΤΗΣΗ ΠΕΡΙΦΕΡΕΙΑΣ",'Τ. Π._2017_ΘΕΜΑΤΙΚΟΙ ΑΞΟΝΕΣ (2)'!$F10,0)</f>
        <v>0</v>
      </c>
      <c r="R10" s="50">
        <f>IF('Τ. Π._2017_ΘΕΜΑΤΙΚΟΙ ΑΞΟΝΕΣ (2)'!$I10="ΔΑΝΕΙΟ",'Τ. Π._2017_ΘΕΜΑΤΙΚΟΙ ΑΞΟΝΕΣ (2)'!$F10,0)</f>
        <v>0</v>
      </c>
      <c r="S10" s="158">
        <v>2015</v>
      </c>
    </row>
    <row r="11" spans="1:19" ht="42.75" customHeight="1">
      <c r="A11" s="43" t="s">
        <v>142</v>
      </c>
      <c r="B11" s="43" t="s">
        <v>42</v>
      </c>
      <c r="C11" s="44" t="s">
        <v>143</v>
      </c>
      <c r="D11" s="43" t="s">
        <v>122</v>
      </c>
      <c r="E11" s="45">
        <v>17281.5</v>
      </c>
      <c r="F11" s="46">
        <v>17281.5</v>
      </c>
      <c r="G11" s="46">
        <f>'Τ. Π._2017_ΘΕΜΑΤΙΚΟΙ ΑΞΟΝΕΣ (2)'!E11-'Τ. Π._2017_ΘΕΜΑΤΙΚΟΙ ΑΞΟΝΕΣ (2)'!F11</f>
        <v>0</v>
      </c>
      <c r="H11" s="173">
        <v>0</v>
      </c>
      <c r="I11" s="48" t="s">
        <v>39</v>
      </c>
      <c r="J11" s="49" t="s">
        <v>144</v>
      </c>
      <c r="K11" s="51" t="s">
        <v>46</v>
      </c>
      <c r="L11" s="12"/>
      <c r="M11" s="50">
        <f>IF('Τ. Π._2017_ΘΕΜΑΤΙΚΟΙ ΑΞΟΝΕΣ (2)'!$I11="ΙΔΙΟΙ ΠΟΡΟΙ",'Τ. Π._2017_ΘΕΜΑΤΙΚΟΙ ΑΞΟΝΕΣ (2)'!$F11,0)</f>
        <v>17281.5</v>
      </c>
      <c r="N11" s="50">
        <f>IF('Τ. Π._2017_ΘΕΜΑΤΙΚΟΙ ΑΞΟΝΕΣ (2)'!$I11="ΑΝΤΑΠΟΔΟΤΙΚΟ",'Τ. Π._2017_ΘΕΜΑΤΙΚΟΙ ΑΞΟΝΕΣ (2)'!$F11,0)</f>
        <v>0</v>
      </c>
      <c r="O11" s="50">
        <f>IF('Τ. Π._2017_ΘΕΜΑΤΙΚΟΙ ΑΞΟΝΕΣ (2)'!$I11="ΕΣΠΑ",'Τ. Π._2017_ΘΕΜΑΤΙΚΟΙ ΑΞΟΝΕΣ (2)'!$F11,0)</f>
        <v>0</v>
      </c>
      <c r="P11" s="50">
        <f>IF('Τ. Π._2017_ΘΕΜΑΤΙΚΟΙ ΑΞΟΝΕΣ (2)'!$I11="ΣΑΤΑ",'Τ. Π._2017_ΘΕΜΑΤΙΚΟΙ ΑΞΟΝΕΣ (2)'!$F11,0)</f>
        <v>0</v>
      </c>
      <c r="Q11" s="50">
        <f>IF('Τ. Π._2017_ΘΕΜΑΤΙΚΟΙ ΑΞΟΝΕΣ (2)'!$I11="ΧΡΗΜΑΤΟΔΟΤΗΣΗ ΠΕΡΙΦΕΡΕΙΑΣ",'Τ. Π._2017_ΘΕΜΑΤΙΚΟΙ ΑΞΟΝΕΣ (2)'!$F11,0)</f>
        <v>0</v>
      </c>
      <c r="R11" s="50">
        <f>IF('Τ. Π._2017_ΘΕΜΑΤΙΚΟΙ ΑΞΟΝΕΣ (2)'!$I11="ΔΑΝΕΙΟ",'Τ. Π._2017_ΘΕΜΑΤΙΚΟΙ ΑΞΟΝΕΣ (2)'!$F11,0)</f>
        <v>0</v>
      </c>
      <c r="S11" s="158">
        <v>2015</v>
      </c>
    </row>
    <row r="12" spans="1:19" ht="42.75" customHeight="1">
      <c r="A12" s="43" t="s">
        <v>145</v>
      </c>
      <c r="B12" s="43" t="s">
        <v>42</v>
      </c>
      <c r="C12" s="44" t="s">
        <v>146</v>
      </c>
      <c r="D12" s="43" t="s">
        <v>122</v>
      </c>
      <c r="E12" s="45">
        <v>36777</v>
      </c>
      <c r="F12" s="46">
        <v>36777</v>
      </c>
      <c r="G12" s="46">
        <f>'Τ. Π._2017_ΘΕΜΑΤΙΚΟΙ ΑΞΟΝΕΣ (2)'!E12-'Τ. Π._2017_ΘΕΜΑΤΙΚΟΙ ΑΞΟΝΕΣ (2)'!F12</f>
        <v>0</v>
      </c>
      <c r="H12" s="173">
        <v>0</v>
      </c>
      <c r="I12" s="48" t="s">
        <v>39</v>
      </c>
      <c r="J12" s="49" t="s">
        <v>147</v>
      </c>
      <c r="K12" s="51" t="s">
        <v>46</v>
      </c>
      <c r="L12" s="12"/>
      <c r="M12" s="50">
        <f>IF('Τ. Π._2017_ΘΕΜΑΤΙΚΟΙ ΑΞΟΝΕΣ (2)'!$I12="ΙΔΙΟΙ ΠΟΡΟΙ",'Τ. Π._2017_ΘΕΜΑΤΙΚΟΙ ΑΞΟΝΕΣ (2)'!$F12,0)</f>
        <v>36777</v>
      </c>
      <c r="N12" s="50">
        <f>IF('Τ. Π._2017_ΘΕΜΑΤΙΚΟΙ ΑΞΟΝΕΣ (2)'!$I12="ΑΝΤΑΠΟΔΟΤΙΚΟ",'Τ. Π._2017_ΘΕΜΑΤΙΚΟΙ ΑΞΟΝΕΣ (2)'!$F12,0)</f>
        <v>0</v>
      </c>
      <c r="O12" s="50">
        <f>IF('Τ. Π._2017_ΘΕΜΑΤΙΚΟΙ ΑΞΟΝΕΣ (2)'!$I12="ΕΣΠΑ",'Τ. Π._2017_ΘΕΜΑΤΙΚΟΙ ΑΞΟΝΕΣ (2)'!$F12,0)</f>
        <v>0</v>
      </c>
      <c r="P12" s="50">
        <f>IF('Τ. Π._2017_ΘΕΜΑΤΙΚΟΙ ΑΞΟΝΕΣ (2)'!$I12="ΣΑΤΑ",'Τ. Π._2017_ΘΕΜΑΤΙΚΟΙ ΑΞΟΝΕΣ (2)'!$F12,0)</f>
        <v>0</v>
      </c>
      <c r="Q12" s="50">
        <f>IF('Τ. Π._2017_ΘΕΜΑΤΙΚΟΙ ΑΞΟΝΕΣ (2)'!$I12="ΧΡΗΜΑΤΟΔΟΤΗΣΗ ΠΕΡΙΦΕΡΕΙΑΣ",'Τ. Π._2017_ΘΕΜΑΤΙΚΟΙ ΑΞΟΝΕΣ (2)'!$F12,0)</f>
        <v>0</v>
      </c>
      <c r="R12" s="50">
        <f>IF('Τ. Π._2017_ΘΕΜΑΤΙΚΟΙ ΑΞΟΝΕΣ (2)'!$I12="ΔΑΝΕΙΟ",'Τ. Π._2017_ΘΕΜΑΤΙΚΟΙ ΑΞΟΝΕΣ (2)'!$F12,0)</f>
        <v>0</v>
      </c>
      <c r="S12" s="158">
        <v>2015</v>
      </c>
    </row>
    <row r="13" spans="1:19" ht="42.75" customHeight="1">
      <c r="A13" s="43" t="s">
        <v>148</v>
      </c>
      <c r="B13" s="43" t="s">
        <v>65</v>
      </c>
      <c r="C13" s="44" t="s">
        <v>149</v>
      </c>
      <c r="D13" s="43" t="s">
        <v>122</v>
      </c>
      <c r="E13" s="45">
        <v>1722.86</v>
      </c>
      <c r="F13" s="46">
        <v>1722.86</v>
      </c>
      <c r="G13" s="46">
        <f>'Τ. Π._2017_ΘΕΜΑΤΙΚΟΙ ΑΞΟΝΕΣ (2)'!E13-'Τ. Π._2017_ΘΕΜΑΤΙΚΟΙ ΑΞΟΝΕΣ (2)'!F13</f>
        <v>0</v>
      </c>
      <c r="H13" s="173">
        <v>0</v>
      </c>
      <c r="I13" s="48" t="s">
        <v>24</v>
      </c>
      <c r="J13" s="51" t="s">
        <v>150</v>
      </c>
      <c r="K13" s="51" t="s">
        <v>46</v>
      </c>
      <c r="L13" s="12"/>
      <c r="M13" s="50">
        <f>IF('Τ. Π._2017_ΘΕΜΑΤΙΚΟΙ ΑΞΟΝΕΣ (2)'!$I13="ΙΔΙΟΙ ΠΟΡΟΙ",'Τ. Π._2017_ΘΕΜΑΤΙΚΟΙ ΑΞΟΝΕΣ (2)'!$F13,0)</f>
        <v>0</v>
      </c>
      <c r="N13" s="50">
        <f>IF('Τ. Π._2017_ΘΕΜΑΤΙΚΟΙ ΑΞΟΝΕΣ (2)'!$I13="ΑΝΤΑΠΟΔΟΤΙΚΟ",'Τ. Π._2017_ΘΕΜΑΤΙΚΟΙ ΑΞΟΝΕΣ (2)'!$F13,0)</f>
        <v>0</v>
      </c>
      <c r="O13" s="50">
        <f>IF('Τ. Π._2017_ΘΕΜΑΤΙΚΟΙ ΑΞΟΝΕΣ (2)'!$I13="ΕΣΠΑ",'Τ. Π._2017_ΘΕΜΑΤΙΚΟΙ ΑΞΟΝΕΣ (2)'!$F13,0)</f>
        <v>0</v>
      </c>
      <c r="P13" s="50">
        <f>IF('Τ. Π._2017_ΘΕΜΑΤΙΚΟΙ ΑΞΟΝΕΣ (2)'!$I13="ΣΑΤΑ",'Τ. Π._2017_ΘΕΜΑΤΙΚΟΙ ΑΞΟΝΕΣ (2)'!$F13,0)</f>
        <v>1722.86</v>
      </c>
      <c r="Q13" s="50">
        <f>IF('Τ. Π._2017_ΘΕΜΑΤΙΚΟΙ ΑΞΟΝΕΣ (2)'!$I13="ΧΡΗΜΑΤΟΔΟΤΗΣΗ ΠΕΡΙΦΕΡΕΙΑΣ",'Τ. Π._2017_ΘΕΜΑΤΙΚΟΙ ΑΞΟΝΕΣ (2)'!$F13,0)</f>
        <v>0</v>
      </c>
      <c r="R13" s="50">
        <f>IF('Τ. Π._2017_ΘΕΜΑΤΙΚΟΙ ΑΞΟΝΕΣ (2)'!$I13="ΔΑΝΕΙΟ",'Τ. Π._2017_ΘΕΜΑΤΙΚΟΙ ΑΞΟΝΕΣ (2)'!$F13,0)</f>
        <v>0</v>
      </c>
      <c r="S13" s="158">
        <v>2015</v>
      </c>
    </row>
    <row r="14" spans="1:19" ht="42.75" customHeight="1">
      <c r="A14" s="43" t="s">
        <v>151</v>
      </c>
      <c r="B14" s="43" t="s">
        <v>42</v>
      </c>
      <c r="C14" s="44" t="s">
        <v>152</v>
      </c>
      <c r="D14" s="43" t="s">
        <v>122</v>
      </c>
      <c r="E14" s="45">
        <v>3008</v>
      </c>
      <c r="F14" s="46">
        <v>3008</v>
      </c>
      <c r="G14" s="46">
        <f>'Τ. Π._2017_ΘΕΜΑΤΙΚΟΙ ΑΞΟΝΕΣ (2)'!E14-'Τ. Π._2017_ΘΕΜΑΤΙΚΟΙ ΑΞΟΝΕΣ (2)'!F14</f>
        <v>0</v>
      </c>
      <c r="H14" s="173">
        <v>0</v>
      </c>
      <c r="I14" s="48" t="s">
        <v>39</v>
      </c>
      <c r="J14" s="51" t="s">
        <v>153</v>
      </c>
      <c r="K14" s="51" t="s">
        <v>46</v>
      </c>
      <c r="L14" s="12"/>
      <c r="M14" s="50">
        <f>IF('Τ. Π._2017_ΘΕΜΑΤΙΚΟΙ ΑΞΟΝΕΣ (2)'!$I14="ΙΔΙΟΙ ΠΟΡΟΙ",'Τ. Π._2017_ΘΕΜΑΤΙΚΟΙ ΑΞΟΝΕΣ (2)'!$F14,0)</f>
        <v>3008</v>
      </c>
      <c r="N14" s="50">
        <f>IF('Τ. Π._2017_ΘΕΜΑΤΙΚΟΙ ΑΞΟΝΕΣ (2)'!$I14="ΑΝΤΑΠΟΔΟΤΙΚΟ",'Τ. Π._2017_ΘΕΜΑΤΙΚΟΙ ΑΞΟΝΕΣ (2)'!$F14,0)</f>
        <v>0</v>
      </c>
      <c r="O14" s="50">
        <f>IF('Τ. Π._2017_ΘΕΜΑΤΙΚΟΙ ΑΞΟΝΕΣ (2)'!$I14="ΕΣΠΑ",'Τ. Π._2017_ΘΕΜΑΤΙΚΟΙ ΑΞΟΝΕΣ (2)'!$F14,0)</f>
        <v>0</v>
      </c>
      <c r="P14" s="50">
        <f>IF('Τ. Π._2017_ΘΕΜΑΤΙΚΟΙ ΑΞΟΝΕΣ (2)'!$I14="ΣΑΤΑ",'Τ. Π._2017_ΘΕΜΑΤΙΚΟΙ ΑΞΟΝΕΣ (2)'!$F14,0)</f>
        <v>0</v>
      </c>
      <c r="Q14" s="50">
        <f>IF('Τ. Π._2017_ΘΕΜΑΤΙΚΟΙ ΑΞΟΝΕΣ (2)'!$I14="ΧΡΗΜΑΤΟΔΟΤΗΣΗ ΠΕΡΙΦΕΡΕΙΑΣ",'Τ. Π._2017_ΘΕΜΑΤΙΚΟΙ ΑΞΟΝΕΣ (2)'!$F14,0)</f>
        <v>0</v>
      </c>
      <c r="R14" s="50">
        <f>IF('Τ. Π._2017_ΘΕΜΑΤΙΚΟΙ ΑΞΟΝΕΣ (2)'!$I14="ΔΑΝΕΙΟ",'Τ. Π._2017_ΘΕΜΑΤΙΚΟΙ ΑΞΟΝΕΣ (2)'!$F14,0)</f>
        <v>0</v>
      </c>
      <c r="S14" s="158">
        <v>2015</v>
      </c>
    </row>
    <row r="15" spans="1:19" ht="42.75" customHeight="1">
      <c r="A15" s="43" t="s">
        <v>154</v>
      </c>
      <c r="B15" s="43" t="s">
        <v>42</v>
      </c>
      <c r="C15" s="44" t="s">
        <v>155</v>
      </c>
      <c r="D15" s="43" t="s">
        <v>122</v>
      </c>
      <c r="E15" s="45">
        <v>14940</v>
      </c>
      <c r="F15" s="46">
        <v>14940</v>
      </c>
      <c r="G15" s="46">
        <f>'Τ. Π._2017_ΘΕΜΑΤΙΚΟΙ ΑΞΟΝΕΣ (2)'!E15-'Τ. Π._2017_ΘΕΜΑΤΙΚΟΙ ΑΞΟΝΕΣ (2)'!F15</f>
        <v>0</v>
      </c>
      <c r="H15" s="173">
        <v>0</v>
      </c>
      <c r="I15" s="48" t="s">
        <v>39</v>
      </c>
      <c r="J15" s="51" t="s">
        <v>156</v>
      </c>
      <c r="K15" s="51" t="s">
        <v>46</v>
      </c>
      <c r="L15" s="12"/>
      <c r="M15" s="50">
        <f>IF('Τ. Π._2017_ΘΕΜΑΤΙΚΟΙ ΑΞΟΝΕΣ (2)'!$I15="ΙΔΙΟΙ ΠΟΡΟΙ",'Τ. Π._2017_ΘΕΜΑΤΙΚΟΙ ΑΞΟΝΕΣ (2)'!$F15,0)</f>
        <v>14940</v>
      </c>
      <c r="N15" s="50">
        <f>IF('Τ. Π._2017_ΘΕΜΑΤΙΚΟΙ ΑΞΟΝΕΣ (2)'!$I15="ΑΝΤΑΠΟΔΟΤΙΚΟ",'Τ. Π._2017_ΘΕΜΑΤΙΚΟΙ ΑΞΟΝΕΣ (2)'!$F15,0)</f>
        <v>0</v>
      </c>
      <c r="O15" s="50">
        <f>IF('Τ. Π._2017_ΘΕΜΑΤΙΚΟΙ ΑΞΟΝΕΣ (2)'!$I15="ΕΣΠΑ",'Τ. Π._2017_ΘΕΜΑΤΙΚΟΙ ΑΞΟΝΕΣ (2)'!$F15,0)</f>
        <v>0</v>
      </c>
      <c r="P15" s="50">
        <f>IF('Τ. Π._2017_ΘΕΜΑΤΙΚΟΙ ΑΞΟΝΕΣ (2)'!$I15="ΣΑΤΑ",'Τ. Π._2017_ΘΕΜΑΤΙΚΟΙ ΑΞΟΝΕΣ (2)'!$F15,0)</f>
        <v>0</v>
      </c>
      <c r="Q15" s="50">
        <f>IF('Τ. Π._2017_ΘΕΜΑΤΙΚΟΙ ΑΞΟΝΕΣ (2)'!$I15="ΧΡΗΜΑΤΟΔΟΤΗΣΗ ΠΕΡΙΦΕΡΕΙΑΣ",'Τ. Π._2017_ΘΕΜΑΤΙΚΟΙ ΑΞΟΝΕΣ (2)'!$F15,0)</f>
        <v>0</v>
      </c>
      <c r="R15" s="50">
        <f>IF('Τ. Π._2017_ΘΕΜΑΤΙΚΟΙ ΑΞΟΝΕΣ (2)'!$I15="ΔΑΝΕΙΟ",'Τ. Π._2017_ΘΕΜΑΤΙΚΟΙ ΑΞΟΝΕΣ (2)'!$F15,0)</f>
        <v>0</v>
      </c>
      <c r="S15" s="158">
        <v>2015</v>
      </c>
    </row>
    <row r="16" spans="1:19" ht="42.75" customHeight="1">
      <c r="A16" s="43" t="s">
        <v>157</v>
      </c>
      <c r="B16" s="43" t="s">
        <v>42</v>
      </c>
      <c r="C16" s="44" t="s">
        <v>158</v>
      </c>
      <c r="D16" s="43" t="s">
        <v>159</v>
      </c>
      <c r="E16" s="45">
        <v>47000</v>
      </c>
      <c r="F16" s="46">
        <v>47000</v>
      </c>
      <c r="G16" s="46">
        <f>'Τ. Π._2017_ΘΕΜΑΤΙΚΟΙ ΑΞΟΝΕΣ (2)'!E16-'Τ. Π._2017_ΘΕΜΑΤΙΚΟΙ ΑΞΟΝΕΣ (2)'!F16</f>
        <v>0</v>
      </c>
      <c r="H16" s="173">
        <v>0</v>
      </c>
      <c r="I16" s="48" t="s">
        <v>39</v>
      </c>
      <c r="J16" s="51" t="s">
        <v>160</v>
      </c>
      <c r="K16" s="51" t="s">
        <v>46</v>
      </c>
      <c r="L16" s="12"/>
      <c r="M16" s="50">
        <f>IF('Τ. Π._2017_ΘΕΜΑΤΙΚΟΙ ΑΞΟΝΕΣ (2)'!$I16="ΙΔΙΟΙ ΠΟΡΟΙ",'Τ. Π._2017_ΘΕΜΑΤΙΚΟΙ ΑΞΟΝΕΣ (2)'!$F16,0)</f>
        <v>47000</v>
      </c>
      <c r="N16" s="50">
        <f>IF('Τ. Π._2017_ΘΕΜΑΤΙΚΟΙ ΑΞΟΝΕΣ (2)'!$I16="ΑΝΤΑΠΟΔΟΤΙΚΟ",'Τ. Π._2017_ΘΕΜΑΤΙΚΟΙ ΑΞΟΝΕΣ (2)'!$F16,0)</f>
        <v>0</v>
      </c>
      <c r="O16" s="50">
        <f>IF('Τ. Π._2017_ΘΕΜΑΤΙΚΟΙ ΑΞΟΝΕΣ (2)'!$I16="ΕΣΠΑ",'Τ. Π._2017_ΘΕΜΑΤΙΚΟΙ ΑΞΟΝΕΣ (2)'!$F16,0)</f>
        <v>0</v>
      </c>
      <c r="P16" s="50">
        <f>IF('Τ. Π._2017_ΘΕΜΑΤΙΚΟΙ ΑΞΟΝΕΣ (2)'!$I16="ΣΑΤΑ",'Τ. Π._2017_ΘΕΜΑΤΙΚΟΙ ΑΞΟΝΕΣ (2)'!$F16,0)</f>
        <v>0</v>
      </c>
      <c r="Q16" s="50">
        <f>IF('Τ. Π._2017_ΘΕΜΑΤΙΚΟΙ ΑΞΟΝΕΣ (2)'!$I16="ΧΡΗΜΑΤΟΔΟΤΗΣΗ ΠΕΡΙΦΕΡΕΙΑΣ",'Τ. Π._2017_ΘΕΜΑΤΙΚΟΙ ΑΞΟΝΕΣ (2)'!$F16,0)</f>
        <v>0</v>
      </c>
      <c r="R16" s="50">
        <f>IF('Τ. Π._2017_ΘΕΜΑΤΙΚΟΙ ΑΞΟΝΕΣ (2)'!$I16="ΔΑΝΕΙΟ",'Τ. Π._2017_ΘΕΜΑΤΙΚΟΙ ΑΞΟΝΕΣ (2)'!$F16,0)</f>
        <v>0</v>
      </c>
      <c r="S16" s="158">
        <v>2015</v>
      </c>
    </row>
    <row r="17" spans="1:19" ht="42.75" customHeight="1">
      <c r="A17" s="43" t="s">
        <v>161</v>
      </c>
      <c r="B17" s="43" t="s">
        <v>65</v>
      </c>
      <c r="C17" s="44" t="s">
        <v>162</v>
      </c>
      <c r="D17" s="43" t="s">
        <v>163</v>
      </c>
      <c r="E17" s="45">
        <v>300000</v>
      </c>
      <c r="F17" s="46">
        <v>300000</v>
      </c>
      <c r="G17" s="46">
        <f>'Τ. Π._2017_ΘΕΜΑΤΙΚΟΙ ΑΞΟΝΕΣ (2)'!E17-'Τ. Π._2017_ΘΕΜΑΤΙΚΟΙ ΑΞΟΝΕΣ (2)'!F17</f>
        <v>0</v>
      </c>
      <c r="H17" s="173">
        <v>0</v>
      </c>
      <c r="I17" s="48" t="s">
        <v>40</v>
      </c>
      <c r="J17" s="49" t="s">
        <v>164</v>
      </c>
      <c r="K17" s="51" t="s">
        <v>46</v>
      </c>
      <c r="L17" s="12"/>
      <c r="M17" s="50">
        <f>IF('Τ. Π._2017_ΘΕΜΑΤΙΚΟΙ ΑΞΟΝΕΣ (2)'!$I17="ΙΔΙΟΙ ΠΟΡΟΙ",'Τ. Π._2017_ΘΕΜΑΤΙΚΟΙ ΑΞΟΝΕΣ (2)'!$F17,0)</f>
        <v>0</v>
      </c>
      <c r="N17" s="50">
        <f>IF('Τ. Π._2017_ΘΕΜΑΤΙΚΟΙ ΑΞΟΝΕΣ (2)'!$I17="ΑΝΤΑΠΟΔΟΤΙΚΟ",'Τ. Π._2017_ΘΕΜΑΤΙΚΟΙ ΑΞΟΝΕΣ (2)'!$F17,0)</f>
        <v>300000</v>
      </c>
      <c r="O17" s="50">
        <f>IF('Τ. Π._2017_ΘΕΜΑΤΙΚΟΙ ΑΞΟΝΕΣ (2)'!$I17="ΕΣΠΑ",'Τ. Π._2017_ΘΕΜΑΤΙΚΟΙ ΑΞΟΝΕΣ (2)'!$F17,0)</f>
        <v>0</v>
      </c>
      <c r="P17" s="50">
        <f>IF('Τ. Π._2017_ΘΕΜΑΤΙΚΟΙ ΑΞΟΝΕΣ (2)'!$I17="ΣΑΤΑ",'Τ. Π._2017_ΘΕΜΑΤΙΚΟΙ ΑΞΟΝΕΣ (2)'!$F17,0)</f>
        <v>0</v>
      </c>
      <c r="Q17" s="50">
        <f>IF('Τ. Π._2017_ΘΕΜΑΤΙΚΟΙ ΑΞΟΝΕΣ (2)'!$I17="ΧΡΗΜΑΤΟΔΟΤΗΣΗ ΠΕΡΙΦΕΡΕΙΑΣ",'Τ. Π._2017_ΘΕΜΑΤΙΚΟΙ ΑΞΟΝΕΣ (2)'!$F17,0)</f>
        <v>0</v>
      </c>
      <c r="R17" s="50">
        <f>IF('Τ. Π._2017_ΘΕΜΑΤΙΚΟΙ ΑΞΟΝΕΣ (2)'!$I17="ΔΑΝΕΙΟ",'Τ. Π._2017_ΘΕΜΑΤΙΚΟΙ ΑΞΟΝΕΣ (2)'!$F17,0)</f>
        <v>0</v>
      </c>
      <c r="S17" s="158">
        <v>2015</v>
      </c>
    </row>
    <row r="18" spans="1:19" ht="42.75" customHeight="1">
      <c r="A18" s="43" t="s">
        <v>165</v>
      </c>
      <c r="B18" s="43" t="s">
        <v>65</v>
      </c>
      <c r="C18" s="174" t="s">
        <v>166</v>
      </c>
      <c r="D18" s="43" t="s">
        <v>122</v>
      </c>
      <c r="E18" s="45">
        <v>12138</v>
      </c>
      <c r="F18" s="46">
        <v>12138</v>
      </c>
      <c r="G18" s="46">
        <f>'Τ. Π._2017_ΘΕΜΑΤΙΚΟΙ ΑΞΟΝΕΣ (2)'!E18-'Τ. Π._2017_ΘΕΜΑΤΙΚΟΙ ΑΞΟΝΕΣ (2)'!F18</f>
        <v>0</v>
      </c>
      <c r="H18" s="173">
        <v>0</v>
      </c>
      <c r="I18" s="48" t="s">
        <v>39</v>
      </c>
      <c r="J18" s="51" t="s">
        <v>167</v>
      </c>
      <c r="K18" s="51" t="s">
        <v>46</v>
      </c>
      <c r="L18" s="12"/>
      <c r="M18" s="50">
        <f>IF('Τ. Π._2017_ΘΕΜΑΤΙΚΟΙ ΑΞΟΝΕΣ (2)'!$I18="ΙΔΙΟΙ ΠΟΡΟΙ",'Τ. Π._2017_ΘΕΜΑΤΙΚΟΙ ΑΞΟΝΕΣ (2)'!$F18,0)</f>
        <v>12138</v>
      </c>
      <c r="N18" s="50">
        <f>IF('Τ. Π._2017_ΘΕΜΑΤΙΚΟΙ ΑΞΟΝΕΣ (2)'!$I18="ΑΝΤΑΠΟΔΟΤΙΚΟ",'Τ. Π._2017_ΘΕΜΑΤΙΚΟΙ ΑΞΟΝΕΣ (2)'!$F18,0)</f>
        <v>0</v>
      </c>
      <c r="O18" s="50">
        <f>IF('Τ. Π._2017_ΘΕΜΑΤΙΚΟΙ ΑΞΟΝΕΣ (2)'!$I18="ΕΣΠΑ",'Τ. Π._2017_ΘΕΜΑΤΙΚΟΙ ΑΞΟΝΕΣ (2)'!$F18,0)</f>
        <v>0</v>
      </c>
      <c r="P18" s="50">
        <f>IF('Τ. Π._2017_ΘΕΜΑΤΙΚΟΙ ΑΞΟΝΕΣ (2)'!$I18="ΣΑΤΑ",'Τ. Π._2017_ΘΕΜΑΤΙΚΟΙ ΑΞΟΝΕΣ (2)'!$F18,0)</f>
        <v>0</v>
      </c>
      <c r="Q18" s="50">
        <f>IF('Τ. Π._2017_ΘΕΜΑΤΙΚΟΙ ΑΞΟΝΕΣ (2)'!$I18="ΧΡΗΜΑΤΟΔΟΤΗΣΗ ΠΕΡΙΦΕΡΕΙΑΣ",'Τ. Π._2017_ΘΕΜΑΤΙΚΟΙ ΑΞΟΝΕΣ (2)'!$F18,0)</f>
        <v>0</v>
      </c>
      <c r="R18" s="50">
        <f>IF('Τ. Π._2017_ΘΕΜΑΤΙΚΟΙ ΑΞΟΝΕΣ (2)'!$I18="ΔΑΝΕΙΟ",'Τ. Π._2017_ΘΕΜΑΤΙΚΟΙ ΑΞΟΝΕΣ (2)'!$F18,0)</f>
        <v>0</v>
      </c>
      <c r="S18" s="158">
        <v>2015</v>
      </c>
    </row>
    <row r="19" spans="1:19" ht="42.75" customHeight="1">
      <c r="A19" s="43" t="s">
        <v>168</v>
      </c>
      <c r="B19" s="43" t="s">
        <v>42</v>
      </c>
      <c r="C19" s="174" t="s">
        <v>169</v>
      </c>
      <c r="D19" s="43" t="s">
        <v>122</v>
      </c>
      <c r="E19" s="45">
        <v>23247</v>
      </c>
      <c r="F19" s="46">
        <v>23247</v>
      </c>
      <c r="G19" s="46">
        <f>'Τ. Π._2017_ΘΕΜΑΤΙΚΟΙ ΑΞΟΝΕΣ (2)'!E19-'Τ. Π._2017_ΘΕΜΑΤΙΚΟΙ ΑΞΟΝΕΣ (2)'!F19</f>
        <v>0</v>
      </c>
      <c r="H19" s="173">
        <v>0</v>
      </c>
      <c r="I19" s="48" t="s">
        <v>39</v>
      </c>
      <c r="J19" s="51" t="s">
        <v>170</v>
      </c>
      <c r="K19" s="51" t="s">
        <v>46</v>
      </c>
      <c r="L19" s="12"/>
      <c r="M19" s="50">
        <f>IF('Τ. Π._2017_ΘΕΜΑΤΙΚΟΙ ΑΞΟΝΕΣ (2)'!$I19="ΙΔΙΟΙ ΠΟΡΟΙ",'Τ. Π._2017_ΘΕΜΑΤΙΚΟΙ ΑΞΟΝΕΣ (2)'!$F19,0)</f>
        <v>23247</v>
      </c>
      <c r="N19" s="50">
        <f>IF('Τ. Π._2017_ΘΕΜΑΤΙΚΟΙ ΑΞΟΝΕΣ (2)'!$I19="ΑΝΤΑΠΟΔΟΤΙΚΟ",'Τ. Π._2017_ΘΕΜΑΤΙΚΟΙ ΑΞΟΝΕΣ (2)'!$F19,0)</f>
        <v>0</v>
      </c>
      <c r="O19" s="50">
        <f>IF('Τ. Π._2017_ΘΕΜΑΤΙΚΟΙ ΑΞΟΝΕΣ (2)'!$I19="ΕΣΠΑ",'Τ. Π._2017_ΘΕΜΑΤΙΚΟΙ ΑΞΟΝΕΣ (2)'!$F19,0)</f>
        <v>0</v>
      </c>
      <c r="P19" s="50">
        <f>IF('Τ. Π._2017_ΘΕΜΑΤΙΚΟΙ ΑΞΟΝΕΣ (2)'!$I19="ΣΑΤΑ",'Τ. Π._2017_ΘΕΜΑΤΙΚΟΙ ΑΞΟΝΕΣ (2)'!$F19,0)</f>
        <v>0</v>
      </c>
      <c r="Q19" s="50">
        <f>IF('Τ. Π._2017_ΘΕΜΑΤΙΚΟΙ ΑΞΟΝΕΣ (2)'!$I19="ΧΡΗΜΑΤΟΔΟΤΗΣΗ ΠΕΡΙΦΕΡΕΙΑΣ",'Τ. Π._2017_ΘΕΜΑΤΙΚΟΙ ΑΞΟΝΕΣ (2)'!$F19,0)</f>
        <v>0</v>
      </c>
      <c r="R19" s="50">
        <f>IF('Τ. Π._2017_ΘΕΜΑΤΙΚΟΙ ΑΞΟΝΕΣ (2)'!$I19="ΔΑΝΕΙΟ",'Τ. Π._2017_ΘΕΜΑΤΙΚΟΙ ΑΞΟΝΕΣ (2)'!$F19,0)</f>
        <v>0</v>
      </c>
      <c r="S19" s="158">
        <v>2015</v>
      </c>
    </row>
    <row r="20" spans="1:19" ht="42.75" customHeight="1">
      <c r="A20" s="43" t="s">
        <v>171</v>
      </c>
      <c r="B20" s="43" t="s">
        <v>65</v>
      </c>
      <c r="C20" s="174" t="s">
        <v>172</v>
      </c>
      <c r="D20" s="172" t="s">
        <v>122</v>
      </c>
      <c r="E20" s="45">
        <v>180000</v>
      </c>
      <c r="F20" s="46">
        <v>180000</v>
      </c>
      <c r="G20" s="46">
        <f>'Τ. Π._2017_ΘΕΜΑΤΙΚΟΙ ΑΞΟΝΕΣ (2)'!E20-'Τ. Π._2017_ΘΕΜΑΤΙΚΟΙ ΑΞΟΝΕΣ (2)'!F20</f>
        <v>0</v>
      </c>
      <c r="H20" s="173">
        <v>0</v>
      </c>
      <c r="I20" s="48" t="s">
        <v>40</v>
      </c>
      <c r="J20" s="48" t="s">
        <v>173</v>
      </c>
      <c r="K20" s="51" t="s">
        <v>46</v>
      </c>
      <c r="L20" s="12"/>
      <c r="M20" s="50">
        <f>IF('Τ. Π._2017_ΘΕΜΑΤΙΚΟΙ ΑΞΟΝΕΣ (2)'!$I20="ΙΔΙΟΙ ΠΟΡΟΙ",'Τ. Π._2017_ΘΕΜΑΤΙΚΟΙ ΑΞΟΝΕΣ (2)'!$F20,0)</f>
        <v>0</v>
      </c>
      <c r="N20" s="50">
        <f>IF('Τ. Π._2017_ΘΕΜΑΤΙΚΟΙ ΑΞΟΝΕΣ (2)'!$I20="ΑΝΤΑΠΟΔΟΤΙΚΟ",'Τ. Π._2017_ΘΕΜΑΤΙΚΟΙ ΑΞΟΝΕΣ (2)'!$F20,0)</f>
        <v>180000</v>
      </c>
      <c r="O20" s="50">
        <f>IF('Τ. Π._2017_ΘΕΜΑΤΙΚΟΙ ΑΞΟΝΕΣ (2)'!$I20="ΕΣΠΑ",'Τ. Π._2017_ΘΕΜΑΤΙΚΟΙ ΑΞΟΝΕΣ (2)'!$F20,0)</f>
        <v>0</v>
      </c>
      <c r="P20" s="50">
        <f>IF('Τ. Π._2017_ΘΕΜΑΤΙΚΟΙ ΑΞΟΝΕΣ (2)'!$I20="ΣΑΤΑ",'Τ. Π._2017_ΘΕΜΑΤΙΚΟΙ ΑΞΟΝΕΣ (2)'!$F20,0)</f>
        <v>0</v>
      </c>
      <c r="Q20" s="50">
        <f>IF('Τ. Π._2017_ΘΕΜΑΤΙΚΟΙ ΑΞΟΝΕΣ (2)'!$I20="ΧΡΗΜΑΤΟΔΟΤΗΣΗ ΠΕΡΙΦΕΡΕΙΑΣ",'Τ. Π._2017_ΘΕΜΑΤΙΚΟΙ ΑΞΟΝΕΣ (2)'!$F20,0)</f>
        <v>0</v>
      </c>
      <c r="R20" s="50">
        <f>IF('Τ. Π._2017_ΘΕΜΑΤΙΚΟΙ ΑΞΟΝΕΣ (2)'!$I20="ΔΑΝΕΙΟ",'Τ. Π._2017_ΘΕΜΑΤΙΚΟΙ ΑΞΟΝΕΣ (2)'!$F20,0)</f>
        <v>0</v>
      </c>
      <c r="S20" s="158">
        <v>2016</v>
      </c>
    </row>
    <row r="21" spans="1:19" ht="42.75" customHeight="1">
      <c r="A21" s="43" t="s">
        <v>174</v>
      </c>
      <c r="B21" s="43" t="s">
        <v>65</v>
      </c>
      <c r="C21" s="44" t="s">
        <v>175</v>
      </c>
      <c r="D21" s="43" t="s">
        <v>122</v>
      </c>
      <c r="E21" s="45">
        <v>180000</v>
      </c>
      <c r="F21" s="46">
        <v>180000</v>
      </c>
      <c r="G21" s="46">
        <f>'Τ. Π._2017_ΘΕΜΑΤΙΚΟΙ ΑΞΟΝΕΣ (2)'!E21-'Τ. Π._2017_ΘΕΜΑΤΙΚΟΙ ΑΞΟΝΕΣ (2)'!F21</f>
        <v>0</v>
      </c>
      <c r="H21" s="173">
        <v>0</v>
      </c>
      <c r="I21" s="48" t="s">
        <v>24</v>
      </c>
      <c r="J21" s="48" t="s">
        <v>176</v>
      </c>
      <c r="K21" s="51" t="s">
        <v>46</v>
      </c>
      <c r="L21" s="12"/>
      <c r="M21" s="50">
        <f>IF('Τ. Π._2017_ΘΕΜΑΤΙΚΟΙ ΑΞΟΝΕΣ (2)'!$I21="ΙΔΙΟΙ ΠΟΡΟΙ",'Τ. Π._2017_ΘΕΜΑΤΙΚΟΙ ΑΞΟΝΕΣ (2)'!$F21,0)</f>
        <v>0</v>
      </c>
      <c r="N21" s="50">
        <f>IF('Τ. Π._2017_ΘΕΜΑΤΙΚΟΙ ΑΞΟΝΕΣ (2)'!$I21="ΑΝΤΑΠΟΔΟΤΙΚΟ",'Τ. Π._2017_ΘΕΜΑΤΙΚΟΙ ΑΞΟΝΕΣ (2)'!$F21,0)</f>
        <v>0</v>
      </c>
      <c r="O21" s="50">
        <f>IF('Τ. Π._2017_ΘΕΜΑΤΙΚΟΙ ΑΞΟΝΕΣ (2)'!$I21="ΕΣΠΑ",'Τ. Π._2017_ΘΕΜΑΤΙΚΟΙ ΑΞΟΝΕΣ (2)'!$F21,0)</f>
        <v>0</v>
      </c>
      <c r="P21" s="50">
        <f>IF('Τ. Π._2017_ΘΕΜΑΤΙΚΟΙ ΑΞΟΝΕΣ (2)'!$I21="ΣΑΤΑ",'Τ. Π._2017_ΘΕΜΑΤΙΚΟΙ ΑΞΟΝΕΣ (2)'!$F21,0)</f>
        <v>180000</v>
      </c>
      <c r="Q21" s="50">
        <f>IF('Τ. Π._2017_ΘΕΜΑΤΙΚΟΙ ΑΞΟΝΕΣ (2)'!$I21="ΧΡΗΜΑΤΟΔΟΤΗΣΗ ΠΕΡΙΦΕΡΕΙΑΣ",'Τ. Π._2017_ΘΕΜΑΤΙΚΟΙ ΑΞΟΝΕΣ (2)'!$F21,0)</f>
        <v>0</v>
      </c>
      <c r="R21" s="50">
        <f>IF('Τ. Π._2017_ΘΕΜΑΤΙΚΟΙ ΑΞΟΝΕΣ (2)'!$I21="ΔΑΝΕΙΟ",'Τ. Π._2017_ΘΕΜΑΤΙΚΟΙ ΑΞΟΝΕΣ (2)'!$F21,0)</f>
        <v>0</v>
      </c>
      <c r="S21" s="158">
        <v>2016</v>
      </c>
    </row>
    <row r="22" spans="1:19" ht="42.75" customHeight="1">
      <c r="A22" s="43" t="s">
        <v>177</v>
      </c>
      <c r="B22" s="43" t="s">
        <v>42</v>
      </c>
      <c r="C22" s="44" t="s">
        <v>178</v>
      </c>
      <c r="D22" s="172" t="s">
        <v>122</v>
      </c>
      <c r="E22" s="45">
        <v>6150</v>
      </c>
      <c r="F22" s="175">
        <v>6150</v>
      </c>
      <c r="G22" s="46">
        <f>'Τ. Π._2017_ΘΕΜΑΤΙΚΟΙ ΑΞΟΝΕΣ (2)'!E22-'Τ. Π._2017_ΘΕΜΑΤΙΚΟΙ ΑΞΟΝΕΣ (2)'!F22</f>
        <v>0</v>
      </c>
      <c r="H22" s="173">
        <v>0</v>
      </c>
      <c r="I22" s="48" t="s">
        <v>39</v>
      </c>
      <c r="J22" s="48" t="s">
        <v>179</v>
      </c>
      <c r="K22" s="51" t="s">
        <v>46</v>
      </c>
      <c r="L22" s="12"/>
      <c r="M22" s="50">
        <f>IF('Τ. Π._2017_ΘΕΜΑΤΙΚΟΙ ΑΞΟΝΕΣ (2)'!$I22="ΙΔΙΟΙ ΠΟΡΟΙ",'Τ. Π._2017_ΘΕΜΑΤΙΚΟΙ ΑΞΟΝΕΣ (2)'!$F22,0)</f>
        <v>6150</v>
      </c>
      <c r="N22" s="50">
        <f>IF('Τ. Π._2017_ΘΕΜΑΤΙΚΟΙ ΑΞΟΝΕΣ (2)'!$I22="ΑΝΤΑΠΟΔΟΤΙΚΟ",'Τ. Π._2017_ΘΕΜΑΤΙΚΟΙ ΑΞΟΝΕΣ (2)'!$F22,0)</f>
        <v>0</v>
      </c>
      <c r="O22" s="50">
        <f>IF('Τ. Π._2017_ΘΕΜΑΤΙΚΟΙ ΑΞΟΝΕΣ (2)'!$I22="ΕΣΠΑ",'Τ. Π._2017_ΘΕΜΑΤΙΚΟΙ ΑΞΟΝΕΣ (2)'!$F22,0)</f>
        <v>0</v>
      </c>
      <c r="P22" s="50">
        <f>IF('Τ. Π._2017_ΘΕΜΑΤΙΚΟΙ ΑΞΟΝΕΣ (2)'!$I22="ΣΑΤΑ",'Τ. Π._2017_ΘΕΜΑΤΙΚΟΙ ΑΞΟΝΕΣ (2)'!$F22,0)</f>
        <v>0</v>
      </c>
      <c r="Q22" s="50">
        <f>IF('Τ. Π._2017_ΘΕΜΑΤΙΚΟΙ ΑΞΟΝΕΣ (2)'!$I22="ΧΡΗΜΑΤΟΔΟΤΗΣΗ ΠΕΡΙΦΕΡΕΙΑΣ",'Τ. Π._2017_ΘΕΜΑΤΙΚΟΙ ΑΞΟΝΕΣ (2)'!$F22,0)</f>
        <v>0</v>
      </c>
      <c r="R22" s="50">
        <f>IF('Τ. Π._2017_ΘΕΜΑΤΙΚΟΙ ΑΞΟΝΕΣ (2)'!$I22="ΔΑΝΕΙΟ",'Τ. Π._2017_ΘΕΜΑΤΙΚΟΙ ΑΞΟΝΕΣ (2)'!$F22,0)</f>
        <v>0</v>
      </c>
      <c r="S22" s="158">
        <v>2016</v>
      </c>
    </row>
    <row r="23" spans="1:19" ht="32.25" customHeight="1">
      <c r="A23" s="43" t="s">
        <v>180</v>
      </c>
      <c r="B23" s="43" t="s">
        <v>65</v>
      </c>
      <c r="C23" s="174" t="s">
        <v>181</v>
      </c>
      <c r="D23" s="43" t="s">
        <v>163</v>
      </c>
      <c r="E23" s="176">
        <v>24400</v>
      </c>
      <c r="F23" s="177">
        <v>24400</v>
      </c>
      <c r="G23" s="177">
        <f>'Τ. Π._2017_ΘΕΜΑΤΙΚΟΙ ΑΞΟΝΕΣ (2)'!E23-'Τ. Π._2017_ΘΕΜΑΤΙΚΟΙ ΑΞΟΝΕΣ (2)'!F23</f>
        <v>0</v>
      </c>
      <c r="H23" s="178">
        <v>0</v>
      </c>
      <c r="I23" s="179" t="s">
        <v>39</v>
      </c>
      <c r="J23" s="48" t="s">
        <v>182</v>
      </c>
      <c r="K23" s="51" t="s">
        <v>46</v>
      </c>
      <c r="L23" s="12"/>
      <c r="M23" s="50">
        <f>IF('Τ. Π._2017_ΘΕΜΑΤΙΚΟΙ ΑΞΟΝΕΣ (2)'!$I23="ΙΔΙΟΙ ΠΟΡΟΙ",'Τ. Π._2017_ΘΕΜΑΤΙΚΟΙ ΑΞΟΝΕΣ (2)'!$F23,0)</f>
        <v>24400</v>
      </c>
      <c r="N23" s="50">
        <f>IF('Τ. Π._2017_ΘΕΜΑΤΙΚΟΙ ΑΞΟΝΕΣ (2)'!$I23="ΑΝΤΑΠΟΔΟΤΙΚΟ",'Τ. Π._2017_ΘΕΜΑΤΙΚΟΙ ΑΞΟΝΕΣ (2)'!$F23,0)</f>
        <v>0</v>
      </c>
      <c r="O23" s="50">
        <f>IF('Τ. Π._2017_ΘΕΜΑΤΙΚΟΙ ΑΞΟΝΕΣ (2)'!$I23="ΕΣΠΑ",'Τ. Π._2017_ΘΕΜΑΤΙΚΟΙ ΑΞΟΝΕΣ (2)'!$F23,0)</f>
        <v>0</v>
      </c>
      <c r="P23" s="50">
        <f>IF('Τ. Π._2017_ΘΕΜΑΤΙΚΟΙ ΑΞΟΝΕΣ (2)'!$I23="ΣΑΤΑ",'Τ. Π._2017_ΘΕΜΑΤΙΚΟΙ ΑΞΟΝΕΣ (2)'!$F23,0)</f>
        <v>0</v>
      </c>
      <c r="Q23" s="50">
        <f>IF('Τ. Π._2017_ΘΕΜΑΤΙΚΟΙ ΑΞΟΝΕΣ (2)'!$I23="ΧΡΗΜΑΤΟΔΟΤΗΣΗ ΠΕΡΙΦΕΡΕΙΑΣ",'Τ. Π._2017_ΘΕΜΑΤΙΚΟΙ ΑΞΟΝΕΣ (2)'!$F23,0)</f>
        <v>0</v>
      </c>
      <c r="R23" s="50">
        <f>IF('Τ. Π._2017_ΘΕΜΑΤΙΚΟΙ ΑΞΟΝΕΣ (2)'!$I23="ΔΑΝΕΙΟ",'Τ. Π._2017_ΘΕΜΑΤΙΚΟΙ ΑΞΟΝΕΣ (2)'!$F23,0)</f>
        <v>0</v>
      </c>
      <c r="S23" s="180">
        <v>2016</v>
      </c>
    </row>
    <row r="24" spans="1:19" ht="24" customHeight="1">
      <c r="A24" s="43"/>
      <c r="B24" s="43"/>
      <c r="C24" s="174"/>
      <c r="D24" s="43"/>
      <c r="E24" s="181">
        <v>50000</v>
      </c>
      <c r="F24" s="182">
        <v>50000</v>
      </c>
      <c r="G24" s="182">
        <f>'Τ. Π._2017_ΘΕΜΑΤΙΚΟΙ ΑΞΟΝΕΣ (2)'!E24-'Τ. Π._2017_ΘΕΜΑΤΙΚΟΙ ΑΞΟΝΕΣ (2)'!F24</f>
        <v>0</v>
      </c>
      <c r="H24" s="183">
        <v>0</v>
      </c>
      <c r="I24" s="184" t="s">
        <v>24</v>
      </c>
      <c r="J24" s="48"/>
      <c r="K24" s="51"/>
      <c r="L24" s="12"/>
      <c r="M24" s="50">
        <f>IF('Τ. Π._2017_ΘΕΜΑΤΙΚΟΙ ΑΞΟΝΕΣ (2)'!$I24="ΙΔΙΟΙ ΠΟΡΟΙ",'Τ. Π._2017_ΘΕΜΑΤΙΚΟΙ ΑΞΟΝΕΣ (2)'!$F24,0)</f>
        <v>0</v>
      </c>
      <c r="N24" s="50">
        <f>IF('Τ. Π._2017_ΘΕΜΑΤΙΚΟΙ ΑΞΟΝΕΣ (2)'!$I24="ΑΝΤΑΠΟΔΟΤΙΚΟ",'Τ. Π._2017_ΘΕΜΑΤΙΚΟΙ ΑΞΟΝΕΣ (2)'!$F24,0)</f>
        <v>0</v>
      </c>
      <c r="O24" s="50">
        <f>IF('Τ. Π._2017_ΘΕΜΑΤΙΚΟΙ ΑΞΟΝΕΣ (2)'!$I24="ΕΣΠΑ",'Τ. Π._2017_ΘΕΜΑΤΙΚΟΙ ΑΞΟΝΕΣ (2)'!$F24,0)</f>
        <v>0</v>
      </c>
      <c r="P24" s="50">
        <f>IF('Τ. Π._2017_ΘΕΜΑΤΙΚΟΙ ΑΞΟΝΕΣ (2)'!$I24="ΣΑΤΑ",'Τ. Π._2017_ΘΕΜΑΤΙΚΟΙ ΑΞΟΝΕΣ (2)'!$F24,0)</f>
        <v>50000</v>
      </c>
      <c r="Q24" s="50">
        <f>IF('Τ. Π._2017_ΘΕΜΑΤΙΚΟΙ ΑΞΟΝΕΣ (2)'!$I24="ΧΡΗΜΑΤΟΔΟΤΗΣΗ ΠΕΡΙΦΕΡΕΙΑΣ",'Τ. Π._2017_ΘΕΜΑΤΙΚΟΙ ΑΞΟΝΕΣ (2)'!$F24,0)</f>
        <v>0</v>
      </c>
      <c r="R24" s="50">
        <f>IF('Τ. Π._2017_ΘΕΜΑΤΙΚΟΙ ΑΞΟΝΕΣ (2)'!$I24="ΔΑΝΕΙΟ",'Τ. Π._2017_ΘΕΜΑΤΙΚΟΙ ΑΞΟΝΕΣ (2)'!$F24,0)</f>
        <v>0</v>
      </c>
      <c r="S24" s="180"/>
    </row>
    <row r="25" spans="1:19" ht="42.75" customHeight="1">
      <c r="A25" s="43" t="s">
        <v>183</v>
      </c>
      <c r="B25" s="43" t="s">
        <v>65</v>
      </c>
      <c r="C25" s="44" t="s">
        <v>184</v>
      </c>
      <c r="D25" s="43" t="s">
        <v>163</v>
      </c>
      <c r="E25" s="45">
        <v>70000</v>
      </c>
      <c r="F25" s="46">
        <v>70000</v>
      </c>
      <c r="G25" s="46">
        <f>'Τ. Π._2017_ΘΕΜΑΤΙΚΟΙ ΑΞΟΝΕΣ (2)'!E25-'Τ. Π._2017_ΘΕΜΑΤΙΚΟΙ ΑΞΟΝΕΣ (2)'!F25</f>
        <v>0</v>
      </c>
      <c r="H25" s="173">
        <v>0</v>
      </c>
      <c r="I25" s="48" t="s">
        <v>24</v>
      </c>
      <c r="J25" s="48" t="s">
        <v>185</v>
      </c>
      <c r="K25" s="51" t="s">
        <v>46</v>
      </c>
      <c r="L25" s="12"/>
      <c r="M25" s="50">
        <f>IF('Τ. Π._2017_ΘΕΜΑΤΙΚΟΙ ΑΞΟΝΕΣ (2)'!$I25="ΙΔΙΟΙ ΠΟΡΟΙ",'Τ. Π._2017_ΘΕΜΑΤΙΚΟΙ ΑΞΟΝΕΣ (2)'!$F25,0)</f>
        <v>0</v>
      </c>
      <c r="N25" s="50">
        <f>IF('Τ. Π._2017_ΘΕΜΑΤΙΚΟΙ ΑΞΟΝΕΣ (2)'!$I25="ΑΝΤΑΠΟΔΟΤΙΚΟ",'Τ. Π._2017_ΘΕΜΑΤΙΚΟΙ ΑΞΟΝΕΣ (2)'!$F25,0)</f>
        <v>0</v>
      </c>
      <c r="O25" s="50">
        <f>IF('Τ. Π._2017_ΘΕΜΑΤΙΚΟΙ ΑΞΟΝΕΣ (2)'!$I25="ΕΣΠΑ",'Τ. Π._2017_ΘΕΜΑΤΙΚΟΙ ΑΞΟΝΕΣ (2)'!$F25,0)</f>
        <v>0</v>
      </c>
      <c r="P25" s="50">
        <f>IF('Τ. Π._2017_ΘΕΜΑΤΙΚΟΙ ΑΞΟΝΕΣ (2)'!$I25="ΣΑΤΑ",'Τ. Π._2017_ΘΕΜΑΤΙΚΟΙ ΑΞΟΝΕΣ (2)'!$F25,0)</f>
        <v>70000</v>
      </c>
      <c r="Q25" s="50">
        <f>IF('Τ. Π._2017_ΘΕΜΑΤΙΚΟΙ ΑΞΟΝΕΣ (2)'!$I25="ΧΡΗΜΑΤΟΔΟΤΗΣΗ ΠΕΡΙΦΕΡΕΙΑΣ",'Τ. Π._2017_ΘΕΜΑΤΙΚΟΙ ΑΞΟΝΕΣ (2)'!$F25,0)</f>
        <v>0</v>
      </c>
      <c r="R25" s="50">
        <f>IF('Τ. Π._2017_ΘΕΜΑΤΙΚΟΙ ΑΞΟΝΕΣ (2)'!$I25="ΔΑΝΕΙΟ",'Τ. Π._2017_ΘΕΜΑΤΙΚΟΙ ΑΞΟΝΕΣ (2)'!$F25,0)</f>
        <v>0</v>
      </c>
      <c r="S25" s="158">
        <v>2016</v>
      </c>
    </row>
    <row r="26" spans="1:19" ht="42.75" customHeight="1">
      <c r="A26" s="43" t="s">
        <v>186</v>
      </c>
      <c r="B26" s="43" t="s">
        <v>42</v>
      </c>
      <c r="C26" s="44" t="s">
        <v>187</v>
      </c>
      <c r="D26" s="43" t="s">
        <v>59</v>
      </c>
      <c r="E26" s="45">
        <v>14000</v>
      </c>
      <c r="F26" s="46">
        <v>14000</v>
      </c>
      <c r="G26" s="46">
        <f>'Τ. Π._2017_ΘΕΜΑΤΙΚΟΙ ΑΞΟΝΕΣ (2)'!E26-'Τ. Π._2017_ΘΕΜΑΤΙΚΟΙ ΑΞΟΝΕΣ (2)'!F26</f>
        <v>0</v>
      </c>
      <c r="H26" s="173">
        <v>0</v>
      </c>
      <c r="I26" s="48" t="s">
        <v>39</v>
      </c>
      <c r="J26" s="48" t="s">
        <v>188</v>
      </c>
      <c r="K26" s="51" t="s">
        <v>46</v>
      </c>
      <c r="L26" s="12"/>
      <c r="M26" s="50">
        <f>IF('Τ. Π._2017_ΘΕΜΑΤΙΚΟΙ ΑΞΟΝΕΣ (2)'!$I26="ΙΔΙΟΙ ΠΟΡΟΙ",'Τ. Π._2017_ΘΕΜΑΤΙΚΟΙ ΑΞΟΝΕΣ (2)'!$F26,0)</f>
        <v>14000</v>
      </c>
      <c r="N26" s="50">
        <f>IF('Τ. Π._2017_ΘΕΜΑΤΙΚΟΙ ΑΞΟΝΕΣ (2)'!$I26="ΑΝΤΑΠΟΔΟΤΙΚΟ",'Τ. Π._2017_ΘΕΜΑΤΙΚΟΙ ΑΞΟΝΕΣ (2)'!$F26,0)</f>
        <v>0</v>
      </c>
      <c r="O26" s="50">
        <f>IF('Τ. Π._2017_ΘΕΜΑΤΙΚΟΙ ΑΞΟΝΕΣ (2)'!$I26="ΕΣΠΑ",'Τ. Π._2017_ΘΕΜΑΤΙΚΟΙ ΑΞΟΝΕΣ (2)'!$F26,0)</f>
        <v>0</v>
      </c>
      <c r="P26" s="50">
        <f>IF('Τ. Π._2017_ΘΕΜΑΤΙΚΟΙ ΑΞΟΝΕΣ (2)'!$I26="ΣΑΤΑ",'Τ. Π._2017_ΘΕΜΑΤΙΚΟΙ ΑΞΟΝΕΣ (2)'!$F26,0)</f>
        <v>0</v>
      </c>
      <c r="Q26" s="50">
        <f>IF('Τ. Π._2017_ΘΕΜΑΤΙΚΟΙ ΑΞΟΝΕΣ (2)'!$I26="ΧΡΗΜΑΤΟΔΟΤΗΣΗ ΠΕΡΙΦΕΡΕΙΑΣ",'Τ. Π._2017_ΘΕΜΑΤΙΚΟΙ ΑΞΟΝΕΣ (2)'!$F26,0)</f>
        <v>0</v>
      </c>
      <c r="R26" s="50">
        <f>IF('Τ. Π._2017_ΘΕΜΑΤΙΚΟΙ ΑΞΟΝΕΣ (2)'!$I26="ΔΑΝΕΙΟ",'Τ. Π._2017_ΘΕΜΑΤΙΚΟΙ ΑΞΟΝΕΣ (2)'!$F26,0)</f>
        <v>0</v>
      </c>
      <c r="S26" s="158">
        <v>2016</v>
      </c>
    </row>
    <row r="27" spans="1:19" ht="42.75" customHeight="1">
      <c r="A27" s="43" t="s">
        <v>189</v>
      </c>
      <c r="B27" s="43" t="s">
        <v>65</v>
      </c>
      <c r="C27" s="44" t="s">
        <v>190</v>
      </c>
      <c r="D27" s="45" t="s">
        <v>163</v>
      </c>
      <c r="E27" s="52">
        <v>70000</v>
      </c>
      <c r="F27" s="47">
        <v>70000</v>
      </c>
      <c r="G27" s="46">
        <f>'Τ. Π._2017_ΘΕΜΑΤΙΚΟΙ ΑΞΟΝΕΣ (2)'!E27-'Τ. Π._2017_ΘΕΜΑΤΙΚΟΙ ΑΞΟΝΕΣ (2)'!F27</f>
        <v>0</v>
      </c>
      <c r="H27" s="173">
        <v>0</v>
      </c>
      <c r="I27" s="48" t="s">
        <v>40</v>
      </c>
      <c r="J27" s="49" t="s">
        <v>191</v>
      </c>
      <c r="K27" s="51" t="s">
        <v>46</v>
      </c>
      <c r="L27" s="12"/>
      <c r="M27" s="50">
        <f>IF('Τ. Π._2017_ΘΕΜΑΤΙΚΟΙ ΑΞΟΝΕΣ (2)'!$I27="ΙΔΙΟΙ ΠΟΡΟΙ",'Τ. Π._2017_ΘΕΜΑΤΙΚΟΙ ΑΞΟΝΕΣ (2)'!$F27,0)</f>
        <v>0</v>
      </c>
      <c r="N27" s="50">
        <f>IF('Τ. Π._2017_ΘΕΜΑΤΙΚΟΙ ΑΞΟΝΕΣ (2)'!$I27="ΑΝΤΑΠΟΔΟΤΙΚΟ",'Τ. Π._2017_ΘΕΜΑΤΙΚΟΙ ΑΞΟΝΕΣ (2)'!$F27,0)</f>
        <v>70000</v>
      </c>
      <c r="O27" s="50">
        <f>IF('Τ. Π._2017_ΘΕΜΑΤΙΚΟΙ ΑΞΟΝΕΣ (2)'!$I27="ΕΣΠΑ",'Τ. Π._2017_ΘΕΜΑΤΙΚΟΙ ΑΞΟΝΕΣ (2)'!$F27,0)</f>
        <v>0</v>
      </c>
      <c r="P27" s="50">
        <f>IF('Τ. Π._2017_ΘΕΜΑΤΙΚΟΙ ΑΞΟΝΕΣ (2)'!$I27="ΣΑΤΑ",'Τ. Π._2017_ΘΕΜΑΤΙΚΟΙ ΑΞΟΝΕΣ (2)'!$F27,0)</f>
        <v>0</v>
      </c>
      <c r="Q27" s="50">
        <f>IF('Τ. Π._2017_ΘΕΜΑΤΙΚΟΙ ΑΞΟΝΕΣ (2)'!$I27="ΧΡΗΜΑΤΟΔΟΤΗΣΗ ΠΕΡΙΦΕΡΕΙΑΣ",'Τ. Π._2017_ΘΕΜΑΤΙΚΟΙ ΑΞΟΝΕΣ (2)'!$F27,0)</f>
        <v>0</v>
      </c>
      <c r="R27" s="50">
        <f>IF('Τ. Π._2017_ΘΕΜΑΤΙΚΟΙ ΑΞΟΝΕΣ (2)'!$I27="ΔΑΝΕΙΟ",'Τ. Π._2017_ΘΕΜΑΤΙΚΟΙ ΑΞΟΝΕΣ (2)'!$F27,0)</f>
        <v>0</v>
      </c>
      <c r="S27" s="158">
        <v>2016</v>
      </c>
    </row>
    <row r="28" spans="1:19" ht="42.75" customHeight="1">
      <c r="A28" s="43" t="s">
        <v>192</v>
      </c>
      <c r="B28" s="43" t="s">
        <v>65</v>
      </c>
      <c r="C28" s="185" t="s">
        <v>193</v>
      </c>
      <c r="D28" s="43" t="s">
        <v>122</v>
      </c>
      <c r="E28" s="52">
        <v>6613.11</v>
      </c>
      <c r="F28" s="47">
        <v>6613.11</v>
      </c>
      <c r="G28" s="46">
        <f>'Τ. Π._2017_ΘΕΜΑΤΙΚΟΙ ΑΞΟΝΕΣ (2)'!E28-'Τ. Π._2017_ΘΕΜΑΤΙΚΟΙ ΑΞΟΝΕΣ (2)'!F28</f>
        <v>0</v>
      </c>
      <c r="H28" s="173">
        <v>0</v>
      </c>
      <c r="I28" s="52" t="s">
        <v>39</v>
      </c>
      <c r="J28" s="48" t="s">
        <v>147</v>
      </c>
      <c r="K28" s="51" t="s">
        <v>46</v>
      </c>
      <c r="L28" s="68"/>
      <c r="M28" s="50">
        <f>IF('Τ. Π._2017_ΘΕΜΑΤΙΚΟΙ ΑΞΟΝΕΣ (2)'!$I28="ΙΔΙΟΙ ΠΟΡΟΙ",'Τ. Π._2017_ΘΕΜΑΤΙΚΟΙ ΑΞΟΝΕΣ (2)'!$F28,0)</f>
        <v>6613.11</v>
      </c>
      <c r="N28" s="50">
        <f>IF('Τ. Π._2017_ΘΕΜΑΤΙΚΟΙ ΑΞΟΝΕΣ (2)'!$I28="ΑΝΤΑΠΟΔΟΤΙΚΟ",'Τ. Π._2017_ΘΕΜΑΤΙΚΟΙ ΑΞΟΝΕΣ (2)'!$F28,0)</f>
        <v>0</v>
      </c>
      <c r="O28" s="50">
        <f>IF('Τ. Π._2017_ΘΕΜΑΤΙΚΟΙ ΑΞΟΝΕΣ (2)'!$I28="ΕΣΠΑ",'Τ. Π._2017_ΘΕΜΑΤΙΚΟΙ ΑΞΟΝΕΣ (2)'!$F28,0)</f>
        <v>0</v>
      </c>
      <c r="P28" s="50">
        <f>IF('Τ. Π._2017_ΘΕΜΑΤΙΚΟΙ ΑΞΟΝΕΣ (2)'!$I28="ΣΑΤΑ",'Τ. Π._2017_ΘΕΜΑΤΙΚΟΙ ΑΞΟΝΕΣ (2)'!$F28,0)</f>
        <v>0</v>
      </c>
      <c r="Q28" s="50">
        <f>IF('Τ. Π._2017_ΘΕΜΑΤΙΚΟΙ ΑΞΟΝΕΣ (2)'!$I28="ΧΡΗΜΑΤΟΔΟΤΗΣΗ ΠΕΡΙΦΕΡΕΙΑΣ",'Τ. Π._2017_ΘΕΜΑΤΙΚΟΙ ΑΞΟΝΕΣ (2)'!$F28,0)</f>
        <v>0</v>
      </c>
      <c r="R28" s="50">
        <f>IF('Τ. Π._2017_ΘΕΜΑΤΙΚΟΙ ΑΞΟΝΕΣ (2)'!$I28="ΔΑΝΕΙΟ",'Τ. Π._2017_ΘΕΜΑΤΙΚΟΙ ΑΞΟΝΕΣ (2)'!$F28,0)</f>
        <v>0</v>
      </c>
      <c r="S28" s="158">
        <v>2015</v>
      </c>
    </row>
    <row r="29" spans="1:18" ht="20.25" customHeight="1">
      <c r="A29" s="186"/>
      <c r="B29" s="54"/>
      <c r="C29" s="54"/>
      <c r="D29" s="54"/>
      <c r="E29" s="55"/>
      <c r="F29" s="56"/>
      <c r="G29" s="56"/>
      <c r="H29" s="187"/>
      <c r="I29" s="57"/>
      <c r="J29" s="57"/>
      <c r="K29" s="188"/>
      <c r="L29" s="88"/>
      <c r="M29" s="50">
        <f>SUM('Τ. Π._2017_ΘΕΜΑΤΙΚΟΙ ΑΞΟΝΕΣ (2)'!M4:M28)</f>
        <v>663856.61</v>
      </c>
      <c r="N29" s="50">
        <f>SUM('Τ. Π._2017_ΘΕΜΑΤΙΚΟΙ ΑΞΟΝΕΣ (2)'!N4:N28)</f>
        <v>687553.39</v>
      </c>
      <c r="O29" s="50">
        <f>SUM('Τ. Π._2017_ΘΕΜΑΤΙΚΟΙ ΑΞΟΝΕΣ (2)'!O4:O28)</f>
        <v>0</v>
      </c>
      <c r="P29" s="50">
        <f>SUM('Τ. Π._2017_ΘΕΜΑΤΙΚΟΙ ΑΞΟΝΕΣ (2)'!P4:P28)</f>
        <v>1149500.5899999999</v>
      </c>
      <c r="Q29" s="50">
        <f>SUM('Τ. Π._2017_ΘΕΜΑΤΙΚΟΙ ΑΞΟΝΕΣ (2)'!Q4:Q28)</f>
        <v>0</v>
      </c>
      <c r="R29" s="50">
        <f>SUM('Τ. Π._2017_ΘΕΜΑΤΙΚΟΙ ΑΞΟΝΕΣ (2)'!R4:R28)</f>
        <v>0</v>
      </c>
    </row>
    <row r="30" spans="1:19" s="79" customFormat="1" ht="28.5" customHeight="1">
      <c r="A30" s="72" t="s">
        <v>194</v>
      </c>
      <c r="B30" s="189" t="s">
        <v>65</v>
      </c>
      <c r="C30" s="190" t="s">
        <v>195</v>
      </c>
      <c r="D30" s="189" t="s">
        <v>196</v>
      </c>
      <c r="E30" s="191">
        <v>400000</v>
      </c>
      <c r="F30" s="192">
        <v>40000</v>
      </c>
      <c r="G30" s="65">
        <f>'Τ. Π._2017_ΘΕΜΑΤΙΚΟΙ ΑΞΟΝΕΣ (2)'!E30-'Τ. Π._2017_ΘΕΜΑΤΙΚΟΙ ΑΞΟΝΕΣ (2)'!F30</f>
        <v>360000</v>
      </c>
      <c r="H30" s="65">
        <v>0</v>
      </c>
      <c r="I30" s="76" t="s">
        <v>40</v>
      </c>
      <c r="J30" s="193" t="s">
        <v>197</v>
      </c>
      <c r="K30" s="76" t="s">
        <v>92</v>
      </c>
      <c r="L30" s="88"/>
      <c r="M30" s="50">
        <f>IF('Τ. Π._2017_ΘΕΜΑΤΙΚΟΙ ΑΞΟΝΕΣ (2)'!$I30="ΙΔΙΟΙ ΠΟΡΟΙ",'Τ. Π._2017_ΘΕΜΑΤΙΚΟΙ ΑΞΟΝΕΣ (2)'!$F30,0)</f>
        <v>0</v>
      </c>
      <c r="N30" s="50">
        <f>IF('Τ. Π._2017_ΘΕΜΑΤΙΚΟΙ ΑΞΟΝΕΣ (2)'!$I30="ΑΝΤΑΠΟΔΟΤΙΚΟ",'Τ. Π._2017_ΘΕΜΑΤΙΚΟΙ ΑΞΟΝΕΣ (2)'!$F30,0)</f>
        <v>40000</v>
      </c>
      <c r="O30" s="50">
        <f>IF('Τ. Π._2017_ΘΕΜΑΤΙΚΟΙ ΑΞΟΝΕΣ (2)'!$I30="ΕΣΠΑ",'Τ. Π._2017_ΘΕΜΑΤΙΚΟΙ ΑΞΟΝΕΣ (2)'!$F30,0)</f>
        <v>0</v>
      </c>
      <c r="P30" s="50">
        <f>IF('Τ. Π._2017_ΘΕΜΑΤΙΚΟΙ ΑΞΟΝΕΣ (2)'!$I30="ΣΑΤΑ",'Τ. Π._2017_ΘΕΜΑΤΙΚΟΙ ΑΞΟΝΕΣ (2)'!$F30,0)</f>
        <v>0</v>
      </c>
      <c r="Q30" s="50">
        <f>IF('Τ. Π._2017_ΘΕΜΑΤΙΚΟΙ ΑΞΟΝΕΣ (2)'!$I30="ΧΡΗΜΑΤΟΔΟΤΗΣΗ ΠΕΡΙΦΕΡΕΙΑΣ",'Τ. Π._2017_ΘΕΜΑΤΙΚΟΙ ΑΞΟΝΕΣ (2)'!$F30,0)</f>
        <v>0</v>
      </c>
      <c r="R30" s="50">
        <f>IF('Τ. Π._2017_ΘΕΜΑΤΙΚΟΙ ΑΞΟΝΕΣ (2)'!$I30="ΔΑΝΕΙΟ",'Τ. Π._2017_ΘΕΜΑΤΙΚΟΙ ΑΞΟΝΕΣ (2)'!$F30,0)</f>
        <v>0</v>
      </c>
      <c r="S30" s="194">
        <v>2017</v>
      </c>
    </row>
    <row r="31" spans="1:19" s="79" customFormat="1" ht="30.75" customHeight="1">
      <c r="A31" s="72" t="s">
        <v>198</v>
      </c>
      <c r="B31" s="189" t="s">
        <v>65</v>
      </c>
      <c r="C31" s="190" t="s">
        <v>199</v>
      </c>
      <c r="D31" s="191" t="s">
        <v>196</v>
      </c>
      <c r="E31" s="195">
        <v>200000</v>
      </c>
      <c r="F31" s="196">
        <v>40000</v>
      </c>
      <c r="G31" s="65">
        <f>'Τ. Π._2017_ΘΕΜΑΤΙΚΟΙ ΑΞΟΝΕΣ (2)'!E31-'Τ. Π._2017_ΘΕΜΑΤΙΚΟΙ ΑΞΟΝΕΣ (2)'!F31</f>
        <v>160000</v>
      </c>
      <c r="H31" s="65">
        <v>0</v>
      </c>
      <c r="I31" s="76" t="s">
        <v>40</v>
      </c>
      <c r="J31" s="197" t="s">
        <v>200</v>
      </c>
      <c r="K31" s="76" t="s">
        <v>92</v>
      </c>
      <c r="L31" s="88"/>
      <c r="M31" s="50">
        <f>IF('Τ. Π._2017_ΘΕΜΑΤΙΚΟΙ ΑΞΟΝΕΣ (2)'!$I31="ΙΔΙΟΙ ΠΟΡΟΙ",'Τ. Π._2017_ΘΕΜΑΤΙΚΟΙ ΑΞΟΝΕΣ (2)'!$F31,0)</f>
        <v>0</v>
      </c>
      <c r="N31" s="50">
        <f>IF('Τ. Π._2017_ΘΕΜΑΤΙΚΟΙ ΑΞΟΝΕΣ (2)'!$I31="ΑΝΤΑΠΟΔΟΤΙΚΟ",'Τ. Π._2017_ΘΕΜΑΤΙΚΟΙ ΑΞΟΝΕΣ (2)'!$F31,0)</f>
        <v>40000</v>
      </c>
      <c r="O31" s="50">
        <f>IF('Τ. Π._2017_ΘΕΜΑΤΙΚΟΙ ΑΞΟΝΕΣ (2)'!$I31="ΕΣΠΑ",'Τ. Π._2017_ΘΕΜΑΤΙΚΟΙ ΑΞΟΝΕΣ (2)'!$F31,0)</f>
        <v>0</v>
      </c>
      <c r="P31" s="50">
        <f>IF('Τ. Π._2017_ΘΕΜΑΤΙΚΟΙ ΑΞΟΝΕΣ (2)'!$I31="ΣΑΤΑ",'Τ. Π._2017_ΘΕΜΑΤΙΚΟΙ ΑΞΟΝΕΣ (2)'!$F31,0)</f>
        <v>0</v>
      </c>
      <c r="Q31" s="50">
        <f>IF('Τ. Π._2017_ΘΕΜΑΤΙΚΟΙ ΑΞΟΝΕΣ (2)'!$I31="ΧΡΗΜΑΤΟΔΟΤΗΣΗ ΠΕΡΙΦΕΡΕΙΑΣ",'Τ. Π._2017_ΘΕΜΑΤΙΚΟΙ ΑΞΟΝΕΣ (2)'!$F31,0)</f>
        <v>0</v>
      </c>
      <c r="R31" s="50">
        <f>IF('Τ. Π._2017_ΘΕΜΑΤΙΚΟΙ ΑΞΟΝΕΣ (2)'!$I31="ΔΑΝΕΙΟ",'Τ. Π._2017_ΘΕΜΑΤΙΚΟΙ ΑΞΟΝΕΣ (2)'!$F31,0)</f>
        <v>0</v>
      </c>
      <c r="S31" s="194">
        <v>2017</v>
      </c>
    </row>
    <row r="32" spans="1:19" s="79" customFormat="1" ht="33" customHeight="1">
      <c r="A32" s="72" t="s">
        <v>201</v>
      </c>
      <c r="B32" s="189" t="s">
        <v>65</v>
      </c>
      <c r="C32" s="190" t="s">
        <v>202</v>
      </c>
      <c r="D32" s="191" t="s">
        <v>196</v>
      </c>
      <c r="E32" s="195">
        <v>200000</v>
      </c>
      <c r="F32" s="196">
        <v>50000</v>
      </c>
      <c r="G32" s="65">
        <f>'Τ. Π._2017_ΘΕΜΑΤΙΚΟΙ ΑΞΟΝΕΣ (2)'!E32-'Τ. Π._2017_ΘΕΜΑΤΙΚΟΙ ΑΞΟΝΕΣ (2)'!F32</f>
        <v>150000</v>
      </c>
      <c r="H32" s="65">
        <v>0</v>
      </c>
      <c r="I32" s="76" t="s">
        <v>40</v>
      </c>
      <c r="J32" s="197" t="s">
        <v>203</v>
      </c>
      <c r="K32" s="76" t="s">
        <v>92</v>
      </c>
      <c r="L32" s="88"/>
      <c r="M32" s="50">
        <f>IF('Τ. Π._2017_ΘΕΜΑΤΙΚΟΙ ΑΞΟΝΕΣ (2)'!$I32="ΙΔΙΟΙ ΠΟΡΟΙ",'Τ. Π._2017_ΘΕΜΑΤΙΚΟΙ ΑΞΟΝΕΣ (2)'!$F32,0)</f>
        <v>0</v>
      </c>
      <c r="N32" s="50">
        <f>IF('Τ. Π._2017_ΘΕΜΑΤΙΚΟΙ ΑΞΟΝΕΣ (2)'!$I32="ΑΝΤΑΠΟΔΟΤΙΚΟ",'Τ. Π._2017_ΘΕΜΑΤΙΚΟΙ ΑΞΟΝΕΣ (2)'!$F32,0)</f>
        <v>50000</v>
      </c>
      <c r="O32" s="50">
        <f>IF('Τ. Π._2017_ΘΕΜΑΤΙΚΟΙ ΑΞΟΝΕΣ (2)'!$I32="ΕΣΠΑ",'Τ. Π._2017_ΘΕΜΑΤΙΚΟΙ ΑΞΟΝΕΣ (2)'!$F32,0)</f>
        <v>0</v>
      </c>
      <c r="P32" s="50">
        <f>IF('Τ. Π._2017_ΘΕΜΑΤΙΚΟΙ ΑΞΟΝΕΣ (2)'!$I32="ΣΑΤΑ",'Τ. Π._2017_ΘΕΜΑΤΙΚΟΙ ΑΞΟΝΕΣ (2)'!$F32,0)</f>
        <v>0</v>
      </c>
      <c r="Q32" s="50">
        <f>IF('Τ. Π._2017_ΘΕΜΑΤΙΚΟΙ ΑΞΟΝΕΣ (2)'!$I32="ΧΡΗΜΑΤΟΔΟΤΗΣΗ ΠΕΡΙΦΕΡΕΙΑΣ",'Τ. Π._2017_ΘΕΜΑΤΙΚΟΙ ΑΞΟΝΕΣ (2)'!$F32,0)</f>
        <v>0</v>
      </c>
      <c r="R32" s="50">
        <f>IF('Τ. Π._2017_ΘΕΜΑΤΙΚΟΙ ΑΞΟΝΕΣ (2)'!$I32="ΔΑΝΕΙΟ",'Τ. Π._2017_ΘΕΜΑΤΙΚΟΙ ΑΞΟΝΕΣ (2)'!$F32,0)</f>
        <v>0</v>
      </c>
      <c r="S32" s="194">
        <v>2017</v>
      </c>
    </row>
    <row r="33" spans="1:19" s="79" customFormat="1" ht="33" customHeight="1">
      <c r="A33" s="72" t="s">
        <v>204</v>
      </c>
      <c r="B33" s="72" t="s">
        <v>65</v>
      </c>
      <c r="C33" s="73" t="s">
        <v>205</v>
      </c>
      <c r="D33" s="198" t="s">
        <v>122</v>
      </c>
      <c r="E33" s="199">
        <v>200000</v>
      </c>
      <c r="F33" s="200">
        <v>200000</v>
      </c>
      <c r="G33" s="65">
        <f>'Τ. Π._2017_ΘΕΜΑΤΙΚΟΙ ΑΞΟΝΕΣ (2)'!E33-'Τ. Π._2017_ΘΕΜΑΤΙΚΟΙ ΑΞΟΝΕΣ (2)'!F33</f>
        <v>0</v>
      </c>
      <c r="H33" s="65">
        <v>0</v>
      </c>
      <c r="I33" s="76" t="s">
        <v>40</v>
      </c>
      <c r="J33" s="76" t="s">
        <v>206</v>
      </c>
      <c r="K33" s="76" t="s">
        <v>92</v>
      </c>
      <c r="L33" s="78"/>
      <c r="M33" s="50">
        <f>IF('Τ. Π._2017_ΘΕΜΑΤΙΚΟΙ ΑΞΟΝΕΣ (2)'!$I33="ΙΔΙΟΙ ΠΟΡΟΙ",'Τ. Π._2017_ΘΕΜΑΤΙΚΟΙ ΑΞΟΝΕΣ (2)'!$F33,0)</f>
        <v>0</v>
      </c>
      <c r="N33" s="50">
        <f>IF('Τ. Π._2017_ΘΕΜΑΤΙΚΟΙ ΑΞΟΝΕΣ (2)'!$I33="ΑΝΤΑΠΟΔΟΤΙΚΟ",'Τ. Π._2017_ΘΕΜΑΤΙΚΟΙ ΑΞΟΝΕΣ (2)'!$F33,0)</f>
        <v>200000</v>
      </c>
      <c r="O33" s="50">
        <f>IF('Τ. Π._2017_ΘΕΜΑΤΙΚΟΙ ΑΞΟΝΕΣ (2)'!$I33="ΕΣΠΑ",'Τ. Π._2017_ΘΕΜΑΤΙΚΟΙ ΑΞΟΝΕΣ (2)'!$F33,0)</f>
        <v>0</v>
      </c>
      <c r="P33" s="50">
        <f>IF('Τ. Π._2017_ΘΕΜΑΤΙΚΟΙ ΑΞΟΝΕΣ (2)'!$I33="ΣΑΤΑ",'Τ. Π._2017_ΘΕΜΑΤΙΚΟΙ ΑΞΟΝΕΣ (2)'!$F33,0)</f>
        <v>0</v>
      </c>
      <c r="Q33" s="50">
        <f>IF('Τ. Π._2017_ΘΕΜΑΤΙΚΟΙ ΑΞΟΝΕΣ (2)'!$I33="ΧΡΗΜΑΤΟΔΟΤΗΣΗ ΠΕΡΙΦΕΡΕΙΑΣ",'Τ. Π._2017_ΘΕΜΑΤΙΚΟΙ ΑΞΟΝΕΣ (2)'!$F33,0)</f>
        <v>0</v>
      </c>
      <c r="R33" s="50">
        <f>IF('Τ. Π._2017_ΘΕΜΑΤΙΚΟΙ ΑΞΟΝΕΣ (2)'!$I33="ΔΑΝΕΙΟ",'Τ. Π._2017_ΘΕΜΑΤΙΚΟΙ ΑΞΟΝΕΣ (2)'!$F33,0)</f>
        <v>0</v>
      </c>
      <c r="S33" s="194">
        <v>2017</v>
      </c>
    </row>
    <row r="34" spans="1:19" ht="30.75" customHeight="1">
      <c r="A34" s="72" t="s">
        <v>207</v>
      </c>
      <c r="B34" s="72" t="s">
        <v>65</v>
      </c>
      <c r="C34" s="73" t="s">
        <v>208</v>
      </c>
      <c r="D34" s="198" t="s">
        <v>122</v>
      </c>
      <c r="E34" s="199">
        <v>74400</v>
      </c>
      <c r="F34" s="200">
        <v>74400</v>
      </c>
      <c r="G34" s="65">
        <f>'Τ. Π._2017_ΘΕΜΑΤΙΚΟΙ ΑΞΟΝΕΣ (2)'!E34-'Τ. Π._2017_ΘΕΜΑΤΙΚΟΙ ΑΞΟΝΕΣ (2)'!F34</f>
        <v>0</v>
      </c>
      <c r="H34" s="65">
        <v>0</v>
      </c>
      <c r="I34" s="76" t="s">
        <v>40</v>
      </c>
      <c r="J34" s="76" t="s">
        <v>209</v>
      </c>
      <c r="K34" s="76" t="s">
        <v>92</v>
      </c>
      <c r="L34" s="88"/>
      <c r="M34" s="50">
        <f>IF('Τ. Π._2017_ΘΕΜΑΤΙΚΟΙ ΑΞΟΝΕΣ (2)'!$I34="ΙΔΙΟΙ ΠΟΡΟΙ",'Τ. Π._2017_ΘΕΜΑΤΙΚΟΙ ΑΞΟΝΕΣ (2)'!$F34,0)</f>
        <v>0</v>
      </c>
      <c r="N34" s="50">
        <f>IF('Τ. Π._2017_ΘΕΜΑΤΙΚΟΙ ΑΞΟΝΕΣ (2)'!$I34="ΑΝΤΑΠΟΔΟΤΙΚΟ",'Τ. Π._2017_ΘΕΜΑΤΙΚΟΙ ΑΞΟΝΕΣ (2)'!$F34,0)</f>
        <v>74400</v>
      </c>
      <c r="O34" s="50">
        <f>IF('Τ. Π._2017_ΘΕΜΑΤΙΚΟΙ ΑΞΟΝΕΣ (2)'!$I34="ΕΣΠΑ",'Τ. Π._2017_ΘΕΜΑΤΙΚΟΙ ΑΞΟΝΕΣ (2)'!$F34,0)</f>
        <v>0</v>
      </c>
      <c r="P34" s="50">
        <f>IF('Τ. Π._2017_ΘΕΜΑΤΙΚΟΙ ΑΞΟΝΕΣ (2)'!$I34="ΣΑΤΑ",'Τ. Π._2017_ΘΕΜΑΤΙΚΟΙ ΑΞΟΝΕΣ (2)'!$F34,0)</f>
        <v>0</v>
      </c>
      <c r="Q34" s="50">
        <f>IF('Τ. Π._2017_ΘΕΜΑΤΙΚΟΙ ΑΞΟΝΕΣ (2)'!$I34="ΧΡΗΜΑΤΟΔΟΤΗΣΗ ΠΕΡΙΦΕΡΕΙΑΣ",'Τ. Π._2017_ΘΕΜΑΤΙΚΟΙ ΑΞΟΝΕΣ (2)'!$F34,0)</f>
        <v>0</v>
      </c>
      <c r="R34" s="50">
        <f>IF('Τ. Π._2017_ΘΕΜΑΤΙΚΟΙ ΑΞΟΝΕΣ (2)'!$I34="ΔΑΝΕΙΟ",'Τ. Π._2017_ΘΕΜΑΤΙΚΟΙ ΑΞΟΝΕΣ (2)'!$F34,0)</f>
        <v>0</v>
      </c>
      <c r="S34" s="194">
        <v>2017</v>
      </c>
    </row>
    <row r="35" spans="1:19" ht="30.75" customHeight="1">
      <c r="A35" s="72" t="s">
        <v>210</v>
      </c>
      <c r="B35" s="72" t="s">
        <v>65</v>
      </c>
      <c r="C35" s="73" t="s">
        <v>211</v>
      </c>
      <c r="D35" s="198" t="s">
        <v>122</v>
      </c>
      <c r="E35" s="199">
        <v>300000</v>
      </c>
      <c r="F35" s="65">
        <v>50000</v>
      </c>
      <c r="G35" s="65">
        <f>'Τ. Π._2017_ΘΕΜΑΤΙΚΟΙ ΑΞΟΝΕΣ (2)'!E35-'Τ. Π._2017_ΘΕΜΑΤΙΚΟΙ ΑΞΟΝΕΣ (2)'!F35</f>
        <v>250000</v>
      </c>
      <c r="H35" s="65">
        <v>0</v>
      </c>
      <c r="I35" s="76" t="s">
        <v>39</v>
      </c>
      <c r="J35" s="76" t="s">
        <v>212</v>
      </c>
      <c r="K35" s="76" t="s">
        <v>92</v>
      </c>
      <c r="L35"/>
      <c r="M35" s="50">
        <f>IF('Τ. Π._2017_ΘΕΜΑΤΙΚΟΙ ΑΞΟΝΕΣ (2)'!$I35="ΙΔΙΟΙ ΠΟΡΟΙ",'Τ. Π._2017_ΘΕΜΑΤΙΚΟΙ ΑΞΟΝΕΣ (2)'!$F35,0)</f>
        <v>50000</v>
      </c>
      <c r="N35" s="50">
        <f>IF('Τ. Π._2017_ΘΕΜΑΤΙΚΟΙ ΑΞΟΝΕΣ (2)'!$I35="ΑΝΤΑΠΟΔΟΤΙΚΟ",'Τ. Π._2017_ΘΕΜΑΤΙΚΟΙ ΑΞΟΝΕΣ (2)'!$F35,0)</f>
        <v>0</v>
      </c>
      <c r="O35" s="50">
        <f>IF('Τ. Π._2017_ΘΕΜΑΤΙΚΟΙ ΑΞΟΝΕΣ (2)'!$I35="ΕΣΠΑ",'Τ. Π._2017_ΘΕΜΑΤΙΚΟΙ ΑΞΟΝΕΣ (2)'!$F35,0)</f>
        <v>0</v>
      </c>
      <c r="P35" s="50">
        <f>IF('Τ. Π._2017_ΘΕΜΑΤΙΚΟΙ ΑΞΟΝΕΣ (2)'!$I35="ΣΑΤΑ",'Τ. Π._2017_ΘΕΜΑΤΙΚΟΙ ΑΞΟΝΕΣ (2)'!$F35,0)</f>
        <v>0</v>
      </c>
      <c r="Q35" s="50">
        <f>IF('Τ. Π._2017_ΘΕΜΑΤΙΚΟΙ ΑΞΟΝΕΣ (2)'!$I35="ΧΡΗΜΑΤΟΔΟΤΗΣΗ ΠΕΡΙΦΕΡΕΙΑΣ",'Τ. Π._2017_ΘΕΜΑΤΙΚΟΙ ΑΞΟΝΕΣ (2)'!$F35,0)</f>
        <v>0</v>
      </c>
      <c r="R35" s="50">
        <f>IF('Τ. Π._2017_ΘΕΜΑΤΙΚΟΙ ΑΞΟΝΕΣ (2)'!$I35="ΔΑΝΕΙΟ",'Τ. Π._2017_ΘΕΜΑΤΙΚΟΙ ΑΞΟΝΕΣ (2)'!$F35,0)</f>
        <v>0</v>
      </c>
      <c r="S35" s="194">
        <v>2017</v>
      </c>
    </row>
    <row r="36" spans="1:19" s="79" customFormat="1" ht="33" customHeight="1">
      <c r="A36" s="72" t="s">
        <v>213</v>
      </c>
      <c r="B36" s="72" t="s">
        <v>65</v>
      </c>
      <c r="C36" s="73" t="s">
        <v>214</v>
      </c>
      <c r="D36" s="72" t="s">
        <v>122</v>
      </c>
      <c r="E36" s="199">
        <v>100000</v>
      </c>
      <c r="F36" s="65">
        <v>50000</v>
      </c>
      <c r="G36" s="65">
        <f>'Τ. Π._2017_ΘΕΜΑΤΙΚΟΙ ΑΞΟΝΕΣ (2)'!E36-'Τ. Π._2017_ΘΕΜΑΤΙΚΟΙ ΑΞΟΝΕΣ (2)'!F36</f>
        <v>50000</v>
      </c>
      <c r="H36" s="65">
        <v>0</v>
      </c>
      <c r="I36" s="76" t="s">
        <v>39</v>
      </c>
      <c r="J36" s="76" t="s">
        <v>215</v>
      </c>
      <c r="K36" s="76" t="s">
        <v>92</v>
      </c>
      <c r="L36"/>
      <c r="M36" s="50">
        <f>IF('Τ. Π._2017_ΘΕΜΑΤΙΚΟΙ ΑΞΟΝΕΣ (2)'!$I36="ΙΔΙΟΙ ΠΟΡΟΙ",'Τ. Π._2017_ΘΕΜΑΤΙΚΟΙ ΑΞΟΝΕΣ (2)'!$F36,0)</f>
        <v>50000</v>
      </c>
      <c r="N36" s="50">
        <f>IF('Τ. Π._2017_ΘΕΜΑΤΙΚΟΙ ΑΞΟΝΕΣ (2)'!$I36="ΑΝΤΑΠΟΔΟΤΙΚΟ",'Τ. Π._2017_ΘΕΜΑΤΙΚΟΙ ΑΞΟΝΕΣ (2)'!$F36,0)</f>
        <v>0</v>
      </c>
      <c r="O36" s="50">
        <f>IF('Τ. Π._2017_ΘΕΜΑΤΙΚΟΙ ΑΞΟΝΕΣ (2)'!$I36="ΕΣΠΑ",'Τ. Π._2017_ΘΕΜΑΤΙΚΟΙ ΑΞΟΝΕΣ (2)'!$F36,0)</f>
        <v>0</v>
      </c>
      <c r="P36" s="50">
        <f>IF('Τ. Π._2017_ΘΕΜΑΤΙΚΟΙ ΑΞΟΝΕΣ (2)'!$I36="ΣΑΤΑ",'Τ. Π._2017_ΘΕΜΑΤΙΚΟΙ ΑΞΟΝΕΣ (2)'!$F36,0)</f>
        <v>0</v>
      </c>
      <c r="Q36" s="50">
        <f>IF('Τ. Π._2017_ΘΕΜΑΤΙΚΟΙ ΑΞΟΝΕΣ (2)'!$I36="ΧΡΗΜΑΤΟΔΟΤΗΣΗ ΠΕΡΙΦΕΡΕΙΑΣ",'Τ. Π._2017_ΘΕΜΑΤΙΚΟΙ ΑΞΟΝΕΣ (2)'!$F36,0)</f>
        <v>0</v>
      </c>
      <c r="R36" s="50">
        <f>IF('Τ. Π._2017_ΘΕΜΑΤΙΚΟΙ ΑΞΟΝΕΣ (2)'!$I36="ΔΑΝΕΙΟ",'Τ. Π._2017_ΘΕΜΑΤΙΚΟΙ ΑΞΟΝΕΣ (2)'!$F36,0)</f>
        <v>0</v>
      </c>
      <c r="S36" s="194">
        <v>2017</v>
      </c>
    </row>
    <row r="37" spans="1:19" s="79" customFormat="1" ht="33" customHeight="1">
      <c r="A37" s="72" t="s">
        <v>216</v>
      </c>
      <c r="B37" s="72" t="s">
        <v>65</v>
      </c>
      <c r="C37" s="73" t="s">
        <v>217</v>
      </c>
      <c r="D37" s="72" t="s">
        <v>122</v>
      </c>
      <c r="E37" s="199">
        <v>800000</v>
      </c>
      <c r="F37" s="65">
        <v>50000</v>
      </c>
      <c r="G37" s="65">
        <f>'Τ. Π._2017_ΘΕΜΑΤΙΚΟΙ ΑΞΟΝΕΣ (2)'!E37-'Τ. Π._2017_ΘΕΜΑΤΙΚΟΙ ΑΞΟΝΕΣ (2)'!F37</f>
        <v>750000</v>
      </c>
      <c r="H37" s="65">
        <v>0</v>
      </c>
      <c r="I37" s="76" t="s">
        <v>39</v>
      </c>
      <c r="J37" s="76" t="s">
        <v>218</v>
      </c>
      <c r="K37" s="76" t="s">
        <v>92</v>
      </c>
      <c r="L37" s="201"/>
      <c r="M37" s="50">
        <f>IF('Τ. Π._2017_ΘΕΜΑΤΙΚΟΙ ΑΞΟΝΕΣ (2)'!$I37="ΙΔΙΟΙ ΠΟΡΟΙ",'Τ. Π._2017_ΘΕΜΑΤΙΚΟΙ ΑΞΟΝΕΣ (2)'!$F37,0)</f>
        <v>50000</v>
      </c>
      <c r="N37" s="50">
        <f>IF('Τ. Π._2017_ΘΕΜΑΤΙΚΟΙ ΑΞΟΝΕΣ (2)'!$I37="ΑΝΤΑΠΟΔΟΤΙΚΟ",'Τ. Π._2017_ΘΕΜΑΤΙΚΟΙ ΑΞΟΝΕΣ (2)'!$F37,0)</f>
        <v>0</v>
      </c>
      <c r="O37" s="50">
        <f>IF('Τ. Π._2017_ΘΕΜΑΤΙΚΟΙ ΑΞΟΝΕΣ (2)'!$I37="ΕΣΠΑ",'Τ. Π._2017_ΘΕΜΑΤΙΚΟΙ ΑΞΟΝΕΣ (2)'!$F37,0)</f>
        <v>0</v>
      </c>
      <c r="P37" s="50">
        <f>IF('Τ. Π._2017_ΘΕΜΑΤΙΚΟΙ ΑΞΟΝΕΣ (2)'!$I37="ΣΑΤΑ",'Τ. Π._2017_ΘΕΜΑΤΙΚΟΙ ΑΞΟΝΕΣ (2)'!$F37,0)</f>
        <v>0</v>
      </c>
      <c r="Q37" s="50">
        <f>IF('Τ. Π._2017_ΘΕΜΑΤΙΚΟΙ ΑΞΟΝΕΣ (2)'!$I37="ΧΡΗΜΑΤΟΔΟΤΗΣΗ ΠΕΡΙΦΕΡΕΙΑΣ",'Τ. Π._2017_ΘΕΜΑΤΙΚΟΙ ΑΞΟΝΕΣ (2)'!$F37,0)</f>
        <v>0</v>
      </c>
      <c r="R37" s="50">
        <f>IF('Τ. Π._2017_ΘΕΜΑΤΙΚΟΙ ΑΞΟΝΕΣ (2)'!$I37="ΔΑΝΕΙΟ",'Τ. Π._2017_ΘΕΜΑΤΙΚΟΙ ΑΞΟΝΕΣ (2)'!$F37,0)</f>
        <v>0</v>
      </c>
      <c r="S37" s="194">
        <v>2017</v>
      </c>
    </row>
    <row r="38" spans="1:19" s="79" customFormat="1" ht="33" customHeight="1">
      <c r="A38" s="72" t="s">
        <v>219</v>
      </c>
      <c r="B38" s="72" t="s">
        <v>65</v>
      </c>
      <c r="C38" s="73" t="s">
        <v>220</v>
      </c>
      <c r="D38" s="198" t="s">
        <v>122</v>
      </c>
      <c r="E38" s="199">
        <v>1000000</v>
      </c>
      <c r="F38" s="200">
        <v>100000</v>
      </c>
      <c r="G38" s="65">
        <f>'Τ. Π._2017_ΘΕΜΑΤΙΚΟΙ ΑΞΟΝΕΣ (2)'!E38-'Τ. Π._2017_ΘΕΜΑΤΙΚΟΙ ΑΞΟΝΕΣ (2)'!F38</f>
        <v>900000</v>
      </c>
      <c r="H38" s="65">
        <v>0</v>
      </c>
      <c r="I38" s="76" t="s">
        <v>39</v>
      </c>
      <c r="J38" s="76" t="s">
        <v>221</v>
      </c>
      <c r="K38" s="76" t="s">
        <v>92</v>
      </c>
      <c r="L38" s="201"/>
      <c r="M38" s="50">
        <f>IF('Τ. Π._2017_ΘΕΜΑΤΙΚΟΙ ΑΞΟΝΕΣ (2)'!$I38="ΙΔΙΟΙ ΠΟΡΟΙ",'Τ. Π._2017_ΘΕΜΑΤΙΚΟΙ ΑΞΟΝΕΣ (2)'!$F38,0)</f>
        <v>100000</v>
      </c>
      <c r="N38" s="50">
        <f>IF('Τ. Π._2017_ΘΕΜΑΤΙΚΟΙ ΑΞΟΝΕΣ (2)'!$I38="ΑΝΤΑΠΟΔΟΤΙΚΟ",'Τ. Π._2017_ΘΕΜΑΤΙΚΟΙ ΑΞΟΝΕΣ (2)'!$F38,0)</f>
        <v>0</v>
      </c>
      <c r="O38" s="50">
        <f>IF('Τ. Π._2017_ΘΕΜΑΤΙΚΟΙ ΑΞΟΝΕΣ (2)'!$I38="ΕΣΠΑ",'Τ. Π._2017_ΘΕΜΑΤΙΚΟΙ ΑΞΟΝΕΣ (2)'!$F38,0)</f>
        <v>0</v>
      </c>
      <c r="P38" s="50">
        <f>IF('Τ. Π._2017_ΘΕΜΑΤΙΚΟΙ ΑΞΟΝΕΣ (2)'!$I38="ΣΑΤΑ",'Τ. Π._2017_ΘΕΜΑΤΙΚΟΙ ΑΞΟΝΕΣ (2)'!$F38,0)</f>
        <v>0</v>
      </c>
      <c r="Q38" s="50">
        <f>IF('Τ. Π._2017_ΘΕΜΑΤΙΚΟΙ ΑΞΟΝΕΣ (2)'!$I38="ΧΡΗΜΑΤΟΔΟΤΗΣΗ ΠΕΡΙΦΕΡΕΙΑΣ",'Τ. Π._2017_ΘΕΜΑΤΙΚΟΙ ΑΞΟΝΕΣ (2)'!$F38,0)</f>
        <v>0</v>
      </c>
      <c r="R38" s="50">
        <f>IF('Τ. Π._2017_ΘΕΜΑΤΙΚΟΙ ΑΞΟΝΕΣ (2)'!$I38="ΔΑΝΕΙΟ",'Τ. Π._2017_ΘΕΜΑΤΙΚΟΙ ΑΞΟΝΕΣ (2)'!$F38,0)</f>
        <v>0</v>
      </c>
      <c r="S38" s="194">
        <v>2017</v>
      </c>
    </row>
    <row r="39" spans="1:19" s="79" customFormat="1" ht="33" customHeight="1">
      <c r="A39" s="72" t="s">
        <v>222</v>
      </c>
      <c r="B39" s="72" t="s">
        <v>65</v>
      </c>
      <c r="C39" s="190" t="s">
        <v>223</v>
      </c>
      <c r="D39" s="189" t="s">
        <v>122</v>
      </c>
      <c r="E39" s="191">
        <v>12000</v>
      </c>
      <c r="F39" s="192">
        <v>12000</v>
      </c>
      <c r="G39" s="65">
        <f>'Τ. Π._2017_ΘΕΜΑΤΙΚΟΙ ΑΞΟΝΕΣ (2)'!E39-'Τ. Π._2017_ΘΕΜΑΤΙΚΟΙ ΑΞΟΝΕΣ (2)'!F39</f>
        <v>0</v>
      </c>
      <c r="H39" s="65">
        <v>0</v>
      </c>
      <c r="I39" s="76" t="s">
        <v>39</v>
      </c>
      <c r="J39" s="193" t="s">
        <v>224</v>
      </c>
      <c r="K39" s="76" t="s">
        <v>92</v>
      </c>
      <c r="L39" s="201"/>
      <c r="M39" s="50">
        <f>IF('Τ. Π._2017_ΘΕΜΑΤΙΚΟΙ ΑΞΟΝΕΣ (2)'!$I39="ΙΔΙΟΙ ΠΟΡΟΙ",'Τ. Π._2017_ΘΕΜΑΤΙΚΟΙ ΑΞΟΝΕΣ (2)'!$F39,0)</f>
        <v>12000</v>
      </c>
      <c r="N39" s="50">
        <f>IF('Τ. Π._2017_ΘΕΜΑΤΙΚΟΙ ΑΞΟΝΕΣ (2)'!$I39="ΑΝΤΑΠΟΔΟΤΙΚΟ",'Τ. Π._2017_ΘΕΜΑΤΙΚΟΙ ΑΞΟΝΕΣ (2)'!$F39,0)</f>
        <v>0</v>
      </c>
      <c r="O39" s="50">
        <f>IF('Τ. Π._2017_ΘΕΜΑΤΙΚΟΙ ΑΞΟΝΕΣ (2)'!$I39="ΕΣΠΑ",'Τ. Π._2017_ΘΕΜΑΤΙΚΟΙ ΑΞΟΝΕΣ (2)'!$F39,0)</f>
        <v>0</v>
      </c>
      <c r="P39" s="50">
        <f>IF('Τ. Π._2017_ΘΕΜΑΤΙΚΟΙ ΑΞΟΝΕΣ (2)'!$I39="ΣΑΤΑ",'Τ. Π._2017_ΘΕΜΑΤΙΚΟΙ ΑΞΟΝΕΣ (2)'!$F39,0)</f>
        <v>0</v>
      </c>
      <c r="Q39" s="50">
        <f>IF('Τ. Π._2017_ΘΕΜΑΤΙΚΟΙ ΑΞΟΝΕΣ (2)'!$I39="ΧΡΗΜΑΤΟΔΟΤΗΣΗ ΠΕΡΙΦΕΡΕΙΑΣ",'Τ. Π._2017_ΘΕΜΑΤΙΚΟΙ ΑΞΟΝΕΣ (2)'!$F39,0)</f>
        <v>0</v>
      </c>
      <c r="R39" s="50">
        <f>IF('Τ. Π._2017_ΘΕΜΑΤΙΚΟΙ ΑΞΟΝΕΣ (2)'!$I39="ΔΑΝΕΙΟ",'Τ. Π._2017_ΘΕΜΑΤΙΚΟΙ ΑΞΟΝΕΣ (2)'!$F39,0)</f>
        <v>0</v>
      </c>
      <c r="S39" s="194">
        <v>2017</v>
      </c>
    </row>
    <row r="40" spans="1:19" s="79" customFormat="1" ht="33" customHeight="1">
      <c r="A40" s="72" t="s">
        <v>225</v>
      </c>
      <c r="B40" s="72" t="s">
        <v>65</v>
      </c>
      <c r="C40" s="202" t="s">
        <v>226</v>
      </c>
      <c r="D40" s="198" t="s">
        <v>122</v>
      </c>
      <c r="E40" s="199">
        <v>400000</v>
      </c>
      <c r="F40" s="65">
        <v>200000</v>
      </c>
      <c r="G40" s="65">
        <f>'Τ. Π._2017_ΘΕΜΑΤΙΚΟΙ ΑΞΟΝΕΣ (2)'!E40-'Τ. Π._2017_ΘΕΜΑΤΙΚΟΙ ΑΞΟΝΕΣ (2)'!F40</f>
        <v>200000</v>
      </c>
      <c r="H40" s="203">
        <v>0</v>
      </c>
      <c r="I40" s="76" t="s">
        <v>24</v>
      </c>
      <c r="J40" s="76" t="s">
        <v>227</v>
      </c>
      <c r="K40" s="76" t="s">
        <v>92</v>
      </c>
      <c r="L40" s="201"/>
      <c r="M40" s="50">
        <f>IF('Τ. Π._2017_ΘΕΜΑΤΙΚΟΙ ΑΞΟΝΕΣ (2)'!$I40="ΙΔΙΟΙ ΠΟΡΟΙ",'Τ. Π._2017_ΘΕΜΑΤΙΚΟΙ ΑΞΟΝΕΣ (2)'!$F40,0)</f>
        <v>0</v>
      </c>
      <c r="N40" s="50">
        <f>IF('Τ. Π._2017_ΘΕΜΑΤΙΚΟΙ ΑΞΟΝΕΣ (2)'!$I40="ΑΝΤΑΠΟΔΟΤΙΚΟ",'Τ. Π._2017_ΘΕΜΑΤΙΚΟΙ ΑΞΟΝΕΣ (2)'!$F40,0)</f>
        <v>0</v>
      </c>
      <c r="O40" s="50">
        <f>IF('Τ. Π._2017_ΘΕΜΑΤΙΚΟΙ ΑΞΟΝΕΣ (2)'!$I40="ΕΣΠΑ",'Τ. Π._2017_ΘΕΜΑΤΙΚΟΙ ΑΞΟΝΕΣ (2)'!$F40,0)</f>
        <v>0</v>
      </c>
      <c r="P40" s="50">
        <f>IF('Τ. Π._2017_ΘΕΜΑΤΙΚΟΙ ΑΞΟΝΕΣ (2)'!$I40="ΣΑΤΑ",'Τ. Π._2017_ΘΕΜΑΤΙΚΟΙ ΑΞΟΝΕΣ (2)'!$F40,0)</f>
        <v>200000</v>
      </c>
      <c r="Q40" s="50">
        <f>IF('Τ. Π._2017_ΘΕΜΑΤΙΚΟΙ ΑΞΟΝΕΣ (2)'!$I40="ΧΡΗΜΑΤΟΔΟΤΗΣΗ ΠΕΡΙΦΕΡΕΙΑΣ",'Τ. Π._2017_ΘΕΜΑΤΙΚΟΙ ΑΞΟΝΕΣ (2)'!$F40,0)</f>
        <v>0</v>
      </c>
      <c r="R40" s="50">
        <f>IF('Τ. Π._2017_ΘΕΜΑΤΙΚΟΙ ΑΞΟΝΕΣ (2)'!$I40="ΔΑΝΕΙΟ",'Τ. Π._2017_ΘΕΜΑΤΙΚΟΙ ΑΞΟΝΕΣ (2)'!$F40,0)</f>
        <v>0</v>
      </c>
      <c r="S40" s="204" t="s">
        <v>228</v>
      </c>
    </row>
    <row r="41" spans="1:19" s="79" customFormat="1" ht="33" customHeight="1">
      <c r="A41" s="72" t="s">
        <v>229</v>
      </c>
      <c r="B41" s="72" t="s">
        <v>42</v>
      </c>
      <c r="C41" s="202" t="s">
        <v>230</v>
      </c>
      <c r="D41" s="198" t="s">
        <v>59</v>
      </c>
      <c r="E41" s="199">
        <v>40000</v>
      </c>
      <c r="F41" s="65">
        <v>40000</v>
      </c>
      <c r="G41" s="65">
        <f>'Τ. Π._2017_ΘΕΜΑΤΙΚΟΙ ΑΞΟΝΕΣ (2)'!E41-'Τ. Π._2017_ΘΕΜΑΤΙΚΟΙ ΑΞΟΝΕΣ (2)'!F41</f>
        <v>0</v>
      </c>
      <c r="H41" s="203">
        <v>0</v>
      </c>
      <c r="I41" s="76" t="s">
        <v>39</v>
      </c>
      <c r="J41" s="76" t="s">
        <v>231</v>
      </c>
      <c r="K41" s="76" t="s">
        <v>92</v>
      </c>
      <c r="L41" s="201"/>
      <c r="M41" s="50">
        <f>IF('Τ. Π._2017_ΘΕΜΑΤΙΚΟΙ ΑΞΟΝΕΣ (2)'!$I41="ΙΔΙΟΙ ΠΟΡΟΙ",'Τ. Π._2017_ΘΕΜΑΤΙΚΟΙ ΑΞΟΝΕΣ (2)'!$F41,0)</f>
        <v>40000</v>
      </c>
      <c r="N41" s="50">
        <f>IF('Τ. Π._2017_ΘΕΜΑΤΙΚΟΙ ΑΞΟΝΕΣ (2)'!$I41="ΑΝΤΑΠΟΔΟΤΙΚΟ",'Τ. Π._2017_ΘΕΜΑΤΙΚΟΙ ΑΞΟΝΕΣ (2)'!$F41,0)</f>
        <v>0</v>
      </c>
      <c r="O41" s="50">
        <f>IF('Τ. Π._2017_ΘΕΜΑΤΙΚΟΙ ΑΞΟΝΕΣ (2)'!$I41="ΕΣΠΑ",'Τ. Π._2017_ΘΕΜΑΤΙΚΟΙ ΑΞΟΝΕΣ (2)'!$F41,0)</f>
        <v>0</v>
      </c>
      <c r="P41" s="50">
        <f>IF('Τ. Π._2017_ΘΕΜΑΤΙΚΟΙ ΑΞΟΝΕΣ (2)'!$I41="ΣΑΤΑ",'Τ. Π._2017_ΘΕΜΑΤΙΚΟΙ ΑΞΟΝΕΣ (2)'!$F41,0)</f>
        <v>0</v>
      </c>
      <c r="Q41" s="50">
        <f>IF('Τ. Π._2017_ΘΕΜΑΤΙΚΟΙ ΑΞΟΝΕΣ (2)'!$I41="ΧΡΗΜΑΤΟΔΟΤΗΣΗ ΠΕΡΙΦΕΡΕΙΑΣ",'Τ. Π._2017_ΘΕΜΑΤΙΚΟΙ ΑΞΟΝΕΣ (2)'!$F41,0)</f>
        <v>0</v>
      </c>
      <c r="R41" s="50">
        <f>IF('Τ. Π._2017_ΘΕΜΑΤΙΚΟΙ ΑΞΟΝΕΣ (2)'!$I41="ΔΑΝΕΙΟ",'Τ. Π._2017_ΘΕΜΑΤΙΚΟΙ ΑΞΟΝΕΣ (2)'!$F41,0)</f>
        <v>0</v>
      </c>
      <c r="S41" s="204" t="s">
        <v>228</v>
      </c>
    </row>
    <row r="42" spans="1:19" s="79" customFormat="1" ht="33" customHeight="1">
      <c r="A42" s="72" t="s">
        <v>232</v>
      </c>
      <c r="B42" s="72" t="s">
        <v>42</v>
      </c>
      <c r="C42" s="202" t="s">
        <v>233</v>
      </c>
      <c r="D42" s="198" t="s">
        <v>59</v>
      </c>
      <c r="E42" s="199">
        <v>40000</v>
      </c>
      <c r="F42" s="65">
        <v>40000</v>
      </c>
      <c r="G42" s="65">
        <f>'Τ. Π._2017_ΘΕΜΑΤΙΚΟΙ ΑΞΟΝΕΣ (2)'!E42-'Τ. Π._2017_ΘΕΜΑΤΙΚΟΙ ΑΞΟΝΕΣ (2)'!F42</f>
        <v>0</v>
      </c>
      <c r="H42" s="203">
        <v>0</v>
      </c>
      <c r="I42" s="76" t="s">
        <v>39</v>
      </c>
      <c r="J42" s="76" t="s">
        <v>234</v>
      </c>
      <c r="K42" s="76" t="s">
        <v>92</v>
      </c>
      <c r="L42" s="201"/>
      <c r="M42" s="50">
        <f>IF('Τ. Π._2017_ΘΕΜΑΤΙΚΟΙ ΑΞΟΝΕΣ (2)'!$I42="ΙΔΙΟΙ ΠΟΡΟΙ",'Τ. Π._2017_ΘΕΜΑΤΙΚΟΙ ΑΞΟΝΕΣ (2)'!$F42,0)</f>
        <v>40000</v>
      </c>
      <c r="N42" s="50">
        <f>IF('Τ. Π._2017_ΘΕΜΑΤΙΚΟΙ ΑΞΟΝΕΣ (2)'!$I42="ΑΝΤΑΠΟΔΟΤΙΚΟ",'Τ. Π._2017_ΘΕΜΑΤΙΚΟΙ ΑΞΟΝΕΣ (2)'!$F42,0)</f>
        <v>0</v>
      </c>
      <c r="O42" s="50">
        <f>IF('Τ. Π._2017_ΘΕΜΑΤΙΚΟΙ ΑΞΟΝΕΣ (2)'!$I42="ΕΣΠΑ",'Τ. Π._2017_ΘΕΜΑΤΙΚΟΙ ΑΞΟΝΕΣ (2)'!$F42,0)</f>
        <v>0</v>
      </c>
      <c r="P42" s="50">
        <f>IF('Τ. Π._2017_ΘΕΜΑΤΙΚΟΙ ΑΞΟΝΕΣ (2)'!$I42="ΣΑΤΑ",'Τ. Π._2017_ΘΕΜΑΤΙΚΟΙ ΑΞΟΝΕΣ (2)'!$F42,0)</f>
        <v>0</v>
      </c>
      <c r="Q42" s="50">
        <f>IF('Τ. Π._2017_ΘΕΜΑΤΙΚΟΙ ΑΞΟΝΕΣ (2)'!$I42="ΧΡΗΜΑΤΟΔΟΤΗΣΗ ΠΕΡΙΦΕΡΕΙΑΣ",'Τ. Π._2017_ΘΕΜΑΤΙΚΟΙ ΑΞΟΝΕΣ (2)'!$F42,0)</f>
        <v>0</v>
      </c>
      <c r="R42" s="50">
        <f>IF('Τ. Π._2017_ΘΕΜΑΤΙΚΟΙ ΑΞΟΝΕΣ (2)'!$I42="ΔΑΝΕΙΟ",'Τ. Π._2017_ΘΕΜΑΤΙΚΟΙ ΑΞΟΝΕΣ (2)'!$F42,0)</f>
        <v>0</v>
      </c>
      <c r="S42" s="204" t="s">
        <v>228</v>
      </c>
    </row>
    <row r="43" spans="1:19" s="79" customFormat="1" ht="33" customHeight="1">
      <c r="A43" s="72" t="s">
        <v>235</v>
      </c>
      <c r="B43" s="72" t="s">
        <v>42</v>
      </c>
      <c r="C43" s="202" t="s">
        <v>236</v>
      </c>
      <c r="D43" s="198" t="s">
        <v>59</v>
      </c>
      <c r="E43" s="199">
        <v>50000</v>
      </c>
      <c r="F43" s="65">
        <v>50000</v>
      </c>
      <c r="G43" s="65">
        <f>'Τ. Π._2017_ΘΕΜΑΤΙΚΟΙ ΑΞΟΝΕΣ (2)'!E43-'Τ. Π._2017_ΘΕΜΑΤΙΚΟΙ ΑΞΟΝΕΣ (2)'!F43</f>
        <v>0</v>
      </c>
      <c r="H43" s="203">
        <v>0</v>
      </c>
      <c r="I43" s="76" t="s">
        <v>39</v>
      </c>
      <c r="J43" s="76" t="s">
        <v>237</v>
      </c>
      <c r="K43" s="76" t="s">
        <v>92</v>
      </c>
      <c r="L43" s="201"/>
      <c r="M43" s="50">
        <f>IF('Τ. Π._2017_ΘΕΜΑΤΙΚΟΙ ΑΞΟΝΕΣ (2)'!$I43="ΙΔΙΟΙ ΠΟΡΟΙ",'Τ. Π._2017_ΘΕΜΑΤΙΚΟΙ ΑΞΟΝΕΣ (2)'!$F43,0)</f>
        <v>50000</v>
      </c>
      <c r="N43" s="50">
        <f>IF('Τ. Π._2017_ΘΕΜΑΤΙΚΟΙ ΑΞΟΝΕΣ (2)'!$I43="ΑΝΤΑΠΟΔΟΤΙΚΟ",'Τ. Π._2017_ΘΕΜΑΤΙΚΟΙ ΑΞΟΝΕΣ (2)'!$F43,0)</f>
        <v>0</v>
      </c>
      <c r="O43" s="50">
        <f>IF('Τ. Π._2017_ΘΕΜΑΤΙΚΟΙ ΑΞΟΝΕΣ (2)'!$I43="ΕΣΠΑ",'Τ. Π._2017_ΘΕΜΑΤΙΚΟΙ ΑΞΟΝΕΣ (2)'!$F43,0)</f>
        <v>0</v>
      </c>
      <c r="P43" s="50">
        <f>IF('Τ. Π._2017_ΘΕΜΑΤΙΚΟΙ ΑΞΟΝΕΣ (2)'!$I43="ΣΑΤΑ",'Τ. Π._2017_ΘΕΜΑΤΙΚΟΙ ΑΞΟΝΕΣ (2)'!$F43,0)</f>
        <v>0</v>
      </c>
      <c r="Q43" s="50">
        <f>IF('Τ. Π._2017_ΘΕΜΑΤΙΚΟΙ ΑΞΟΝΕΣ (2)'!$I43="ΧΡΗΜΑΤΟΔΟΤΗΣΗ ΠΕΡΙΦΕΡΕΙΑΣ",'Τ. Π._2017_ΘΕΜΑΤΙΚΟΙ ΑΞΟΝΕΣ (2)'!$F43,0)</f>
        <v>0</v>
      </c>
      <c r="R43" s="50">
        <f>IF('Τ. Π._2017_ΘΕΜΑΤΙΚΟΙ ΑΞΟΝΕΣ (2)'!$I43="ΔΑΝΕΙΟ",'Τ. Π._2017_ΘΕΜΑΤΙΚΟΙ ΑΞΟΝΕΣ (2)'!$F43,0)</f>
        <v>0</v>
      </c>
      <c r="S43" s="204" t="s">
        <v>228</v>
      </c>
    </row>
    <row r="44" spans="1:19" s="79" customFormat="1" ht="33" customHeight="1">
      <c r="A44" s="72" t="s">
        <v>238</v>
      </c>
      <c r="B44" s="72" t="s">
        <v>42</v>
      </c>
      <c r="C44" s="202" t="s">
        <v>239</v>
      </c>
      <c r="D44" s="198" t="s">
        <v>59</v>
      </c>
      <c r="E44" s="199">
        <v>24800</v>
      </c>
      <c r="F44" s="65">
        <v>24800</v>
      </c>
      <c r="G44" s="65">
        <f>'Τ. Π._2017_ΘΕΜΑΤΙΚΟΙ ΑΞΟΝΕΣ (2)'!E44-'Τ. Π._2017_ΘΕΜΑΤΙΚΟΙ ΑΞΟΝΕΣ (2)'!F44</f>
        <v>0</v>
      </c>
      <c r="H44" s="203">
        <v>0</v>
      </c>
      <c r="I44" s="76" t="s">
        <v>39</v>
      </c>
      <c r="J44" s="76" t="s">
        <v>240</v>
      </c>
      <c r="K44" s="76" t="s">
        <v>92</v>
      </c>
      <c r="L44" s="201"/>
      <c r="M44" s="50">
        <f>IF('Τ. Π._2017_ΘΕΜΑΤΙΚΟΙ ΑΞΟΝΕΣ (2)'!$I44="ΙΔΙΟΙ ΠΟΡΟΙ",'Τ. Π._2017_ΘΕΜΑΤΙΚΟΙ ΑΞΟΝΕΣ (2)'!$F44,0)</f>
        <v>24800</v>
      </c>
      <c r="N44" s="50">
        <f>IF('Τ. Π._2017_ΘΕΜΑΤΙΚΟΙ ΑΞΟΝΕΣ (2)'!$I44="ΑΝΤΑΠΟΔΟΤΙΚΟ",'Τ. Π._2017_ΘΕΜΑΤΙΚΟΙ ΑΞΟΝΕΣ (2)'!$F44,0)</f>
        <v>0</v>
      </c>
      <c r="O44" s="50">
        <f>IF('Τ. Π._2017_ΘΕΜΑΤΙΚΟΙ ΑΞΟΝΕΣ (2)'!$I44="ΕΣΠΑ",'Τ. Π._2017_ΘΕΜΑΤΙΚΟΙ ΑΞΟΝΕΣ (2)'!$F44,0)</f>
        <v>0</v>
      </c>
      <c r="P44" s="50">
        <f>IF('Τ. Π._2017_ΘΕΜΑΤΙΚΟΙ ΑΞΟΝΕΣ (2)'!$I44="ΣΑΤΑ",'Τ. Π._2017_ΘΕΜΑΤΙΚΟΙ ΑΞΟΝΕΣ (2)'!$F44,0)</f>
        <v>0</v>
      </c>
      <c r="Q44" s="50">
        <f>IF('Τ. Π._2017_ΘΕΜΑΤΙΚΟΙ ΑΞΟΝΕΣ (2)'!$I44="ΧΡΗΜΑΤΟΔΟΤΗΣΗ ΠΕΡΙΦΕΡΕΙΑΣ",'Τ. Π._2017_ΘΕΜΑΤΙΚΟΙ ΑΞΟΝΕΣ (2)'!$F44,0)</f>
        <v>0</v>
      </c>
      <c r="R44" s="50">
        <f>IF('Τ. Π._2017_ΘΕΜΑΤΙΚΟΙ ΑΞΟΝΕΣ (2)'!$I44="ΔΑΝΕΙΟ",'Τ. Π._2017_ΘΕΜΑΤΙΚΟΙ ΑΞΟΝΕΣ (2)'!$F44,0)</f>
        <v>0</v>
      </c>
      <c r="S44" s="204" t="s">
        <v>228</v>
      </c>
    </row>
    <row r="45" spans="1:19" s="79" customFormat="1" ht="33" customHeight="1">
      <c r="A45" s="72" t="s">
        <v>241</v>
      </c>
      <c r="B45" s="189" t="s">
        <v>42</v>
      </c>
      <c r="C45" s="190" t="s">
        <v>242</v>
      </c>
      <c r="D45" s="189" t="s">
        <v>196</v>
      </c>
      <c r="E45" s="191">
        <v>124000</v>
      </c>
      <c r="F45" s="192">
        <v>124000</v>
      </c>
      <c r="G45" s="65">
        <f>'Τ. Π._2017_ΘΕΜΑΤΙΚΟΙ ΑΞΟΝΕΣ (2)'!E45-'Τ. Π._2017_ΘΕΜΑΤΙΚΟΙ ΑΞΟΝΕΣ (2)'!F45</f>
        <v>0</v>
      </c>
      <c r="H45" s="65">
        <v>0</v>
      </c>
      <c r="I45" s="76" t="s">
        <v>40</v>
      </c>
      <c r="J45" s="193" t="s">
        <v>243</v>
      </c>
      <c r="K45" s="76" t="s">
        <v>92</v>
      </c>
      <c r="L45" s="201"/>
      <c r="M45" s="50">
        <f>IF('Τ. Π._2017_ΘΕΜΑΤΙΚΟΙ ΑΞΟΝΕΣ (2)'!$I45="ΙΔΙΟΙ ΠΟΡΟΙ",'Τ. Π._2017_ΘΕΜΑΤΙΚΟΙ ΑΞΟΝΕΣ (2)'!$F45,0)</f>
        <v>0</v>
      </c>
      <c r="N45" s="50">
        <f>IF('Τ. Π._2017_ΘΕΜΑΤΙΚΟΙ ΑΞΟΝΕΣ (2)'!$I45="ΑΝΤΑΠΟΔΟΤΙΚΟ",'Τ. Π._2017_ΘΕΜΑΤΙΚΟΙ ΑΞΟΝΕΣ (2)'!$F45,0)</f>
        <v>124000</v>
      </c>
      <c r="O45" s="50">
        <f>IF('Τ. Π._2017_ΘΕΜΑΤΙΚΟΙ ΑΞΟΝΕΣ (2)'!$I45="ΕΣΠΑ",'Τ. Π._2017_ΘΕΜΑΤΙΚΟΙ ΑΞΟΝΕΣ (2)'!$F45,0)</f>
        <v>0</v>
      </c>
      <c r="P45" s="50">
        <f>IF('Τ. Π._2017_ΘΕΜΑΤΙΚΟΙ ΑΞΟΝΕΣ (2)'!$I45="ΣΑΤΑ",'Τ. Π._2017_ΘΕΜΑΤΙΚΟΙ ΑΞΟΝΕΣ (2)'!$F45,0)</f>
        <v>0</v>
      </c>
      <c r="Q45" s="50">
        <f>IF('Τ. Π._2017_ΘΕΜΑΤΙΚΟΙ ΑΞΟΝΕΣ (2)'!$I45="ΧΡΗΜΑΤΟΔΟΤΗΣΗ ΠΕΡΙΦΕΡΕΙΑΣ",'Τ. Π._2017_ΘΕΜΑΤΙΚΟΙ ΑΞΟΝΕΣ (2)'!$F45,0)</f>
        <v>0</v>
      </c>
      <c r="R45" s="50">
        <f>IF('Τ. Π._2017_ΘΕΜΑΤΙΚΟΙ ΑΞΟΝΕΣ (2)'!$I45="ΔΑΝΕΙΟ",'Τ. Π._2017_ΘΕΜΑΤΙΚΟΙ ΑΞΟΝΕΣ (2)'!$F45,0)</f>
        <v>0</v>
      </c>
      <c r="S45" s="194">
        <v>2017</v>
      </c>
    </row>
    <row r="46" spans="6:18" ht="14.25">
      <c r="F46" s="205"/>
      <c r="G46" s="206"/>
      <c r="H46" s="206"/>
      <c r="L46" s="88"/>
      <c r="M46" s="68">
        <f>SUM('Τ. Π._2017_ΘΕΜΑΤΙΚΟΙ ΑΞΟΝΕΣ (2)'!M30:M45)</f>
        <v>416800</v>
      </c>
      <c r="N46" s="68">
        <f>SUM('Τ. Π._2017_ΘΕΜΑΤΙΚΟΙ ΑΞΟΝΕΣ (2)'!N30:N45)</f>
        <v>528400</v>
      </c>
      <c r="O46" s="68">
        <f>SUM('Τ. Π._2017_ΘΕΜΑΤΙΚΟΙ ΑΞΟΝΕΣ (2)'!O30:O45)</f>
        <v>0</v>
      </c>
      <c r="P46" s="68">
        <f>SUM('Τ. Π._2017_ΘΕΜΑΤΙΚΟΙ ΑΞΟΝΕΣ (2)'!P30:P45)</f>
        <v>200000</v>
      </c>
      <c r="Q46" s="68">
        <f>SUM('Τ. Π._2017_ΘΕΜΑΤΙΚΟΙ ΑΞΟΝΕΣ (2)'!Q30:Q45)</f>
        <v>0</v>
      </c>
      <c r="R46" s="68">
        <f>SUM('Τ. Π._2017_ΘΕΜΑΤΙΚΟΙ ΑΞΟΝΕΣ (2)'!R30:R45)</f>
        <v>0</v>
      </c>
    </row>
    <row r="47" spans="1:19" ht="42.75" customHeight="1">
      <c r="A47" s="95" t="s">
        <v>244</v>
      </c>
      <c r="B47" s="96" t="s">
        <v>65</v>
      </c>
      <c r="C47" s="97" t="s">
        <v>245</v>
      </c>
      <c r="D47" s="98" t="s">
        <v>122</v>
      </c>
      <c r="E47" s="99">
        <v>569990</v>
      </c>
      <c r="F47" s="100">
        <v>569990</v>
      </c>
      <c r="G47" s="100">
        <f>'Τ. Π._2017_ΘΕΜΑΤΙΚΟΙ ΑΞΟΝΕΣ (2)'!E47-'Τ. Π._2017_ΘΕΜΑΤΙΚΟΙ ΑΞΟΝΕΣ (2)'!F47</f>
        <v>0</v>
      </c>
      <c r="H47" s="100">
        <v>0</v>
      </c>
      <c r="I47" s="101" t="s">
        <v>25</v>
      </c>
      <c r="J47" s="207" t="s">
        <v>246</v>
      </c>
      <c r="K47" s="103" t="s">
        <v>46</v>
      </c>
      <c r="L47" s="12"/>
      <c r="M47" s="50">
        <f>IF('Τ. Π._2017_ΘΕΜΑΤΙΚΟΙ ΑΞΟΝΕΣ (2)'!$I47="ΙΔΙΟΙ ΠΟΡΟΙ",'Τ. Π._2017_ΘΕΜΑΤΙΚΟΙ ΑΞΟΝΕΣ (2)'!$F47,0)</f>
        <v>0</v>
      </c>
      <c r="N47" s="50">
        <f>IF('Τ. Π._2017_ΘΕΜΑΤΙΚΟΙ ΑΞΟΝΕΣ (2)'!$I47="ΑΝΤΑΠΟΔΟΤΙΚΟ",'Τ. Π._2017_ΘΕΜΑΤΙΚΟΙ ΑΞΟΝΕΣ (2)'!$F47,0)</f>
        <v>0</v>
      </c>
      <c r="O47" s="50">
        <f>IF('Τ. Π._2017_ΘΕΜΑΤΙΚΟΙ ΑΞΟΝΕΣ (2)'!$I47="ΕΣΠΑ",'Τ. Π._2017_ΘΕΜΑΤΙΚΟΙ ΑΞΟΝΕΣ (2)'!$F47,0)</f>
        <v>0</v>
      </c>
      <c r="P47" s="50">
        <f>IF('Τ. Π._2017_ΘΕΜΑΤΙΚΟΙ ΑΞΟΝΕΣ (2)'!$I47="ΣΑΤΑ",'Τ. Π._2017_ΘΕΜΑΤΙΚΟΙ ΑΞΟΝΕΣ (2)'!$F47,0)</f>
        <v>0</v>
      </c>
      <c r="Q47" s="50">
        <f>IF('Τ. Π._2017_ΘΕΜΑΤΙΚΟΙ ΑΞΟΝΕΣ (2)'!$I47="ΧΡΗΜΑΤΟΔΟΤΗΣΗ ΠΕΡΙΦΕΡΕΙΑΣ",'Τ. Π._2017_ΘΕΜΑΤΙΚΟΙ ΑΞΟΝΕΣ (2)'!$F47,0)</f>
        <v>569990</v>
      </c>
      <c r="R47" s="50">
        <f>IF('Τ. Π._2017_ΘΕΜΑΤΙΚΟΙ ΑΞΟΝΕΣ (2)'!$I47="ΔΑΝΕΙΟ",'Τ. Π._2017_ΘΕΜΑΤΙΚΟΙ ΑΞΟΝΕΣ (2)'!$F47,0)</f>
        <v>0</v>
      </c>
      <c r="S47" s="158">
        <v>2015</v>
      </c>
    </row>
    <row r="48" spans="1:19" ht="42.75" customHeight="1">
      <c r="A48" s="208" t="s">
        <v>247</v>
      </c>
      <c r="B48" s="209" t="s">
        <v>65</v>
      </c>
      <c r="C48" s="210" t="s">
        <v>248</v>
      </c>
      <c r="D48" s="211" t="s">
        <v>59</v>
      </c>
      <c r="E48" s="212">
        <v>2500000</v>
      </c>
      <c r="F48" s="213">
        <v>2500000</v>
      </c>
      <c r="G48" s="213">
        <f>'Τ. Π._2017_ΘΕΜΑΤΙΚΟΙ ΑΞΟΝΕΣ (2)'!E48-'Τ. Π._2017_ΘΕΜΑΤΙΚΟΙ ΑΞΟΝΕΣ (2)'!F48</f>
        <v>0</v>
      </c>
      <c r="H48" s="213">
        <v>0</v>
      </c>
      <c r="I48" s="214" t="s">
        <v>25</v>
      </c>
      <c r="J48" s="215" t="s">
        <v>249</v>
      </c>
      <c r="K48" s="216" t="s">
        <v>46</v>
      </c>
      <c r="L48" s="12"/>
      <c r="M48" s="50">
        <f>IF('Τ. Π._2017_ΘΕΜΑΤΙΚΟΙ ΑΞΟΝΕΣ (2)'!$I48="ΙΔΙΟΙ ΠΟΡΟΙ",'Τ. Π._2017_ΘΕΜΑΤΙΚΟΙ ΑΞΟΝΕΣ (2)'!$F48,0)</f>
        <v>0</v>
      </c>
      <c r="N48" s="50">
        <f>IF('Τ. Π._2017_ΘΕΜΑΤΙΚΟΙ ΑΞΟΝΕΣ (2)'!$I48="ΑΝΤΑΠΟΔΟΤΙΚΟ",'Τ. Π._2017_ΘΕΜΑΤΙΚΟΙ ΑΞΟΝΕΣ (2)'!$F48,0)</f>
        <v>0</v>
      </c>
      <c r="O48" s="50">
        <f>IF('Τ. Π._2017_ΘΕΜΑΤΙΚΟΙ ΑΞΟΝΕΣ (2)'!$I48="ΕΣΠΑ",'Τ. Π._2017_ΘΕΜΑΤΙΚΟΙ ΑΞΟΝΕΣ (2)'!$F48,0)</f>
        <v>0</v>
      </c>
      <c r="P48" s="50">
        <f>IF('Τ. Π._2017_ΘΕΜΑΤΙΚΟΙ ΑΞΟΝΕΣ (2)'!$I48="ΣΑΤΑ",'Τ. Π._2017_ΘΕΜΑΤΙΚΟΙ ΑΞΟΝΕΣ (2)'!$F48,0)</f>
        <v>0</v>
      </c>
      <c r="Q48" s="50">
        <f>IF('Τ. Π._2017_ΘΕΜΑΤΙΚΟΙ ΑΞΟΝΕΣ (2)'!$I48="ΧΡΗΜΑΤΟΔΟΤΗΣΗ ΠΕΡΙΦΕΡΕΙΑΣ",'Τ. Π._2017_ΘΕΜΑΤΙΚΟΙ ΑΞΟΝΕΣ (2)'!$F48,0)</f>
        <v>2500000</v>
      </c>
      <c r="R48" s="50">
        <f>IF('Τ. Π._2017_ΘΕΜΑΤΙΚΟΙ ΑΞΟΝΕΣ (2)'!$I48="ΔΑΝΕΙΟ",'Τ. Π._2017_ΘΕΜΑΤΙΚΟΙ ΑΞΟΝΕΣ (2)'!$F48,0)</f>
        <v>0</v>
      </c>
      <c r="S48" s="158">
        <v>2016</v>
      </c>
    </row>
    <row r="49" spans="1:19" ht="42.75" customHeight="1">
      <c r="A49" s="104" t="s">
        <v>250</v>
      </c>
      <c r="B49" s="105" t="s">
        <v>65</v>
      </c>
      <c r="C49" s="106" t="s">
        <v>251</v>
      </c>
      <c r="D49" s="107" t="s">
        <v>59</v>
      </c>
      <c r="E49" s="108">
        <v>1500000</v>
      </c>
      <c r="F49" s="109">
        <v>1500000</v>
      </c>
      <c r="G49" s="109">
        <f>'Τ. Π._2017_ΘΕΜΑΤΙΚΟΙ ΑΞΟΝΕΣ (2)'!E49-'Τ. Π._2017_ΘΕΜΑΤΙΚΟΙ ΑΞΟΝΕΣ (2)'!F49</f>
        <v>0</v>
      </c>
      <c r="H49" s="109">
        <v>0</v>
      </c>
      <c r="I49" s="110" t="s">
        <v>25</v>
      </c>
      <c r="J49" s="217" t="s">
        <v>252</v>
      </c>
      <c r="K49" s="112" t="s">
        <v>46</v>
      </c>
      <c r="L49" s="68"/>
      <c r="M49" s="50">
        <f>IF('Τ. Π._2017_ΘΕΜΑΤΙΚΟΙ ΑΞΟΝΕΣ (2)'!$I49="ΙΔΙΟΙ ΠΟΡΟΙ",'Τ. Π._2017_ΘΕΜΑΤΙΚΟΙ ΑΞΟΝΕΣ (2)'!$F49,0)</f>
        <v>0</v>
      </c>
      <c r="N49" s="50">
        <f>IF('Τ. Π._2017_ΘΕΜΑΤΙΚΟΙ ΑΞΟΝΕΣ (2)'!$I49="ΑΝΤΑΠΟΔΟΤΙΚΟ",'Τ. Π._2017_ΘΕΜΑΤΙΚΟΙ ΑΞΟΝΕΣ (2)'!$F49,0)</f>
        <v>0</v>
      </c>
      <c r="O49" s="50">
        <f>IF('Τ. Π._2017_ΘΕΜΑΤΙΚΟΙ ΑΞΟΝΕΣ (2)'!$I49="ΕΣΠΑ",'Τ. Π._2017_ΘΕΜΑΤΙΚΟΙ ΑΞΟΝΕΣ (2)'!$F49,0)</f>
        <v>0</v>
      </c>
      <c r="P49" s="50">
        <f>IF('Τ. Π._2017_ΘΕΜΑΤΙΚΟΙ ΑΞΟΝΕΣ (2)'!$I49="ΣΑΤΑ",'Τ. Π._2017_ΘΕΜΑΤΙΚΟΙ ΑΞΟΝΕΣ (2)'!$F49,0)</f>
        <v>0</v>
      </c>
      <c r="Q49" s="50">
        <f>IF('Τ. Π._2017_ΘΕΜΑΤΙΚΟΙ ΑΞΟΝΕΣ (2)'!$I49="ΧΡΗΜΑΤΟΔΟΤΗΣΗ ΠΕΡΙΦΕΡΕΙΑΣ",'Τ. Π._2017_ΘΕΜΑΤΙΚΟΙ ΑΞΟΝΕΣ (2)'!$F49,0)</f>
        <v>1500000</v>
      </c>
      <c r="R49" s="50">
        <f>IF('Τ. Π._2017_ΘΕΜΑΤΙΚΟΙ ΑΞΟΝΕΣ (2)'!$I49="ΔΑΝΕΙΟ",'Τ. Π._2017_ΘΕΜΑΤΙΚΟΙ ΑΞΟΝΕΣ (2)'!$F49,0)</f>
        <v>0</v>
      </c>
      <c r="S49" s="158">
        <v>2016</v>
      </c>
    </row>
    <row r="50" spans="1:18" ht="3.75" customHeight="1" hidden="1">
      <c r="A50" s="218"/>
      <c r="B50" s="218"/>
      <c r="C50" s="218"/>
      <c r="D50" s="218"/>
      <c r="E50" s="219"/>
      <c r="F50" s="220"/>
      <c r="G50" s="221"/>
      <c r="H50" s="221"/>
      <c r="I50" s="220"/>
      <c r="J50" s="220"/>
      <c r="K50" s="220"/>
      <c r="L50" s="88"/>
      <c r="M50" s="68">
        <f>SUM('Τ. Π._2017_ΘΕΜΑΤΙΚΟΙ ΑΞΟΝΕΣ (2)'!M47:M49)</f>
        <v>0</v>
      </c>
      <c r="N50" s="68">
        <f>SUM('Τ. Π._2017_ΘΕΜΑΤΙΚΟΙ ΑΞΟΝΕΣ (2)'!N47:N49)</f>
        <v>0</v>
      </c>
      <c r="O50" s="68">
        <f>SUM('Τ. Π._2017_ΘΕΜΑΤΙΚΟΙ ΑΞΟΝΕΣ (2)'!O47:O49)</f>
        <v>0</v>
      </c>
      <c r="P50" s="68">
        <f>SUM('Τ. Π._2017_ΘΕΜΑΤΙΚΟΙ ΑΞΟΝΕΣ (2)'!P47:P49)</f>
        <v>0</v>
      </c>
      <c r="Q50" s="68">
        <f>SUM('Τ. Π._2017_ΘΕΜΑΤΙΚΟΙ ΑΞΟΝΕΣ (2)'!Q47:Q49)</f>
        <v>4569990</v>
      </c>
      <c r="R50" s="68">
        <f>SUM('Τ. Π._2017_ΘΕΜΑΤΙΚΟΙ ΑΞΟΝΕΣ (2)'!R47:R49)</f>
        <v>0</v>
      </c>
    </row>
    <row r="51" spans="1:19" s="69" customFormat="1" ht="25.5" customHeight="1" hidden="1">
      <c r="A51" s="123" t="s">
        <v>253</v>
      </c>
      <c r="B51" s="124"/>
      <c r="C51" s="125"/>
      <c r="D51" s="124"/>
      <c r="E51" s="126"/>
      <c r="F51" s="126"/>
      <c r="G51" s="126"/>
      <c r="H51" s="222"/>
      <c r="I51" s="129"/>
      <c r="J51" s="223"/>
      <c r="K51" s="131" t="s">
        <v>92</v>
      </c>
      <c r="L51" s="88"/>
      <c r="M51" s="50">
        <f>IF('Τ. Π._2017_ΘΕΜΑΤΙΚΟΙ ΑΞΟΝΕΣ (1)'!$I60="ΙΔΙΟΙ ΠΟΡΟΙ",'Τ. Π._2017_ΘΕΜΑΤΙΚΟΙ ΑΞΟΝΕΣ (1)'!$F60,0)</f>
        <v>0</v>
      </c>
      <c r="N51" s="50">
        <f>IF('Τ. Π._2017_ΘΕΜΑΤΙΚΟΙ ΑΞΟΝΕΣ (1)'!$I60="ΑΝΤΑΠΟΔΟΤΙΚΟ",'Τ. Π._2017_ΘΕΜΑΤΙΚΟΙ ΑΞΟΝΕΣ (1)'!$F60,0)</f>
        <v>0</v>
      </c>
      <c r="O51" s="50">
        <f>IF('Τ. Π._2017_ΘΕΜΑΤΙΚΟΙ ΑΞΟΝΕΣ (1)'!$I60="ΕΣΠΑ",'Τ. Π._2017_ΘΕΜΑΤΙΚΟΙ ΑΞΟΝΕΣ (1)'!$F60,0)</f>
        <v>0</v>
      </c>
      <c r="P51" s="50">
        <f>IF('Τ. Π._2017_ΘΕΜΑΤΙΚΟΙ ΑΞΟΝΕΣ (1)'!$I60="ΣΑΤΑ",'Τ. Π._2017_ΘΕΜΑΤΙΚΟΙ ΑΞΟΝΕΣ (1)'!$F60,0)</f>
        <v>0</v>
      </c>
      <c r="Q51" s="50">
        <f>IF('Τ. Π._2017_ΘΕΜΑΤΙΚΟΙ ΑΞΟΝΕΣ (1)'!$I60="ΧΡΗΜΑΤΟΔΟΤΗΣΗ ΠΕΡΙΦΕΡΕΙΑΣ",'Τ. Π._2017_ΘΕΜΑΤΙΚΟΙ ΑΞΟΝΕΣ (1)'!$F60,0)</f>
        <v>0</v>
      </c>
      <c r="R51" s="50">
        <f>IF('Τ. Π._2017_ΘΕΜΑΤΙΚΟΙ ΑΞΟΝΕΣ (1)'!$I60="ΔΑΝΕΙΟ",'Τ. Π._2017_ΘΕΜΑΤΙΚΟΙ ΑΞΟΝΕΣ (1)'!$F60,0)</f>
        <v>0</v>
      </c>
      <c r="S51" s="224">
        <v>2017</v>
      </c>
    </row>
    <row r="52" spans="12:18" ht="8.25" customHeight="1">
      <c r="L52" s="88"/>
      <c r="M52" s="68">
        <f>SUM('Τ. Π._2017_ΘΕΜΑΤΙΚΟΙ ΑΞΟΝΕΣ (2)'!M51:M51)</f>
        <v>0</v>
      </c>
      <c r="N52" s="68">
        <f>SUM('Τ. Π._2017_ΘΕΜΑΤΙΚΟΙ ΑΞΟΝΕΣ (2)'!N51:N51)</f>
        <v>0</v>
      </c>
      <c r="O52" s="68">
        <f>SUM('Τ. Π._2017_ΘΕΜΑΤΙΚΟΙ ΑΞΟΝΕΣ (2)'!O51:O51)</f>
        <v>0</v>
      </c>
      <c r="P52" s="68">
        <f>SUM('Τ. Π._2017_ΘΕΜΑΤΙΚΟΙ ΑΞΟΝΕΣ (2)'!P51:P51)</f>
        <v>0</v>
      </c>
      <c r="Q52" s="68">
        <f>SUM('Τ. Π._2017_ΘΕΜΑΤΙΚΟΙ ΑΞΟΝΕΣ (2)'!Q51:Q51)</f>
        <v>0</v>
      </c>
      <c r="R52" s="68">
        <f>SUM('Τ. Π._2017_ΘΕΜΑΤΙΚΟΙ ΑΞΟΝΕΣ (2)'!R51:R51)</f>
        <v>0</v>
      </c>
    </row>
    <row r="53" spans="1:19" s="69" customFormat="1" ht="14.25" customHeight="1">
      <c r="A53" s="89"/>
      <c r="B53" s="90"/>
      <c r="C53" s="18" t="s">
        <v>254</v>
      </c>
      <c r="D53" s="18"/>
      <c r="E53" s="92">
        <f>SUM('Τ. Π._2017_ΘΕΜΑΤΙΚΟΙ ΑΞΟΝΕΣ (2)'!E4:E28)</f>
        <v>2500910.59</v>
      </c>
      <c r="F53" s="92">
        <f>SUM('Τ. Π._2017_ΘΕΜΑΤΙΚΟΙ ΑΞΟΝΕΣ (2)'!F4:F28)</f>
        <v>2500910.59</v>
      </c>
      <c r="G53" s="92">
        <f>SUM('Τ. Π._2017_ΘΕΜΑΤΙΚΟΙ ΑΞΟΝΕΣ (2)'!G4:G28)</f>
        <v>0</v>
      </c>
      <c r="H53" s="92">
        <f>SUM('Τ. Π._2017_ΘΕΜΑΤΙΚΟΙ ΑΞΟΝΕΣ (2)'!H4:H28)</f>
        <v>0</v>
      </c>
      <c r="I53" s="94"/>
      <c r="J53" s="31"/>
      <c r="K53" s="31"/>
      <c r="L53" s="88">
        <f>SUM('Τ. Π._2017_ΘΕΜΑΤΙΚΟΙ ΑΞΟΝΕΣ (2)'!M53:R53)</f>
        <v>8216100.59</v>
      </c>
      <c r="M53" s="68">
        <f>'Τ. Π._2017_ΘΕΜΑΤΙΚΟΙ ΑΞΟΝΕΣ (2)'!M29+'Τ. Π._2017_ΘΕΜΑΤΙΚΟΙ ΑΞΟΝΕΣ (2)'!M46+'Τ. Π._2017_ΘΕΜΑΤΙΚΟΙ ΑΞΟΝΕΣ (2)'!M50+'Τ. Π._2017_ΘΕΜΑΤΙΚΟΙ ΑΞΟΝΕΣ (2)'!M52</f>
        <v>1080656.6099999999</v>
      </c>
      <c r="N53" s="68">
        <f>'Τ. Π._2017_ΘΕΜΑΤΙΚΟΙ ΑΞΟΝΕΣ (2)'!N29+'Τ. Π._2017_ΘΕΜΑΤΙΚΟΙ ΑΞΟΝΕΣ (2)'!N46+'Τ. Π._2017_ΘΕΜΑΤΙΚΟΙ ΑΞΟΝΕΣ (2)'!N50+'Τ. Π._2017_ΘΕΜΑΤΙΚΟΙ ΑΞΟΝΕΣ (2)'!N52</f>
        <v>1215953.3900000001</v>
      </c>
      <c r="O53" s="68">
        <f>'Τ. Π._2017_ΘΕΜΑΤΙΚΟΙ ΑΞΟΝΕΣ (2)'!O29+'Τ. Π._2017_ΘΕΜΑΤΙΚΟΙ ΑΞΟΝΕΣ (2)'!O46+'Τ. Π._2017_ΘΕΜΑΤΙΚΟΙ ΑΞΟΝΕΣ (2)'!O50+'Τ. Π._2017_ΘΕΜΑΤΙΚΟΙ ΑΞΟΝΕΣ (2)'!O52</f>
        <v>0</v>
      </c>
      <c r="P53" s="68">
        <f>'Τ. Π._2017_ΘΕΜΑΤΙΚΟΙ ΑΞΟΝΕΣ (2)'!P29+'Τ. Π._2017_ΘΕΜΑΤΙΚΟΙ ΑΞΟΝΕΣ (2)'!P46+'Τ. Π._2017_ΘΕΜΑΤΙΚΟΙ ΑΞΟΝΕΣ (2)'!P50+'Τ. Π._2017_ΘΕΜΑΤΙΚΟΙ ΑΞΟΝΕΣ (2)'!P52</f>
        <v>1349500.5899999999</v>
      </c>
      <c r="Q53" s="68">
        <f>'Τ. Π._2017_ΘΕΜΑΤΙΚΟΙ ΑΞΟΝΕΣ (2)'!Q29+'Τ. Π._2017_ΘΕΜΑΤΙΚΟΙ ΑΞΟΝΕΣ (2)'!Q46+'Τ. Π._2017_ΘΕΜΑΤΙΚΟΙ ΑΞΟΝΕΣ (2)'!Q50+'Τ. Π._2017_ΘΕΜΑΤΙΚΟΙ ΑΞΟΝΕΣ (2)'!Q52</f>
        <v>4569990</v>
      </c>
      <c r="R53" s="68">
        <f>'Τ. Π._2017_ΘΕΜΑΤΙΚΟΙ ΑΞΟΝΕΣ (2)'!R29+'Τ. Π._2017_ΘΕΜΑΤΙΚΟΙ ΑΞΟΝΕΣ (2)'!R46+'Τ. Π._2017_ΘΕΜΑΤΙΚΟΙ ΑΞΟΝΕΣ (2)'!R50+'Τ. Π._2017_ΘΕΜΑΤΙΚΟΙ ΑΞΟΝΕΣ (2)'!R52</f>
        <v>0</v>
      </c>
      <c r="S53" s="224"/>
    </row>
    <row r="54" spans="1:19" s="69" customFormat="1" ht="11.25" customHeight="1">
      <c r="A54" s="89"/>
      <c r="B54" s="90"/>
      <c r="C54" s="18" t="s">
        <v>255</v>
      </c>
      <c r="D54" s="18"/>
      <c r="E54" s="92">
        <f>SUM('Τ. Π._2017_ΘΕΜΑΤΙΚΟΙ ΑΞΟΝΕΣ (2)'!E30:E45)</f>
        <v>3965200</v>
      </c>
      <c r="F54" s="92">
        <f>SUM('Τ. Π._2017_ΘΕΜΑΤΙΚΟΙ ΑΞΟΝΕΣ (2)'!F30:F45)</f>
        <v>1145200</v>
      </c>
      <c r="G54" s="92">
        <f>SUM('Τ. Π._2017_ΘΕΜΑΤΙΚΟΙ ΑΞΟΝΕΣ (2)'!G30:G45)</f>
        <v>2820000</v>
      </c>
      <c r="H54" s="92">
        <f>SUM('Τ. Π._2017_ΘΕΜΑΤΙΚΟΙ ΑΞΟΝΕΣ (2)'!H30:H45)</f>
        <v>0</v>
      </c>
      <c r="I54" s="94"/>
      <c r="J54" s="31"/>
      <c r="K54" s="31"/>
      <c r="L54" s="31"/>
      <c r="M54" s="132"/>
      <c r="O54" s="132"/>
      <c r="S54" s="224"/>
    </row>
    <row r="55" spans="1:19" s="69" customFormat="1" ht="11.25" customHeight="1">
      <c r="A55" s="89"/>
      <c r="B55" s="90"/>
      <c r="C55" s="18" t="s">
        <v>256</v>
      </c>
      <c r="D55" s="18"/>
      <c r="E55" s="92">
        <f>SUM('Τ. Π._2017_ΘΕΜΑΤΙΚΟΙ ΑΞΟΝΕΣ (2)'!E47:E49)</f>
        <v>4569990</v>
      </c>
      <c r="F55" s="92">
        <f>SUM('Τ. Π._2017_ΘΕΜΑΤΙΚΟΙ ΑΞΟΝΕΣ (2)'!F47:F49)</f>
        <v>4569990</v>
      </c>
      <c r="G55" s="92">
        <f>SUM('Τ. Π._2017_ΘΕΜΑΤΙΚΟΙ ΑΞΟΝΕΣ (2)'!G47:G49)</f>
        <v>0</v>
      </c>
      <c r="H55" s="92">
        <f>SUM('Τ. Π._2017_ΘΕΜΑΤΙΚΟΙ ΑΞΟΝΕΣ (2)'!H47:H49)</f>
        <v>0</v>
      </c>
      <c r="I55" s="94"/>
      <c r="J55" s="31"/>
      <c r="K55" s="31"/>
      <c r="L55" s="31"/>
      <c r="M55" s="132"/>
      <c r="O55" s="132"/>
      <c r="S55" s="224"/>
    </row>
    <row r="56" spans="1:19" s="69" customFormat="1" ht="11.25" customHeight="1">
      <c r="A56" s="89"/>
      <c r="B56" s="90"/>
      <c r="C56" s="18" t="s">
        <v>257</v>
      </c>
      <c r="D56" s="18"/>
      <c r="E56" s="133">
        <f>SUM('Τ. Π._2017_ΘΕΜΑΤΙΚΟΙ ΑΞΟΝΕΣ (2)'!E51)</f>
        <v>0</v>
      </c>
      <c r="F56" s="133">
        <f>SUM('Τ. Π._2017_ΘΕΜΑΤΙΚΟΙ ΑΞΟΝΕΣ (2)'!F51)</f>
        <v>0</v>
      </c>
      <c r="G56" s="133">
        <f>SUM('Τ. Π._2017_ΘΕΜΑΤΙΚΟΙ ΑΞΟΝΕΣ (2)'!G51)</f>
        <v>0</v>
      </c>
      <c r="H56" s="133">
        <f>SUM('Τ. Π._2017_ΘΕΜΑΤΙΚΟΙ ΑΞΟΝΕΣ (2)'!H51)</f>
        <v>0</v>
      </c>
      <c r="I56" s="94"/>
      <c r="J56" s="31"/>
      <c r="K56" s="31"/>
      <c r="L56" s="31"/>
      <c r="M56" s="132"/>
      <c r="O56" s="132"/>
      <c r="S56" s="224"/>
    </row>
    <row r="57" spans="1:19" s="69" customFormat="1" ht="11.25" customHeight="1">
      <c r="A57" s="89"/>
      <c r="B57" s="90"/>
      <c r="C57" s="18"/>
      <c r="D57" s="134" t="s">
        <v>111</v>
      </c>
      <c r="E57" s="135">
        <f>'Τ. Π._2017_ΘΕΜΑΤΙΚΟΙ ΑΞΟΝΕΣ (2)'!E53+'Τ. Π._2017_ΘΕΜΑΤΙΚΟΙ ΑΞΟΝΕΣ (2)'!E54+'Τ. Π._2017_ΘΕΜΑΤΙΚΟΙ ΑΞΟΝΕΣ (2)'!E55+'Τ. Π._2017_ΘΕΜΑΤΙΚΟΙ ΑΞΟΝΕΣ (2)'!E56</f>
        <v>11036100.59</v>
      </c>
      <c r="F57" s="135">
        <f>'Τ. Π._2017_ΘΕΜΑΤΙΚΟΙ ΑΞΟΝΕΣ (2)'!F53+'Τ. Π._2017_ΘΕΜΑΤΙΚΟΙ ΑΞΟΝΕΣ (2)'!F54+'Τ. Π._2017_ΘΕΜΑΤΙΚΟΙ ΑΞΟΝΕΣ (2)'!F55+'Τ. Π._2017_ΘΕΜΑΤΙΚΟΙ ΑΞΟΝΕΣ (2)'!F56</f>
        <v>8216100.59</v>
      </c>
      <c r="G57" s="135">
        <f>'Τ. Π._2017_ΘΕΜΑΤΙΚΟΙ ΑΞΟΝΕΣ (2)'!G53+'Τ. Π._2017_ΘΕΜΑΤΙΚΟΙ ΑΞΟΝΕΣ (2)'!G54+'Τ. Π._2017_ΘΕΜΑΤΙΚΟΙ ΑΞΟΝΕΣ (2)'!G55+'Τ. Π._2017_ΘΕΜΑΤΙΚΟΙ ΑΞΟΝΕΣ (2)'!G56</f>
        <v>2820000</v>
      </c>
      <c r="H57" s="135">
        <f>'Τ. Π._2017_ΘΕΜΑΤΙΚΟΙ ΑΞΟΝΕΣ (2)'!H53+'Τ. Π._2017_ΘΕΜΑΤΙΚΟΙ ΑΞΟΝΕΣ (2)'!H54+'Τ. Π._2017_ΘΕΜΑΤΙΚΟΙ ΑΞΟΝΕΣ (2)'!H55+'Τ. Π._2017_ΘΕΜΑΤΙΚΟΙ ΑΞΟΝΕΣ (2)'!H56</f>
        <v>0</v>
      </c>
      <c r="I57" s="94"/>
      <c r="J57" s="31"/>
      <c r="K57" s="31"/>
      <c r="L57" s="31"/>
      <c r="M57" s="132"/>
      <c r="O57" s="132"/>
      <c r="S57" s="224"/>
    </row>
    <row r="58" spans="1:19" s="69" customFormat="1" ht="15.75" customHeight="1">
      <c r="A58" s="89"/>
      <c r="E58" s="68"/>
      <c r="G58" s="89"/>
      <c r="H58" s="89"/>
      <c r="M58" s="132"/>
      <c r="S58" s="224"/>
    </row>
    <row r="59" spans="1:255" s="3" customFormat="1" ht="27.75" customHeight="1">
      <c r="A59" s="1"/>
      <c r="B59" s="31"/>
      <c r="C59" s="136" t="s">
        <v>112</v>
      </c>
      <c r="D59" s="136"/>
      <c r="E59" s="136"/>
      <c r="F59" s="136" t="s">
        <v>113</v>
      </c>
      <c r="K59" s="1"/>
      <c r="L59" s="4"/>
      <c r="S59" s="225"/>
      <c r="IU59"/>
    </row>
    <row r="60" spans="1:255" s="3" customFormat="1" ht="12.75" customHeight="1">
      <c r="A60" s="1"/>
      <c r="B60" s="1"/>
      <c r="C60" s="137" t="s">
        <v>39</v>
      </c>
      <c r="D60" s="137"/>
      <c r="E60" s="137"/>
      <c r="F60" s="138">
        <f>'Τ. Π._2017_ΘΕΜΑΤΙΚΟΙ ΑΞΟΝΕΣ (2)'!M29</f>
        <v>663856.61</v>
      </c>
      <c r="K60" s="1"/>
      <c r="L60" s="4"/>
      <c r="S60" s="225"/>
      <c r="IU60"/>
    </row>
    <row r="61" spans="1:255" s="3" customFormat="1" ht="12.75" customHeight="1">
      <c r="A61" s="1"/>
      <c r="B61" s="1"/>
      <c r="C61" s="139" t="s">
        <v>40</v>
      </c>
      <c r="D61" s="139"/>
      <c r="E61" s="139"/>
      <c r="F61" s="138">
        <f>'Τ. Π._2017_ΘΕΜΑΤΙΚΟΙ ΑΞΟΝΕΣ (2)'!N29</f>
        <v>687553.39</v>
      </c>
      <c r="K61" s="1"/>
      <c r="L61" s="4"/>
      <c r="S61" s="225"/>
      <c r="IU61"/>
    </row>
    <row r="62" spans="1:255" s="3" customFormat="1" ht="13.5" customHeight="1">
      <c r="A62" s="1"/>
      <c r="B62" s="1"/>
      <c r="C62" s="140" t="s">
        <v>23</v>
      </c>
      <c r="D62" s="140"/>
      <c r="E62" s="140"/>
      <c r="F62" s="138">
        <f>'Τ. Π._2017_ΘΕΜΑΤΙΚΟΙ ΑΞΟΝΕΣ (2)'!O29</f>
        <v>0</v>
      </c>
      <c r="K62" s="1"/>
      <c r="L62" s="4"/>
      <c r="S62" s="225"/>
      <c r="IU62"/>
    </row>
    <row r="63" spans="1:255" s="3" customFormat="1" ht="13.5" customHeight="1">
      <c r="A63" s="1"/>
      <c r="B63" s="1"/>
      <c r="C63" s="140" t="s">
        <v>24</v>
      </c>
      <c r="D63" s="140"/>
      <c r="E63" s="140"/>
      <c r="F63" s="138">
        <f>'Τ. Π._2017_ΘΕΜΑΤΙΚΟΙ ΑΞΟΝΕΣ (2)'!P29</f>
        <v>1149500.5899999999</v>
      </c>
      <c r="K63" s="1"/>
      <c r="L63" s="4"/>
      <c r="S63" s="225"/>
      <c r="IU63"/>
    </row>
    <row r="64" spans="1:255" s="3" customFormat="1" ht="13.5" customHeight="1">
      <c r="A64" s="1"/>
      <c r="B64" s="1"/>
      <c r="C64" s="141" t="s">
        <v>25</v>
      </c>
      <c r="D64" s="141"/>
      <c r="E64" s="141"/>
      <c r="F64" s="138">
        <f>'Τ. Π._2017_ΘΕΜΑΤΙΚΟΙ ΑΞΟΝΕΣ (2)'!Q50</f>
        <v>4569990</v>
      </c>
      <c r="K64" s="1"/>
      <c r="L64" s="4"/>
      <c r="S64" s="225"/>
      <c r="IU64"/>
    </row>
    <row r="65" spans="1:255" s="3" customFormat="1" ht="13.5" customHeight="1">
      <c r="A65" s="1"/>
      <c r="B65" s="1"/>
      <c r="C65" s="142" t="s">
        <v>26</v>
      </c>
      <c r="D65" s="142"/>
      <c r="E65" s="142"/>
      <c r="F65" s="143">
        <f>'Τ. Π._2017_ΘΕΜΑΤΙΚΟΙ ΑΞΟΝΕΣ (2)'!R29</f>
        <v>0</v>
      </c>
      <c r="K65" s="1"/>
      <c r="L65" s="4"/>
      <c r="S65" s="225"/>
      <c r="IU65"/>
    </row>
    <row r="66" s="144" customFormat="1" ht="13.5" customHeight="1">
      <c r="S66" s="226"/>
    </row>
    <row r="67" spans="1:19" s="3" customFormat="1" ht="12.75" customHeight="1">
      <c r="A67" s="1"/>
      <c r="B67" s="1"/>
      <c r="E67" s="145" t="s">
        <v>258</v>
      </c>
      <c r="F67" s="146">
        <f>SUM('Τ. Π._2017_ΘΕΜΑΤΙΚΟΙ ΑΞΟΝΕΣ (2)'!F60:F65)</f>
        <v>7070900.590000001</v>
      </c>
      <c r="G67" s="146"/>
      <c r="H67" s="146"/>
      <c r="M67" s="4"/>
      <c r="S67" s="225"/>
    </row>
    <row r="68" spans="1:19" s="3" customFormat="1" ht="14.25">
      <c r="A68" s="1"/>
      <c r="B68" s="1"/>
      <c r="C68" s="1"/>
      <c r="D68" s="1"/>
      <c r="E68" s="36"/>
      <c r="G68" s="37"/>
      <c r="H68" s="37"/>
      <c r="M68" s="4"/>
      <c r="S68" s="225"/>
    </row>
    <row r="69" spans="1:19" s="3" customFormat="1" ht="14.25">
      <c r="A69" s="1"/>
      <c r="B69" s="1"/>
      <c r="C69" s="1"/>
      <c r="D69" s="1"/>
      <c r="E69" s="36"/>
      <c r="G69" s="37"/>
      <c r="H69" s="37"/>
      <c r="M69" s="4"/>
      <c r="S69" s="225"/>
    </row>
    <row r="70" spans="1:19" s="3" customFormat="1" ht="30.75" customHeight="1">
      <c r="A70" s="1"/>
      <c r="B70" s="1"/>
      <c r="C70" s="136" t="s">
        <v>112</v>
      </c>
      <c r="D70" s="136"/>
      <c r="E70" s="136"/>
      <c r="F70" s="136" t="s">
        <v>113</v>
      </c>
      <c r="G70" s="37"/>
      <c r="H70" s="37"/>
      <c r="M70" s="4"/>
      <c r="S70" s="225"/>
    </row>
    <row r="71" spans="1:19" s="3" customFormat="1" ht="14.25" customHeight="1">
      <c r="A71" s="1"/>
      <c r="B71" s="1"/>
      <c r="C71" s="137" t="s">
        <v>39</v>
      </c>
      <c r="D71" s="137"/>
      <c r="E71" s="137"/>
      <c r="F71" s="138">
        <f>'Τ. Π._2017_ΘΕΜΑΤΙΚΟΙ ΑΞΟΝΕΣ (2)'!M46</f>
        <v>416800</v>
      </c>
      <c r="G71" s="37"/>
      <c r="H71" s="37"/>
      <c r="M71" s="4"/>
      <c r="S71" s="225"/>
    </row>
    <row r="72" spans="1:19" s="3" customFormat="1" ht="15">
      <c r="A72" s="1"/>
      <c r="B72" s="1"/>
      <c r="C72" s="139" t="s">
        <v>40</v>
      </c>
      <c r="D72" s="139"/>
      <c r="E72" s="139"/>
      <c r="F72" s="138">
        <f>'Τ. Π._2017_ΘΕΜΑΤΙΚΟΙ ΑΞΟΝΕΣ (2)'!N46</f>
        <v>528400</v>
      </c>
      <c r="G72" s="37"/>
      <c r="H72" s="37"/>
      <c r="M72" s="4"/>
      <c r="S72" s="225"/>
    </row>
    <row r="73" spans="1:19" s="3" customFormat="1" ht="14.25" customHeight="1">
      <c r="A73" s="1"/>
      <c r="B73" s="1"/>
      <c r="C73" s="140" t="s">
        <v>23</v>
      </c>
      <c r="D73" s="140"/>
      <c r="E73" s="140"/>
      <c r="F73" s="138">
        <f>'Τ. Π._2017_ΘΕΜΑΤΙΚΟΙ ΑΞΟΝΕΣ (2)'!O46</f>
        <v>0</v>
      </c>
      <c r="G73" s="37"/>
      <c r="H73" s="37"/>
      <c r="M73" s="4"/>
      <c r="S73" s="225"/>
    </row>
    <row r="74" spans="1:19" s="3" customFormat="1" ht="14.25" customHeight="1">
      <c r="A74" s="1"/>
      <c r="B74" s="1"/>
      <c r="C74" s="140" t="s">
        <v>24</v>
      </c>
      <c r="D74" s="140"/>
      <c r="E74" s="140"/>
      <c r="F74" s="138">
        <f>'Τ. Π._2017_ΘΕΜΑΤΙΚΟΙ ΑΞΟΝΕΣ (2)'!P46</f>
        <v>200000</v>
      </c>
      <c r="G74" s="37"/>
      <c r="H74" s="37"/>
      <c r="M74" s="4"/>
      <c r="S74" s="225"/>
    </row>
    <row r="75" spans="1:19" s="3" customFormat="1" ht="14.25" customHeight="1">
      <c r="A75" s="1"/>
      <c r="B75" s="1"/>
      <c r="C75" s="141" t="s">
        <v>25</v>
      </c>
      <c r="D75" s="141"/>
      <c r="E75" s="141"/>
      <c r="F75" s="138">
        <f>'Τ. Π._2017_ΘΕΜΑΤΙΚΟΙ ΑΞΟΝΕΣ (2)'!Q52</f>
        <v>0</v>
      </c>
      <c r="G75" s="37"/>
      <c r="H75" s="37"/>
      <c r="M75" s="4"/>
      <c r="S75" s="225"/>
    </row>
    <row r="76" spans="1:19" s="3" customFormat="1" ht="14.25" customHeight="1">
      <c r="A76" s="1"/>
      <c r="B76" s="1"/>
      <c r="C76" s="142" t="s">
        <v>26</v>
      </c>
      <c r="D76" s="142"/>
      <c r="E76" s="142"/>
      <c r="F76" s="143">
        <f>'Τ. Π._2017_ΘΕΜΑΤΙΚΟΙ ΑΞΟΝΕΣ (2)'!R46</f>
        <v>0</v>
      </c>
      <c r="G76" s="37"/>
      <c r="H76" s="37"/>
      <c r="M76" s="4"/>
      <c r="S76" s="225"/>
    </row>
    <row r="77" spans="1:19" s="3" customFormat="1" ht="14.25">
      <c r="A77" s="1"/>
      <c r="B77" s="1"/>
      <c r="C77" s="144"/>
      <c r="D77" s="144"/>
      <c r="E77" s="144"/>
      <c r="F77" s="144"/>
      <c r="G77" s="37"/>
      <c r="H77" s="37"/>
      <c r="M77" s="4"/>
      <c r="S77" s="225"/>
    </row>
    <row r="78" spans="1:19" s="3" customFormat="1" ht="15" customHeight="1">
      <c r="A78" s="1"/>
      <c r="B78" s="1"/>
      <c r="E78" s="145" t="s">
        <v>259</v>
      </c>
      <c r="F78" s="146">
        <f>SUM('Τ. Π._2017_ΘΕΜΑΤΙΚΟΙ ΑΞΟΝΕΣ (2)'!F71:F76)</f>
        <v>1145200</v>
      </c>
      <c r="G78" s="37"/>
      <c r="H78" s="37"/>
      <c r="I78" s="147" t="s">
        <v>116</v>
      </c>
      <c r="J78" s="147"/>
      <c r="K78" s="147"/>
      <c r="M78" s="4"/>
      <c r="S78" s="225"/>
    </row>
    <row r="79" spans="1:19" s="3" customFormat="1" ht="15" customHeight="1">
      <c r="A79" s="1"/>
      <c r="B79" s="1"/>
      <c r="C79" s="1"/>
      <c r="D79" s="1"/>
      <c r="E79" s="36"/>
      <c r="G79" s="37"/>
      <c r="H79" s="37"/>
      <c r="I79" s="148" t="s">
        <v>117</v>
      </c>
      <c r="J79" s="148"/>
      <c r="K79" s="148"/>
      <c r="M79" s="4"/>
      <c r="S79" s="225"/>
    </row>
    <row r="80" spans="1:19" s="3" customFormat="1" ht="15.75" customHeight="1">
      <c r="A80" s="1"/>
      <c r="B80" s="1"/>
      <c r="C80" s="1"/>
      <c r="D80" s="149"/>
      <c r="E80" s="150" t="s">
        <v>260</v>
      </c>
      <c r="F80" s="151">
        <f>'Τ. Π._2017_ΘΕΜΑΤΙΚΟΙ ΑΞΟΝΕΣ (2)'!F67+'Τ. Π._2017_ΘΕΜΑΤΙΚΟΙ ΑΞΟΝΕΣ (2)'!F78</f>
        <v>8216100.590000001</v>
      </c>
      <c r="G80" s="37"/>
      <c r="H80" s="37"/>
      <c r="I80" s="152" t="s">
        <v>119</v>
      </c>
      <c r="J80" s="152"/>
      <c r="K80" s="152"/>
      <c r="M80" s="4"/>
      <c r="S80" s="225"/>
    </row>
  </sheetData>
  <sheetProtection sheet="1"/>
  <mergeCells count="31">
    <mergeCell ref="A1:K1"/>
    <mergeCell ref="A2:B2"/>
    <mergeCell ref="C2:K2"/>
    <mergeCell ref="A23:A24"/>
    <mergeCell ref="B23:B24"/>
    <mergeCell ref="C23:C24"/>
    <mergeCell ref="D23:D24"/>
    <mergeCell ref="J23:J24"/>
    <mergeCell ref="K23:K24"/>
    <mergeCell ref="S23:S24"/>
    <mergeCell ref="C53:D53"/>
    <mergeCell ref="C54:D54"/>
    <mergeCell ref="C55:D55"/>
    <mergeCell ref="C56:D56"/>
    <mergeCell ref="C59:E59"/>
    <mergeCell ref="C60:E60"/>
    <mergeCell ref="C61:E61"/>
    <mergeCell ref="C62:E62"/>
    <mergeCell ref="C63:E63"/>
    <mergeCell ref="C64:E64"/>
    <mergeCell ref="C65:E65"/>
    <mergeCell ref="C70:E70"/>
    <mergeCell ref="C71:E71"/>
    <mergeCell ref="C72:E72"/>
    <mergeCell ref="C73:E73"/>
    <mergeCell ref="C74:E74"/>
    <mergeCell ref="C75:E75"/>
    <mergeCell ref="C76:E76"/>
    <mergeCell ref="I78:K78"/>
    <mergeCell ref="I79:K79"/>
    <mergeCell ref="I80:K80"/>
  </mergeCells>
  <printOptions/>
  <pageMargins left="0.3597222222222222" right="0.2361111111111111" top="0.15763888888888888" bottom="0.2763888888888889" header="0.5118055555555555" footer="0.11805555555555555"/>
  <pageSetup horizontalDpi="300" verticalDpi="300" orientation="landscape" paperSize="8" scale="95"/>
  <headerFooter alignWithMargins="0">
    <oddFooter>&amp;R&amp;8Σελ. &amp;P από &amp;N</oddFooter>
  </headerFooter>
  <rowBreaks count="2" manualBreakCount="2">
    <brk id="19" max="255" man="1"/>
    <brk id="5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="85" zoomScaleNormal="85" zoomScaleSheetLayoutView="75" workbookViewId="0" topLeftCell="A1">
      <selection activeCell="B4" sqref="B4"/>
    </sheetView>
  </sheetViews>
  <sheetFormatPr defaultColWidth="9.140625" defaultRowHeight="12.75"/>
  <cols>
    <col min="1" max="1" width="6.00390625" style="153" customWidth="1"/>
    <col min="2" max="2" width="13.57421875" style="153" customWidth="1"/>
    <col min="3" max="3" width="50.8515625" style="153" customWidth="1"/>
    <col min="4" max="4" width="13.57421875" style="153" customWidth="1"/>
    <col min="5" max="5" width="16.00390625" style="154" customWidth="1"/>
    <col min="6" max="6" width="16.140625" style="155" customWidth="1"/>
    <col min="7" max="7" width="14.28125" style="156" customWidth="1"/>
    <col min="8" max="8" width="14.7109375" style="156" customWidth="1"/>
    <col min="9" max="9" width="19.8515625" style="155" customWidth="1"/>
    <col min="10" max="10" width="18.28125" style="155" customWidth="1"/>
    <col min="11" max="11" width="17.140625" style="155" customWidth="1"/>
    <col min="12" max="13" width="0" style="153" hidden="1" customWidth="1"/>
    <col min="14" max="15" width="0" style="155" hidden="1" customWidth="1"/>
    <col min="16" max="16" width="0" style="157" hidden="1" customWidth="1"/>
    <col min="17" max="19" width="0" style="155" hidden="1" customWidth="1"/>
    <col min="20" max="36" width="11.57421875" style="155" customWidth="1"/>
    <col min="37" max="16384" width="9.140625" style="155" customWidth="1"/>
  </cols>
  <sheetData>
    <row r="1" spans="1:18" ht="32.2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3"/>
      <c r="M1" s="4"/>
      <c r="N1" s="3"/>
      <c r="O1" s="3"/>
      <c r="P1" s="3"/>
      <c r="Q1" s="3"/>
      <c r="R1" s="3"/>
    </row>
    <row r="2" spans="1:18" ht="32.25" customHeight="1">
      <c r="A2" s="159" t="s">
        <v>10</v>
      </c>
      <c r="B2" s="159"/>
      <c r="C2" s="159" t="s">
        <v>11</v>
      </c>
      <c r="D2" s="159"/>
      <c r="E2" s="159"/>
      <c r="F2" s="159"/>
      <c r="G2" s="159"/>
      <c r="H2" s="159"/>
      <c r="I2" s="159"/>
      <c r="J2" s="159"/>
      <c r="K2" s="159"/>
      <c r="L2" s="3"/>
      <c r="M2" s="4"/>
      <c r="N2" s="3"/>
      <c r="O2" s="3"/>
      <c r="P2" s="3"/>
      <c r="Q2" s="3"/>
      <c r="R2" s="3"/>
    </row>
    <row r="3" spans="1:18" ht="21" customHeight="1">
      <c r="A3" s="159" t="s">
        <v>29</v>
      </c>
      <c r="B3" s="159" t="s">
        <v>30</v>
      </c>
      <c r="C3" s="159" t="s">
        <v>2</v>
      </c>
      <c r="D3" s="159" t="s">
        <v>31</v>
      </c>
      <c r="E3" s="160" t="s">
        <v>32</v>
      </c>
      <c r="F3" s="159" t="s">
        <v>33</v>
      </c>
      <c r="G3" s="159" t="s">
        <v>34</v>
      </c>
      <c r="H3" s="159" t="s">
        <v>35</v>
      </c>
      <c r="I3" s="161" t="s">
        <v>36</v>
      </c>
      <c r="J3" s="227" t="s">
        <v>37</v>
      </c>
      <c r="K3" s="40" t="s">
        <v>38</v>
      </c>
      <c r="L3" s="3"/>
      <c r="M3" s="41" t="s">
        <v>39</v>
      </c>
      <c r="N3" s="41" t="s">
        <v>40</v>
      </c>
      <c r="O3" s="42" t="s">
        <v>23</v>
      </c>
      <c r="P3" s="42" t="s">
        <v>24</v>
      </c>
      <c r="Q3" s="42" t="s">
        <v>25</v>
      </c>
      <c r="R3" s="42" t="s">
        <v>26</v>
      </c>
    </row>
    <row r="4" spans="1:19" ht="33.75" customHeight="1">
      <c r="A4" s="43" t="s">
        <v>261</v>
      </c>
      <c r="B4" s="43" t="s">
        <v>65</v>
      </c>
      <c r="C4" s="228" t="s">
        <v>262</v>
      </c>
      <c r="D4" s="229" t="s">
        <v>59</v>
      </c>
      <c r="E4" s="230">
        <v>400000</v>
      </c>
      <c r="F4" s="231">
        <v>10000</v>
      </c>
      <c r="G4" s="231">
        <f>'Τ. Π._2017_ΘΕΜΑΤΙΚΟΙ ΑΞΟΝΕΣ (3)'!E4-'Τ. Π._2017_ΘΕΜΑΤΙΚΟΙ ΑΞΟΝΕΣ (3)'!F4</f>
        <v>390000</v>
      </c>
      <c r="H4" s="231">
        <v>0</v>
      </c>
      <c r="I4" s="48" t="s">
        <v>24</v>
      </c>
      <c r="J4" s="51" t="s">
        <v>263</v>
      </c>
      <c r="K4" s="49" t="s">
        <v>46</v>
      </c>
      <c r="L4" s="12"/>
      <c r="M4" s="50">
        <f>IF('Τ. Π._2017_ΘΕΜΑΤΙΚΟΙ ΑΞΟΝΕΣ (3)'!$I4="ΙΔΙΟΙ ΠΟΡΟΙ",'Τ. Π._2017_ΘΕΜΑΤΙΚΟΙ ΑΞΟΝΕΣ (3)'!$F4,0)</f>
        <v>0</v>
      </c>
      <c r="N4" s="50">
        <f>IF('Τ. Π._2017_ΘΕΜΑΤΙΚΟΙ ΑΞΟΝΕΣ (3)'!$I4="ΑΝΤΑΠΟΔΟΤΙΚΟ",'Τ. Π._2017_ΘΕΜΑΤΙΚΟΙ ΑΞΟΝΕΣ (3)'!$F4,0)</f>
        <v>0</v>
      </c>
      <c r="O4" s="50">
        <f>IF('Τ. Π._2017_ΘΕΜΑΤΙΚΟΙ ΑΞΟΝΕΣ (3)'!$I4="ΕΣΠΑ",'Τ. Π._2017_ΘΕΜΑΤΙΚΟΙ ΑΞΟΝΕΣ (3)'!$F4,0)</f>
        <v>0</v>
      </c>
      <c r="P4" s="50">
        <f>IF('Τ. Π._2017_ΘΕΜΑΤΙΚΟΙ ΑΞΟΝΕΣ (3)'!$I4="ΣΑΤΑ",'Τ. Π._2017_ΘΕΜΑΤΙΚΟΙ ΑΞΟΝΕΣ (3)'!$F4,0)</f>
        <v>10000</v>
      </c>
      <c r="Q4" s="50">
        <f>IF('Τ. Π._2017_ΘΕΜΑΤΙΚΟΙ ΑΞΟΝΕΣ (3)'!$I4="ΧΡΗΜΑΤΟΔΟΤΗΣΗ ΠΕΡΙΦΕΡΕΙΑΣ",'Τ. Π._2017_ΘΕΜΑΤΙΚΟΙ ΑΞΟΝΕΣ (3)'!$F4,0)</f>
        <v>0</v>
      </c>
      <c r="R4" s="50">
        <f>IF('Τ. Π._2017_ΘΕΜΑΤΙΚΟΙ ΑΞΟΝΕΣ (3)'!$I4="ΔΑΝΕΙΟ",'Τ. Π._2017_ΘΕΜΑΤΙΚΟΙ ΑΞΟΝΕΣ (3)'!$F4,0)</f>
        <v>0</v>
      </c>
      <c r="S4" s="155">
        <v>2015</v>
      </c>
    </row>
    <row r="5" spans="1:19" s="79" customFormat="1" ht="66" customHeight="1">
      <c r="A5" s="43" t="s">
        <v>264</v>
      </c>
      <c r="B5" s="43" t="s">
        <v>42</v>
      </c>
      <c r="C5" s="232" t="s">
        <v>265</v>
      </c>
      <c r="D5" s="229" t="s">
        <v>59</v>
      </c>
      <c r="E5" s="230">
        <v>28659</v>
      </c>
      <c r="F5" s="231">
        <v>28659</v>
      </c>
      <c r="G5" s="231">
        <f>'Τ. Π._2017_ΘΕΜΑΤΙΚΟΙ ΑΞΟΝΕΣ (3)'!E5-'Τ. Π._2017_ΘΕΜΑΤΙΚΟΙ ΑΞΟΝΕΣ (3)'!F5</f>
        <v>0</v>
      </c>
      <c r="H5" s="231">
        <v>0</v>
      </c>
      <c r="I5" s="48" t="s">
        <v>39</v>
      </c>
      <c r="J5" s="49" t="s">
        <v>266</v>
      </c>
      <c r="K5" s="49" t="s">
        <v>46</v>
      </c>
      <c r="L5" s="12"/>
      <c r="M5" s="50">
        <f>IF('Τ. Π._2017_ΘΕΜΑΤΙΚΟΙ ΑΞΟΝΕΣ (3)'!$I5="ΙΔΙΟΙ ΠΟΡΟΙ",'Τ. Π._2017_ΘΕΜΑΤΙΚΟΙ ΑΞΟΝΕΣ (3)'!$F5,0)</f>
        <v>28659</v>
      </c>
      <c r="N5" s="50">
        <f>IF('Τ. Π._2017_ΘΕΜΑΤΙΚΟΙ ΑΞΟΝΕΣ (3)'!$I5="ΑΝΤΑΠΟΔΟΤΙΚΟ",'Τ. Π._2017_ΘΕΜΑΤΙΚΟΙ ΑΞΟΝΕΣ (3)'!$F5,0)</f>
        <v>0</v>
      </c>
      <c r="O5" s="50">
        <f>IF('Τ. Π._2017_ΘΕΜΑΤΙΚΟΙ ΑΞΟΝΕΣ (3)'!$I5="ΕΣΠΑ",'Τ. Π._2017_ΘΕΜΑΤΙΚΟΙ ΑΞΟΝΕΣ (3)'!$F5,0)</f>
        <v>0</v>
      </c>
      <c r="P5" s="50">
        <f>IF('Τ. Π._2017_ΘΕΜΑΤΙΚΟΙ ΑΞΟΝΕΣ (3)'!$I5="ΣΑΤΑ",'Τ. Π._2017_ΘΕΜΑΤΙΚΟΙ ΑΞΟΝΕΣ (3)'!$F5,0)</f>
        <v>0</v>
      </c>
      <c r="Q5" s="50">
        <f>IF('Τ. Π._2017_ΘΕΜΑΤΙΚΟΙ ΑΞΟΝΕΣ (3)'!$I5="ΧΡΗΜΑΤΟΔΟΤΗΣΗ ΠΕΡΙΦΕΡΕΙΑΣ",'Τ. Π._2017_ΘΕΜΑΤΙΚΟΙ ΑΞΟΝΕΣ (3)'!$F5,0)</f>
        <v>0</v>
      </c>
      <c r="R5" s="50">
        <f>IF('Τ. Π._2017_ΘΕΜΑΤΙΚΟΙ ΑΞΟΝΕΣ (3)'!$I5="ΔΑΝΕΙΟ",'Τ. Π._2017_ΘΕΜΑΤΙΚΟΙ ΑΞΟΝΕΣ (3)'!$F5,0)</f>
        <v>0</v>
      </c>
      <c r="S5" s="79">
        <v>2015</v>
      </c>
    </row>
    <row r="6" spans="1:19" s="79" customFormat="1" ht="30.75" customHeight="1">
      <c r="A6" s="43" t="s">
        <v>267</v>
      </c>
      <c r="B6" s="43" t="s">
        <v>42</v>
      </c>
      <c r="C6" s="44" t="s">
        <v>268</v>
      </c>
      <c r="D6" s="45" t="s">
        <v>59</v>
      </c>
      <c r="E6" s="45">
        <v>23500</v>
      </c>
      <c r="F6" s="231">
        <v>23500</v>
      </c>
      <c r="G6" s="231">
        <f>'Τ. Π._2017_ΘΕΜΑΤΙΚΟΙ ΑΞΟΝΕΣ (3)'!E6-'Τ. Π._2017_ΘΕΜΑΤΙΚΟΙ ΑΞΟΝΕΣ (3)'!F6</f>
        <v>0</v>
      </c>
      <c r="H6" s="231">
        <v>0</v>
      </c>
      <c r="I6" s="48" t="s">
        <v>39</v>
      </c>
      <c r="J6" s="49" t="s">
        <v>269</v>
      </c>
      <c r="K6" s="43" t="s">
        <v>46</v>
      </c>
      <c r="L6" s="12"/>
      <c r="M6" s="50">
        <f>IF('Τ. Π._2017_ΘΕΜΑΤΙΚΟΙ ΑΞΟΝΕΣ (3)'!$I6="ΙΔΙΟΙ ΠΟΡΟΙ",'Τ. Π._2017_ΘΕΜΑΤΙΚΟΙ ΑΞΟΝΕΣ (3)'!$F6,0)</f>
        <v>23500</v>
      </c>
      <c r="N6" s="50">
        <f>IF('Τ. Π._2017_ΘΕΜΑΤΙΚΟΙ ΑΞΟΝΕΣ (3)'!$I6="ΑΝΤΑΠΟΔΟΤΙΚΟ",'Τ. Π._2017_ΘΕΜΑΤΙΚΟΙ ΑΞΟΝΕΣ (3)'!$F6,0)</f>
        <v>0</v>
      </c>
      <c r="O6" s="50">
        <f>IF('Τ. Π._2017_ΘΕΜΑΤΙΚΟΙ ΑΞΟΝΕΣ (3)'!$I6="ΕΣΠΑ",'Τ. Π._2017_ΘΕΜΑΤΙΚΟΙ ΑΞΟΝΕΣ (3)'!$F6,0)</f>
        <v>0</v>
      </c>
      <c r="P6" s="50">
        <f>IF('Τ. Π._2017_ΘΕΜΑΤΙΚΟΙ ΑΞΟΝΕΣ (3)'!$I6="ΣΑΤΑ",'Τ. Π._2017_ΘΕΜΑΤΙΚΟΙ ΑΞΟΝΕΣ (3)'!$F6,0)</f>
        <v>0</v>
      </c>
      <c r="Q6" s="50">
        <f>IF('Τ. Π._2017_ΘΕΜΑΤΙΚΟΙ ΑΞΟΝΕΣ (3)'!$I6="ΧΡΗΜΑΤΟΔΟΤΗΣΗ ΠΕΡΙΦΕΡΕΙΑΣ",'Τ. Π._2017_ΘΕΜΑΤΙΚΟΙ ΑΞΟΝΕΣ (3)'!$F6,0)</f>
        <v>0</v>
      </c>
      <c r="R6" s="50">
        <f>IF('Τ. Π._2017_ΘΕΜΑΤΙΚΟΙ ΑΞΟΝΕΣ (3)'!$I6="ΔΑΝΕΙΟ",'Τ. Π._2017_ΘΕΜΑΤΙΚΟΙ ΑΞΟΝΕΣ (3)'!$F6,0)</f>
        <v>0</v>
      </c>
      <c r="S6" s="79">
        <v>2015</v>
      </c>
    </row>
    <row r="7" spans="1:19" s="79" customFormat="1" ht="30.75" customHeight="1">
      <c r="A7" s="43" t="s">
        <v>270</v>
      </c>
      <c r="B7" s="43" t="s">
        <v>42</v>
      </c>
      <c r="C7" s="44" t="s">
        <v>271</v>
      </c>
      <c r="D7" s="45" t="s">
        <v>59</v>
      </c>
      <c r="E7" s="45">
        <v>4305</v>
      </c>
      <c r="F7" s="46">
        <v>4305</v>
      </c>
      <c r="G7" s="231">
        <f>'Τ. Π._2017_ΘΕΜΑΤΙΚΟΙ ΑΞΟΝΕΣ (3)'!E7-'Τ. Π._2017_ΘΕΜΑΤΙΚΟΙ ΑΞΟΝΕΣ (3)'!F7</f>
        <v>0</v>
      </c>
      <c r="H7" s="231">
        <v>0</v>
      </c>
      <c r="I7" s="48" t="s">
        <v>39</v>
      </c>
      <c r="J7" s="49" t="s">
        <v>272</v>
      </c>
      <c r="K7" s="49" t="s">
        <v>46</v>
      </c>
      <c r="L7" s="12"/>
      <c r="M7" s="50">
        <f>IF('Τ. Π._2017_ΘΕΜΑΤΙΚΟΙ ΑΞΟΝΕΣ (3)'!$I7="ΙΔΙΟΙ ΠΟΡΟΙ",'Τ. Π._2017_ΘΕΜΑΤΙΚΟΙ ΑΞΟΝΕΣ (3)'!$F7,0)</f>
        <v>4305</v>
      </c>
      <c r="N7" s="50">
        <f>IF('Τ. Π._2017_ΘΕΜΑΤΙΚΟΙ ΑΞΟΝΕΣ (3)'!$I7="ΑΝΤΑΠΟΔΟΤΙΚΟ",'Τ. Π._2017_ΘΕΜΑΤΙΚΟΙ ΑΞΟΝΕΣ (3)'!$F7,0)</f>
        <v>0</v>
      </c>
      <c r="O7" s="50">
        <f>IF('Τ. Π._2017_ΘΕΜΑΤΙΚΟΙ ΑΞΟΝΕΣ (3)'!$I7="ΕΣΠΑ",'Τ. Π._2017_ΘΕΜΑΤΙΚΟΙ ΑΞΟΝΕΣ (3)'!$F7,0)</f>
        <v>0</v>
      </c>
      <c r="P7" s="50">
        <f>IF('Τ. Π._2017_ΘΕΜΑΤΙΚΟΙ ΑΞΟΝΕΣ (3)'!$I7="ΣΑΤΑ",'Τ. Π._2017_ΘΕΜΑΤΙΚΟΙ ΑΞΟΝΕΣ (3)'!$F7,0)</f>
        <v>0</v>
      </c>
      <c r="Q7" s="50">
        <f>IF('Τ. Π._2017_ΘΕΜΑΤΙΚΟΙ ΑΞΟΝΕΣ (3)'!$I7="ΧΡΗΜΑΤΟΔΟΤΗΣΗ ΠΕΡΙΦΕΡΕΙΑΣ",'Τ. Π._2017_ΘΕΜΑΤΙΚΟΙ ΑΞΟΝΕΣ (3)'!$F7,0)</f>
        <v>0</v>
      </c>
      <c r="R7" s="50">
        <f>IF('Τ. Π._2017_ΘΕΜΑΤΙΚΟΙ ΑΞΟΝΕΣ (3)'!$I7="ΔΑΝΕΙΟ",'Τ. Π._2017_ΘΕΜΑΤΙΚΟΙ ΑΞΟΝΕΣ (3)'!$F7,0)</f>
        <v>0</v>
      </c>
      <c r="S7" s="79">
        <v>2015</v>
      </c>
    </row>
    <row r="8" spans="1:19" s="79" customFormat="1" ht="30.75" customHeight="1">
      <c r="A8" s="43" t="s">
        <v>273</v>
      </c>
      <c r="B8" s="43" t="s">
        <v>65</v>
      </c>
      <c r="C8" s="44" t="s">
        <v>274</v>
      </c>
      <c r="D8" s="45" t="s">
        <v>59</v>
      </c>
      <c r="E8" s="45">
        <v>8176.43</v>
      </c>
      <c r="F8" s="46">
        <v>8176.43</v>
      </c>
      <c r="G8" s="231">
        <f>'Τ. Π._2017_ΘΕΜΑΤΙΚΟΙ ΑΞΟΝΕΣ (3)'!E8-'Τ. Π._2017_ΘΕΜΑΤΙΚΟΙ ΑΞΟΝΕΣ (3)'!F8</f>
        <v>0</v>
      </c>
      <c r="H8" s="231">
        <v>0</v>
      </c>
      <c r="I8" s="48" t="s">
        <v>39</v>
      </c>
      <c r="J8" s="49" t="s">
        <v>275</v>
      </c>
      <c r="K8" s="43" t="s">
        <v>46</v>
      </c>
      <c r="L8" s="12"/>
      <c r="M8" s="50">
        <f>IF('Τ. Π._2017_ΘΕΜΑΤΙΚΟΙ ΑΞΟΝΕΣ (3)'!$I8="ΙΔΙΟΙ ΠΟΡΟΙ",'Τ. Π._2017_ΘΕΜΑΤΙΚΟΙ ΑΞΟΝΕΣ (3)'!$F8,0)</f>
        <v>8176.43</v>
      </c>
      <c r="N8" s="50">
        <f>IF('Τ. Π._2017_ΘΕΜΑΤΙΚΟΙ ΑΞΟΝΕΣ (3)'!$I8="ΑΝΤΑΠΟΔΟΤΙΚΟ",'Τ. Π._2017_ΘΕΜΑΤΙΚΟΙ ΑΞΟΝΕΣ (3)'!$F8,0)</f>
        <v>0</v>
      </c>
      <c r="O8" s="50">
        <f>IF('Τ. Π._2017_ΘΕΜΑΤΙΚΟΙ ΑΞΟΝΕΣ (3)'!$I8="ΕΣΠΑ",'Τ. Π._2017_ΘΕΜΑΤΙΚΟΙ ΑΞΟΝΕΣ (3)'!$F8,0)</f>
        <v>0</v>
      </c>
      <c r="P8" s="50">
        <f>IF('Τ. Π._2017_ΘΕΜΑΤΙΚΟΙ ΑΞΟΝΕΣ (3)'!$I8="ΣΑΤΑ",'Τ. Π._2017_ΘΕΜΑΤΙΚΟΙ ΑΞΟΝΕΣ (3)'!$F8,0)</f>
        <v>0</v>
      </c>
      <c r="Q8" s="50">
        <f>IF('Τ. Π._2017_ΘΕΜΑΤΙΚΟΙ ΑΞΟΝΕΣ (3)'!$I8="ΧΡΗΜΑΤΟΔΟΤΗΣΗ ΠΕΡΙΦΕΡΕΙΑΣ",'Τ. Π._2017_ΘΕΜΑΤΙΚΟΙ ΑΞΟΝΕΣ (3)'!$F8,0)</f>
        <v>0</v>
      </c>
      <c r="R8" s="50">
        <f>IF('Τ. Π._2017_ΘΕΜΑΤΙΚΟΙ ΑΞΟΝΕΣ (3)'!$I8="ΔΑΝΕΙΟ",'Τ. Π._2017_ΘΕΜΑΤΙΚΟΙ ΑΞΟΝΕΣ (3)'!$F8,0)</f>
        <v>0</v>
      </c>
      <c r="S8" s="79">
        <v>2015</v>
      </c>
    </row>
    <row r="9" spans="1:19" s="79" customFormat="1" ht="30.75" customHeight="1">
      <c r="A9" s="43" t="s">
        <v>276</v>
      </c>
      <c r="B9" s="43" t="s">
        <v>65</v>
      </c>
      <c r="C9" s="44" t="s">
        <v>277</v>
      </c>
      <c r="D9" s="45" t="s">
        <v>59</v>
      </c>
      <c r="E9" s="45">
        <v>3679.77</v>
      </c>
      <c r="F9" s="46">
        <v>3679.77</v>
      </c>
      <c r="G9" s="231">
        <f>'Τ. Π._2017_ΘΕΜΑΤΙΚΟΙ ΑΞΟΝΕΣ (3)'!E9-'Τ. Π._2017_ΘΕΜΑΤΙΚΟΙ ΑΞΟΝΕΣ (3)'!F9</f>
        <v>0</v>
      </c>
      <c r="H9" s="46">
        <v>0</v>
      </c>
      <c r="I9" s="48" t="s">
        <v>23</v>
      </c>
      <c r="J9" s="51" t="s">
        <v>278</v>
      </c>
      <c r="K9" s="43" t="s">
        <v>46</v>
      </c>
      <c r="L9" s="12"/>
      <c r="M9" s="50">
        <f>IF('Τ. Π._2017_ΘΕΜΑΤΙΚΟΙ ΑΞΟΝΕΣ (3)'!$I9="ΙΔΙΟΙ ΠΟΡΟΙ",'Τ. Π._2017_ΘΕΜΑΤΙΚΟΙ ΑΞΟΝΕΣ (3)'!$F9,0)</f>
        <v>0</v>
      </c>
      <c r="N9" s="50">
        <f>IF('Τ. Π._2017_ΘΕΜΑΤΙΚΟΙ ΑΞΟΝΕΣ (3)'!$I9="ΑΝΤΑΠΟΔΟΤΙΚΟ",'Τ. Π._2017_ΘΕΜΑΤΙΚΟΙ ΑΞΟΝΕΣ (3)'!$F9,0)</f>
        <v>0</v>
      </c>
      <c r="O9" s="50">
        <f>IF('Τ. Π._2017_ΘΕΜΑΤΙΚΟΙ ΑΞΟΝΕΣ (3)'!$I9="ΕΣΠΑ",'Τ. Π._2017_ΘΕΜΑΤΙΚΟΙ ΑΞΟΝΕΣ (3)'!$F9,0)</f>
        <v>3679.77</v>
      </c>
      <c r="P9" s="50">
        <f>IF('Τ. Π._2017_ΘΕΜΑΤΙΚΟΙ ΑΞΟΝΕΣ (3)'!$I9="ΣΑΤΑ",'Τ. Π._2017_ΘΕΜΑΤΙΚΟΙ ΑΞΟΝΕΣ (3)'!$F9,0)</f>
        <v>0</v>
      </c>
      <c r="Q9" s="50">
        <f>IF('Τ. Π._2017_ΘΕΜΑΤΙΚΟΙ ΑΞΟΝΕΣ (3)'!$I9="ΧΡΗΜΑΤΟΔΟΤΗΣΗ ΠΕΡΙΦΕΡΕΙΑΣ",'Τ. Π._2017_ΘΕΜΑΤΙΚΟΙ ΑΞΟΝΕΣ (3)'!$F9,0)</f>
        <v>0</v>
      </c>
      <c r="R9" s="50">
        <f>IF('Τ. Π._2017_ΘΕΜΑΤΙΚΟΙ ΑΞΟΝΕΣ (3)'!$I9="ΔΑΝΕΙΟ",'Τ. Π._2017_ΘΕΜΑΤΙΚΟΙ ΑΞΟΝΕΣ (3)'!$F9,0)</f>
        <v>0</v>
      </c>
      <c r="S9" s="79">
        <v>2015</v>
      </c>
    </row>
    <row r="10" spans="1:19" s="79" customFormat="1" ht="30.75" customHeight="1">
      <c r="A10" s="43" t="s">
        <v>279</v>
      </c>
      <c r="B10" s="51" t="s">
        <v>65</v>
      </c>
      <c r="C10" s="228" t="s">
        <v>280</v>
      </c>
      <c r="D10" s="172" t="s">
        <v>122</v>
      </c>
      <c r="E10" s="230">
        <v>380000</v>
      </c>
      <c r="F10" s="231">
        <v>380000</v>
      </c>
      <c r="G10" s="231">
        <f>'Τ. Π._2017_ΘΕΜΑΤΙΚΟΙ ΑΞΟΝΕΣ (3)'!E10-'Τ. Π._2017_ΘΕΜΑΤΙΚΟΙ ΑΞΟΝΕΣ (3)'!F10</f>
        <v>0</v>
      </c>
      <c r="H10" s="231">
        <v>0</v>
      </c>
      <c r="I10" s="48" t="s">
        <v>24</v>
      </c>
      <c r="J10" s="51" t="s">
        <v>281</v>
      </c>
      <c r="K10" s="43" t="s">
        <v>46</v>
      </c>
      <c r="L10" s="12"/>
      <c r="M10" s="50">
        <f>IF('Τ. Π._2017_ΘΕΜΑΤΙΚΟΙ ΑΞΟΝΕΣ (3)'!$I10="ΙΔΙΟΙ ΠΟΡΟΙ",'Τ. Π._2017_ΘΕΜΑΤΙΚΟΙ ΑΞΟΝΕΣ (3)'!$F10,0)</f>
        <v>0</v>
      </c>
      <c r="N10" s="50">
        <f>IF('Τ. Π._2017_ΘΕΜΑΤΙΚΟΙ ΑΞΟΝΕΣ (3)'!$I10="ΑΝΤΑΠΟΔΟΤΙΚΟ",'Τ. Π._2017_ΘΕΜΑΤΙΚΟΙ ΑΞΟΝΕΣ (3)'!$F10,0)</f>
        <v>0</v>
      </c>
      <c r="O10" s="50">
        <f>IF('Τ. Π._2017_ΘΕΜΑΤΙΚΟΙ ΑΞΟΝΕΣ (3)'!$I10="ΕΣΠΑ",'Τ. Π._2017_ΘΕΜΑΤΙΚΟΙ ΑΞΟΝΕΣ (3)'!$F10,0)</f>
        <v>0</v>
      </c>
      <c r="P10" s="50">
        <f>IF('Τ. Π._2017_ΘΕΜΑΤΙΚΟΙ ΑΞΟΝΕΣ (3)'!$I10="ΣΑΤΑ",'Τ. Π._2017_ΘΕΜΑΤΙΚΟΙ ΑΞΟΝΕΣ (3)'!$F10,0)</f>
        <v>380000</v>
      </c>
      <c r="Q10" s="50">
        <f>IF('Τ. Π._2017_ΘΕΜΑΤΙΚΟΙ ΑΞΟΝΕΣ (3)'!$I10="ΧΡΗΜΑΤΟΔΟΤΗΣΗ ΠΕΡΙΦΕΡΕΙΑΣ",'Τ. Π._2017_ΘΕΜΑΤΙΚΟΙ ΑΞΟΝΕΣ (3)'!$F10,0)</f>
        <v>0</v>
      </c>
      <c r="R10" s="50">
        <f>IF('Τ. Π._2017_ΘΕΜΑΤΙΚΟΙ ΑΞΟΝΕΣ (3)'!$I10="ΔΑΝΕΙΟ",'Τ. Π._2017_ΘΕΜΑΤΙΚΟΙ ΑΞΟΝΕΣ (3)'!$F10,0)</f>
        <v>0</v>
      </c>
      <c r="S10" s="79">
        <v>2016</v>
      </c>
    </row>
    <row r="11" spans="1:19" s="79" customFormat="1" ht="30.75" customHeight="1">
      <c r="A11" s="43" t="s">
        <v>282</v>
      </c>
      <c r="B11" s="43" t="s">
        <v>65</v>
      </c>
      <c r="C11" s="44" t="s">
        <v>283</v>
      </c>
      <c r="D11" s="172" t="s">
        <v>59</v>
      </c>
      <c r="E11" s="45">
        <v>10000</v>
      </c>
      <c r="F11" s="46">
        <v>10000</v>
      </c>
      <c r="G11" s="231">
        <f>'Τ. Π._2017_ΘΕΜΑΤΙΚΟΙ ΑΞΟΝΕΣ (3)'!E11-'Τ. Π._2017_ΘΕΜΑΤΙΚΟΙ ΑΞΟΝΕΣ (3)'!F11</f>
        <v>0</v>
      </c>
      <c r="H11" s="231">
        <v>0</v>
      </c>
      <c r="I11" s="48" t="s">
        <v>39</v>
      </c>
      <c r="J11" s="51" t="s">
        <v>284</v>
      </c>
      <c r="K11" s="51" t="s">
        <v>46</v>
      </c>
      <c r="L11" s="12"/>
      <c r="M11" s="50">
        <f>IF('Τ. Π._2017_ΘΕΜΑΤΙΚΟΙ ΑΞΟΝΕΣ (3)'!$I11="ΙΔΙΟΙ ΠΟΡΟΙ",'Τ. Π._2017_ΘΕΜΑΤΙΚΟΙ ΑΞΟΝΕΣ (3)'!$F11,0)</f>
        <v>10000</v>
      </c>
      <c r="N11" s="50">
        <f>IF('Τ. Π._2017_ΘΕΜΑΤΙΚΟΙ ΑΞΟΝΕΣ (3)'!$I11="ΑΝΤΑΠΟΔΟΤΙΚΟ",'Τ. Π._2017_ΘΕΜΑΤΙΚΟΙ ΑΞΟΝΕΣ (3)'!$F11,0)</f>
        <v>0</v>
      </c>
      <c r="O11" s="50">
        <f>IF('Τ. Π._2017_ΘΕΜΑΤΙΚΟΙ ΑΞΟΝΕΣ (3)'!$I11="ΕΣΠΑ",'Τ. Π._2017_ΘΕΜΑΤΙΚΟΙ ΑΞΟΝΕΣ (3)'!$F11,0)</f>
        <v>0</v>
      </c>
      <c r="P11" s="50">
        <f>IF('Τ. Π._2017_ΘΕΜΑΤΙΚΟΙ ΑΞΟΝΕΣ (3)'!$I11="ΣΑΤΑ",'Τ. Π._2017_ΘΕΜΑΤΙΚΟΙ ΑΞΟΝΕΣ (3)'!$F11,0)</f>
        <v>0</v>
      </c>
      <c r="Q11" s="50">
        <f>IF('Τ. Π._2017_ΘΕΜΑΤΙΚΟΙ ΑΞΟΝΕΣ (3)'!$I11="ΧΡΗΜΑΤΟΔΟΤΗΣΗ ΠΕΡΙΦΕΡΕΙΑΣ",'Τ. Π._2017_ΘΕΜΑΤΙΚΟΙ ΑΞΟΝΕΣ (3)'!$F11,0)</f>
        <v>0</v>
      </c>
      <c r="R11" s="50">
        <f>IF('Τ. Π._2017_ΘΕΜΑΤΙΚΟΙ ΑΞΟΝΕΣ (3)'!$I11="ΔΑΝΕΙΟ",'Τ. Π._2017_ΘΕΜΑΤΙΚΟΙ ΑΞΟΝΕΣ (3)'!$F11,0)</f>
        <v>0</v>
      </c>
      <c r="S11" s="79">
        <v>2016</v>
      </c>
    </row>
    <row r="12" spans="1:18" s="79" customFormat="1" ht="19.5" customHeight="1">
      <c r="A12" s="53"/>
      <c r="B12" s="233"/>
      <c r="C12" s="234"/>
      <c r="D12" s="235"/>
      <c r="E12" s="236"/>
      <c r="F12" s="237"/>
      <c r="G12" s="238"/>
      <c r="H12" s="238"/>
      <c r="I12" s="239"/>
      <c r="J12" s="240"/>
      <c r="K12" s="241"/>
      <c r="L12" s="12"/>
      <c r="M12" s="50">
        <f>SUM('Τ. Π._2017_ΘΕΜΑΤΙΚΟΙ ΑΞΟΝΕΣ (3)'!M4:M11)</f>
        <v>74640.43</v>
      </c>
      <c r="N12" s="50">
        <f>SUM('Τ. Π._2017_ΘΕΜΑΤΙΚΟΙ ΑΞΟΝΕΣ (3)'!N4:N11)</f>
        <v>0</v>
      </c>
      <c r="O12" s="50">
        <f>SUM('Τ. Π._2017_ΘΕΜΑΤΙΚΟΙ ΑΞΟΝΕΣ (3)'!O4:O11)</f>
        <v>3679.77</v>
      </c>
      <c r="P12" s="50">
        <f>SUM('Τ. Π._2017_ΘΕΜΑΤΙΚΟΙ ΑΞΟΝΕΣ (3)'!P4:P11)</f>
        <v>390000</v>
      </c>
      <c r="Q12" s="50">
        <f>SUM('Τ. Π._2017_ΘΕΜΑΤΙΚΟΙ ΑΞΟΝΕΣ (3)'!Q4:Q11)</f>
        <v>0</v>
      </c>
      <c r="R12" s="50">
        <f>SUM('Τ. Π._2017_ΘΕΜΑΤΙΚΟΙ ΑΞΟΝΕΣ (3)'!R4:R11)</f>
        <v>0</v>
      </c>
    </row>
    <row r="13" spans="1:19" s="79" customFormat="1" ht="36.75" customHeight="1">
      <c r="A13" s="72" t="s">
        <v>285</v>
      </c>
      <c r="B13" s="72" t="s">
        <v>65</v>
      </c>
      <c r="C13" s="73" t="s">
        <v>286</v>
      </c>
      <c r="D13" s="198" t="s">
        <v>122</v>
      </c>
      <c r="E13" s="199">
        <v>100000</v>
      </c>
      <c r="F13" s="242">
        <v>50000</v>
      </c>
      <c r="G13" s="242">
        <f>'Τ. Π._2017_ΘΕΜΑΤΙΚΟΙ ΑΞΟΝΕΣ (3)'!E13-'Τ. Π._2017_ΘΕΜΑΤΙΚΟΙ ΑΞΟΝΕΣ (3)'!F13</f>
        <v>50000</v>
      </c>
      <c r="H13" s="242">
        <v>0</v>
      </c>
      <c r="I13" s="76" t="s">
        <v>39</v>
      </c>
      <c r="J13" s="77" t="s">
        <v>287</v>
      </c>
      <c r="K13" s="243" t="s">
        <v>92</v>
      </c>
      <c r="L13" s="12"/>
      <c r="M13" s="50">
        <f>IF('Τ. Π._2017_ΘΕΜΑΤΙΚΟΙ ΑΞΟΝΕΣ (3)'!$I13="ΙΔΙΟΙ ΠΟΡΟΙ",'Τ. Π._2017_ΘΕΜΑΤΙΚΟΙ ΑΞΟΝΕΣ (3)'!$F13,0)</f>
        <v>50000</v>
      </c>
      <c r="N13" s="50">
        <f>IF('Τ. Π._2017_ΘΕΜΑΤΙΚΟΙ ΑΞΟΝΕΣ (3)'!$I13="ΑΝΤΑΠΟΔΟΤΙΚΟ",'Τ. Π._2017_ΘΕΜΑΤΙΚΟΙ ΑΞΟΝΕΣ (3)'!$F13,0)</f>
        <v>0</v>
      </c>
      <c r="O13" s="50">
        <f>IF('Τ. Π._2017_ΘΕΜΑΤΙΚΟΙ ΑΞΟΝΕΣ (3)'!$I13="ΕΣΠΑ",'Τ. Π._2017_ΘΕΜΑΤΙΚΟΙ ΑΞΟΝΕΣ (3)'!$F13,0)</f>
        <v>0</v>
      </c>
      <c r="P13" s="50">
        <f>IF('Τ. Π._2017_ΘΕΜΑΤΙΚΟΙ ΑΞΟΝΕΣ (3)'!$I13="ΣΑΤΑ",'Τ. Π._2017_ΘΕΜΑΤΙΚΟΙ ΑΞΟΝΕΣ (3)'!$F13,0)</f>
        <v>0</v>
      </c>
      <c r="Q13" s="50">
        <f>IF('Τ. Π._2017_ΘΕΜΑΤΙΚΟΙ ΑΞΟΝΕΣ (3)'!$I13="ΧΡΗΜΑΤΟΔΟΤΗΣΗ ΠΕΡΙΦΕΡΕΙΑΣ",'Τ. Π._2017_ΘΕΜΑΤΙΚΟΙ ΑΞΟΝΕΣ (3)'!$F13,0)</f>
        <v>0</v>
      </c>
      <c r="R13" s="50">
        <f>IF('Τ. Π._2017_ΘΕΜΑΤΙΚΟΙ ΑΞΟΝΕΣ (3)'!$I13="ΔΑΝΕΙΟ",'Τ. Π._2017_ΘΕΜΑΤΙΚΟΙ ΑΞΟΝΕΣ (3)'!$F13,0)</f>
        <v>0</v>
      </c>
      <c r="S13" s="79">
        <v>2017</v>
      </c>
    </row>
    <row r="14" spans="1:19" s="79" customFormat="1" ht="30.75" customHeight="1">
      <c r="A14" s="72" t="s">
        <v>288</v>
      </c>
      <c r="B14" s="72" t="s">
        <v>65</v>
      </c>
      <c r="C14" s="73" t="s">
        <v>289</v>
      </c>
      <c r="D14" s="198" t="s">
        <v>122</v>
      </c>
      <c r="E14" s="199">
        <v>200000</v>
      </c>
      <c r="F14" s="200">
        <v>10000</v>
      </c>
      <c r="G14" s="242">
        <f>'Τ. Π._2017_ΘΕΜΑΤΙΚΟΙ ΑΞΟΝΕΣ (3)'!E14-'Τ. Π._2017_ΘΕΜΑΤΙΚΟΙ ΑΞΟΝΕΣ (3)'!F14</f>
        <v>190000</v>
      </c>
      <c r="H14" s="65">
        <v>0</v>
      </c>
      <c r="I14" s="76" t="s">
        <v>24</v>
      </c>
      <c r="J14" s="76" t="s">
        <v>290</v>
      </c>
      <c r="K14" s="72" t="s">
        <v>92</v>
      </c>
      <c r="L14" s="12"/>
      <c r="M14" s="50">
        <f>IF('Τ. Π._2017_ΘΕΜΑΤΙΚΟΙ ΑΞΟΝΕΣ (3)'!$I14="ΙΔΙΟΙ ΠΟΡΟΙ",'Τ. Π._2017_ΘΕΜΑΤΙΚΟΙ ΑΞΟΝΕΣ (3)'!$F14,0)</f>
        <v>0</v>
      </c>
      <c r="N14" s="50">
        <f>IF('Τ. Π._2017_ΘΕΜΑΤΙΚΟΙ ΑΞΟΝΕΣ (3)'!$I14="ΑΝΤΑΠΟΔΟΤΙΚΟ",'Τ. Π._2017_ΘΕΜΑΤΙΚΟΙ ΑΞΟΝΕΣ (3)'!$F14,0)</f>
        <v>0</v>
      </c>
      <c r="O14" s="50">
        <f>IF('Τ. Π._2017_ΘΕΜΑΤΙΚΟΙ ΑΞΟΝΕΣ (3)'!$I14="ΕΣΠΑ",'Τ. Π._2017_ΘΕΜΑΤΙΚΟΙ ΑΞΟΝΕΣ (3)'!$F14,0)</f>
        <v>0</v>
      </c>
      <c r="P14" s="50">
        <f>IF('Τ. Π._2017_ΘΕΜΑΤΙΚΟΙ ΑΞΟΝΕΣ (3)'!$I14="ΣΑΤΑ",'Τ. Π._2017_ΘΕΜΑΤΙΚΟΙ ΑΞΟΝΕΣ (3)'!$F14,0)</f>
        <v>10000</v>
      </c>
      <c r="Q14" s="50">
        <f>IF('Τ. Π._2017_ΘΕΜΑΤΙΚΟΙ ΑΞΟΝΕΣ (3)'!$I14="ΧΡΗΜΑΤΟΔΟΤΗΣΗ ΠΕΡΙΦΕΡΕΙΑΣ",'Τ. Π._2017_ΘΕΜΑΤΙΚΟΙ ΑΞΟΝΕΣ (3)'!$F14,0)</f>
        <v>0</v>
      </c>
      <c r="R14" s="50">
        <f>IF('Τ. Π._2017_ΘΕΜΑΤΙΚΟΙ ΑΞΟΝΕΣ (3)'!$I14="ΔΑΝΕΙΟ",'Τ. Π._2017_ΘΕΜΑΤΙΚΟΙ ΑΞΟΝΕΣ (3)'!$F14,0)</f>
        <v>0</v>
      </c>
      <c r="S14" s="79">
        <v>2017</v>
      </c>
    </row>
    <row r="15" spans="1:19" s="79" customFormat="1" ht="30.75" customHeight="1">
      <c r="A15" s="72" t="s">
        <v>291</v>
      </c>
      <c r="B15" s="72" t="s">
        <v>65</v>
      </c>
      <c r="C15" s="73" t="s">
        <v>292</v>
      </c>
      <c r="D15" s="199" t="s">
        <v>59</v>
      </c>
      <c r="E15" s="199">
        <v>200000</v>
      </c>
      <c r="F15" s="65">
        <v>10000</v>
      </c>
      <c r="G15" s="242">
        <f>'Τ. Π._2017_ΘΕΜΑΤΙΚΟΙ ΑΞΟΝΕΣ (3)'!E15-'Τ. Π._2017_ΘΕΜΑΤΙΚΟΙ ΑΞΟΝΕΣ (3)'!F15</f>
        <v>190000</v>
      </c>
      <c r="H15" s="65">
        <v>0</v>
      </c>
      <c r="I15" s="76" t="s">
        <v>39</v>
      </c>
      <c r="J15" s="77" t="s">
        <v>293</v>
      </c>
      <c r="K15" s="77" t="s">
        <v>92</v>
      </c>
      <c r="L15" s="12"/>
      <c r="M15" s="50">
        <f>IF('Τ. Π._2017_ΘΕΜΑΤΙΚΟΙ ΑΞΟΝΕΣ (3)'!$I15="ΙΔΙΟΙ ΠΟΡΟΙ",'Τ. Π._2017_ΘΕΜΑΤΙΚΟΙ ΑΞΟΝΕΣ (3)'!$F15,0)</f>
        <v>10000</v>
      </c>
      <c r="N15" s="50">
        <f>IF('Τ. Π._2017_ΘΕΜΑΤΙΚΟΙ ΑΞΟΝΕΣ (3)'!$I15="ΑΝΤΑΠΟΔΟΤΙΚΟ",'Τ. Π._2017_ΘΕΜΑΤΙΚΟΙ ΑΞΟΝΕΣ (3)'!$F15,0)</f>
        <v>0</v>
      </c>
      <c r="O15" s="50">
        <f>IF('Τ. Π._2017_ΘΕΜΑΤΙΚΟΙ ΑΞΟΝΕΣ (3)'!$I15="ΕΣΠΑ",'Τ. Π._2017_ΘΕΜΑΤΙΚΟΙ ΑΞΟΝΕΣ (3)'!$F15,0)</f>
        <v>0</v>
      </c>
      <c r="P15" s="50">
        <f>IF('Τ. Π._2017_ΘΕΜΑΤΙΚΟΙ ΑΞΟΝΕΣ (3)'!$I15="ΣΑΤΑ",'Τ. Π._2017_ΘΕΜΑΤΙΚΟΙ ΑΞΟΝΕΣ (3)'!$F15,0)</f>
        <v>0</v>
      </c>
      <c r="Q15" s="50">
        <f>IF('Τ. Π._2017_ΘΕΜΑΤΙΚΟΙ ΑΞΟΝΕΣ (3)'!$I15="ΧΡΗΜΑΤΟΔΟΤΗΣΗ ΠΕΡΙΦΕΡΕΙΑΣ",'Τ. Π._2017_ΘΕΜΑΤΙΚΟΙ ΑΞΟΝΕΣ (3)'!$F15,0)</f>
        <v>0</v>
      </c>
      <c r="R15" s="50">
        <f>IF('Τ. Π._2017_ΘΕΜΑΤΙΚΟΙ ΑΞΟΝΕΣ (3)'!$I15="ΔΑΝΕΙΟ",'Τ. Π._2017_ΘΕΜΑΤΙΚΟΙ ΑΞΟΝΕΣ (3)'!$F15,0)</f>
        <v>0</v>
      </c>
      <c r="S15" s="79">
        <v>2017</v>
      </c>
    </row>
    <row r="16" spans="1:19" s="79" customFormat="1" ht="30.75" customHeight="1">
      <c r="A16" s="81" t="s">
        <v>294</v>
      </c>
      <c r="B16" s="81" t="s">
        <v>65</v>
      </c>
      <c r="C16" s="82" t="s">
        <v>295</v>
      </c>
      <c r="D16" s="244" t="s">
        <v>122</v>
      </c>
      <c r="E16" s="244">
        <v>400000</v>
      </c>
      <c r="F16" s="85">
        <v>100000</v>
      </c>
      <c r="G16" s="245">
        <f>'Τ. Π._2017_ΘΕΜΑΤΙΚΟΙ ΑΞΟΝΕΣ (3)'!E16-'Τ. Π._2017_ΘΕΜΑΤΙΚΟΙ ΑΞΟΝΕΣ (3)'!F16</f>
        <v>300000</v>
      </c>
      <c r="H16" s="85">
        <v>0</v>
      </c>
      <c r="I16" s="86" t="s">
        <v>39</v>
      </c>
      <c r="J16" s="87" t="s">
        <v>296</v>
      </c>
      <c r="K16" s="87" t="s">
        <v>92</v>
      </c>
      <c r="L16" s="68"/>
      <c r="M16" s="50">
        <f>IF('Τ. Π._2017_ΘΕΜΑΤΙΚΟΙ ΑΞΟΝΕΣ (3)'!$I16="ΙΔΙΟΙ ΠΟΡΟΙ",'Τ. Π._2017_ΘΕΜΑΤΙΚΟΙ ΑΞΟΝΕΣ (3)'!$F16,0)</f>
        <v>100000</v>
      </c>
      <c r="N16" s="50">
        <f>IF('Τ. Π._2017_ΘΕΜΑΤΙΚΟΙ ΑΞΟΝΕΣ (3)'!$I16="ΑΝΤΑΠΟΔΟΤΙΚΟ",'Τ. Π._2017_ΘΕΜΑΤΙΚΟΙ ΑΞΟΝΕΣ (3)'!$F16,0)</f>
        <v>0</v>
      </c>
      <c r="O16" s="50">
        <f>IF('Τ. Π._2017_ΘΕΜΑΤΙΚΟΙ ΑΞΟΝΕΣ (3)'!$I16="ΕΣΠΑ",'Τ. Π._2017_ΘΕΜΑΤΙΚΟΙ ΑΞΟΝΕΣ (3)'!$F16,0)</f>
        <v>0</v>
      </c>
      <c r="P16" s="50">
        <f>IF('Τ. Π._2017_ΘΕΜΑΤΙΚΟΙ ΑΞΟΝΕΣ (3)'!$I16="ΣΑΤΑ",'Τ. Π._2017_ΘΕΜΑΤΙΚΟΙ ΑΞΟΝΕΣ (3)'!$F16,0)</f>
        <v>0</v>
      </c>
      <c r="Q16" s="50">
        <f>IF('Τ. Π._2017_ΘΕΜΑΤΙΚΟΙ ΑΞΟΝΕΣ (3)'!$I16="ΧΡΗΜΑΤΟΔΟΤΗΣΗ ΠΕΡΙΦΕΡΕΙΑΣ",'Τ. Π._2017_ΘΕΜΑΤΙΚΟΙ ΑΞΟΝΕΣ (3)'!$F16,0)</f>
        <v>0</v>
      </c>
      <c r="R16" s="50">
        <f>IF('Τ. Π._2017_ΘΕΜΑΤΙΚΟΙ ΑΞΟΝΕΣ (3)'!$I16="ΔΑΝΕΙΟ",'Τ. Π._2017_ΘΕΜΑΤΙΚΟΙ ΑΞΟΝΕΣ (3)'!$F16,0)</f>
        <v>0</v>
      </c>
      <c r="S16" s="79">
        <v>2017</v>
      </c>
    </row>
    <row r="17" spans="6:18" ht="14.25">
      <c r="F17" s="205"/>
      <c r="G17" s="206"/>
      <c r="H17" s="206"/>
      <c r="L17" s="88"/>
      <c r="M17" s="68">
        <f>SUM('Τ. Π._2017_ΘΕΜΑΤΙΚΟΙ ΑΞΟΝΕΣ (3)'!M13:M16)</f>
        <v>160000</v>
      </c>
      <c r="N17" s="68">
        <f>SUM('Τ. Π._2017_ΘΕΜΑΤΙΚΟΙ ΑΞΟΝΕΣ (3)'!N13:N16)</f>
        <v>0</v>
      </c>
      <c r="O17" s="68">
        <f>SUM('Τ. Π._2017_ΘΕΜΑΤΙΚΟΙ ΑΞΟΝΕΣ (3)'!O13:O16)</f>
        <v>0</v>
      </c>
      <c r="P17" s="68">
        <f>SUM('Τ. Π._2017_ΘΕΜΑΤΙΚΟΙ ΑΞΟΝΕΣ (3)'!P13:P16)</f>
        <v>10000</v>
      </c>
      <c r="Q17" s="68">
        <f>SUM('Τ. Π._2017_ΘΕΜΑΤΙΚΟΙ ΑΞΟΝΕΣ (3)'!Q13:Q16)</f>
        <v>0</v>
      </c>
      <c r="R17" s="68">
        <f>SUM('Τ. Π._2017_ΘΕΜΑΤΙΚΟΙ ΑΞΟΝΕΣ (3)'!R13:R16)</f>
        <v>0</v>
      </c>
    </row>
    <row r="18" spans="1:19" ht="42.75" customHeight="1">
      <c r="A18" s="124" t="s">
        <v>297</v>
      </c>
      <c r="B18" s="124" t="s">
        <v>65</v>
      </c>
      <c r="C18" s="125" t="s">
        <v>298</v>
      </c>
      <c r="D18" s="124" t="s">
        <v>59</v>
      </c>
      <c r="E18" s="246">
        <v>400000</v>
      </c>
      <c r="F18" s="247">
        <v>400000</v>
      </c>
      <c r="G18" s="128">
        <f>'Τ. Π._2017_ΘΕΜΑΤΙΚΟΙ ΑΞΟΝΕΣ (3)'!E18-'Τ. Π._2017_ΘΕΜΑΤΙΚΟΙ ΑΞΟΝΕΣ (3)'!F18</f>
        <v>0</v>
      </c>
      <c r="H18" s="248">
        <v>0</v>
      </c>
      <c r="I18" s="246" t="s">
        <v>25</v>
      </c>
      <c r="J18" s="131" t="s">
        <v>299</v>
      </c>
      <c r="K18" s="223" t="s">
        <v>46</v>
      </c>
      <c r="L18" s="12"/>
      <c r="M18" s="50">
        <f>IF('Τ. Π._2017_ΘΕΜΑΤΙΚΟΙ ΑΞΟΝΕΣ (3)'!$I18="ΙΔΙΟΙ ΠΟΡΟΙ",'Τ. Π._2017_ΘΕΜΑΤΙΚΟΙ ΑΞΟΝΕΣ (3)'!$F18,0)</f>
        <v>0</v>
      </c>
      <c r="N18" s="50">
        <f>IF('Τ. Π._2017_ΘΕΜΑΤΙΚΟΙ ΑΞΟΝΕΣ (3)'!$I18="ΑΝΤΑΠΟΔΟΤΙΚΟ",'Τ. Π._2017_ΘΕΜΑΤΙΚΟΙ ΑΞΟΝΕΣ (3)'!$F18,0)</f>
        <v>0</v>
      </c>
      <c r="O18" s="50">
        <f>IF('Τ. Π._2017_ΘΕΜΑΤΙΚΟΙ ΑΞΟΝΕΣ (3)'!$I18="ΕΣΠΑ",'Τ. Π._2017_ΘΕΜΑΤΙΚΟΙ ΑΞΟΝΕΣ (3)'!$F18,0)</f>
        <v>0</v>
      </c>
      <c r="P18" s="50">
        <f>IF('Τ. Π._2017_ΘΕΜΑΤΙΚΟΙ ΑΞΟΝΕΣ (3)'!$I18="ΣΑΤΑ",'Τ. Π._2017_ΘΕΜΑΤΙΚΟΙ ΑΞΟΝΕΣ (3)'!$F18,0)</f>
        <v>0</v>
      </c>
      <c r="Q18" s="50">
        <f>IF('Τ. Π._2017_ΘΕΜΑΤΙΚΟΙ ΑΞΟΝΕΣ (3)'!$I18="ΧΡΗΜΑΤΟΔΟΤΗΣΗ ΠΕΡΙΦΕΡΕΙΑΣ",'Τ. Π._2017_ΘΕΜΑΤΙΚΟΙ ΑΞΟΝΕΣ (3)'!$F18,0)</f>
        <v>400000</v>
      </c>
      <c r="R18" s="50">
        <f>IF('Τ. Π._2017_ΘΕΜΑΤΙΚΟΙ ΑΞΟΝΕΣ (3)'!$I18="ΔΑΝΕΙΟ",'Τ. Π._2017_ΘΕΜΑΤΙΚΟΙ ΑΞΟΝΕΣ (3)'!$F18,0)</f>
        <v>0</v>
      </c>
      <c r="S18" s="155">
        <v>2016</v>
      </c>
    </row>
    <row r="19" spans="1:18" ht="3.75" customHeight="1" hidden="1">
      <c r="A19" s="249"/>
      <c r="B19" s="249"/>
      <c r="C19" s="249"/>
      <c r="D19" s="249"/>
      <c r="E19" s="250"/>
      <c r="F19" s="251"/>
      <c r="G19" s="252"/>
      <c r="H19" s="252"/>
      <c r="I19" s="253"/>
      <c r="J19" s="253"/>
      <c r="K19" s="253"/>
      <c r="L19" s="88"/>
      <c r="M19" s="68">
        <f>SUM('Τ. Π._2017_ΘΕΜΑΤΙΚΟΙ ΑΞΟΝΕΣ (3)'!M18:M18)</f>
        <v>0</v>
      </c>
      <c r="N19" s="68">
        <f>SUM('Τ. Π._2017_ΘΕΜΑΤΙΚΟΙ ΑΞΟΝΕΣ (3)'!N18:N18)</f>
        <v>0</v>
      </c>
      <c r="O19" s="68">
        <f>SUM('Τ. Π._2017_ΘΕΜΑΤΙΚΟΙ ΑΞΟΝΕΣ (3)'!O18:O18)</f>
        <v>0</v>
      </c>
      <c r="P19" s="68">
        <f>SUM('Τ. Π._2017_ΘΕΜΑΤΙΚΟΙ ΑΞΟΝΕΣ (3)'!P18:P18)</f>
        <v>0</v>
      </c>
      <c r="Q19" s="68">
        <f>SUM('Τ. Π._2017_ΘΕΜΑΤΙΚΟΙ ΑΞΟΝΕΣ (3)'!Q18:Q18)</f>
        <v>400000</v>
      </c>
      <c r="R19" s="68">
        <f>SUM('Τ. Π._2017_ΘΕΜΑΤΙΚΟΙ ΑΞΟΝΕΣ (3)'!R18:R18)</f>
        <v>0</v>
      </c>
    </row>
    <row r="20" spans="1:18" s="69" customFormat="1" ht="22.5" customHeight="1" hidden="1">
      <c r="A20" s="123" t="s">
        <v>300</v>
      </c>
      <c r="B20" s="124"/>
      <c r="C20" s="125"/>
      <c r="D20" s="124"/>
      <c r="E20" s="126"/>
      <c r="F20" s="127"/>
      <c r="G20" s="127"/>
      <c r="H20" s="128"/>
      <c r="I20" s="129"/>
      <c r="J20" s="223"/>
      <c r="K20" s="131" t="s">
        <v>92</v>
      </c>
      <c r="L20" s="88"/>
      <c r="M20" s="50">
        <f>IF('Τ. Π._2017_ΘΕΜΑΤΙΚΟΙ ΑΞΟΝΕΣ (3)'!$I20="ΙΔΙΟΙ ΠΟΡΟΙ",'Τ. Π._2017_ΘΕΜΑΤΙΚΟΙ ΑΞΟΝΕΣ (3)'!$F20,0)</f>
        <v>0</v>
      </c>
      <c r="N20" s="50">
        <f>IF('Τ. Π._2017_ΘΕΜΑΤΙΚΟΙ ΑΞΟΝΕΣ (3)'!$I20="ΑΝΤΑΠΟΔΟΤΙΚΟ",'Τ. Π._2017_ΘΕΜΑΤΙΚΟΙ ΑΞΟΝΕΣ (3)'!$F20,0)</f>
        <v>0</v>
      </c>
      <c r="O20" s="50">
        <f>IF('Τ. Π._2017_ΘΕΜΑΤΙΚΟΙ ΑΞΟΝΕΣ (3)'!$I20="ΕΣΠΑ",'Τ. Π._2017_ΘΕΜΑΤΙΚΟΙ ΑΞΟΝΕΣ (3)'!$F20,0)</f>
        <v>0</v>
      </c>
      <c r="P20" s="50">
        <f>IF('Τ. Π._2017_ΘΕΜΑΤΙΚΟΙ ΑΞΟΝΕΣ (3)'!$I20="ΣΑΤΑ",'Τ. Π._2017_ΘΕΜΑΤΙΚΟΙ ΑΞΟΝΕΣ (3)'!$F20,0)</f>
        <v>0</v>
      </c>
      <c r="Q20" s="50">
        <f>IF('Τ. Π._2017_ΘΕΜΑΤΙΚΟΙ ΑΞΟΝΕΣ (3)'!$I20="ΧΡΗΜΑΤΟΔΟΤΗΣΗ ΠΕΡΙΦΕΡΕΙΑΣ",'Τ. Π._2017_ΘΕΜΑΤΙΚΟΙ ΑΞΟΝΕΣ (3)'!$F20,0)</f>
        <v>0</v>
      </c>
      <c r="R20" s="50">
        <f>IF('Τ. Π._2017_ΘΕΜΑΤΙΚΟΙ ΑΞΟΝΕΣ (3)'!$I20="ΔΑΝΕΙΟ",'Τ. Π._2017_ΘΕΜΑΤΙΚΟΙ ΑΞΟΝΕΣ (3)'!$F20,0)</f>
        <v>0</v>
      </c>
    </row>
    <row r="21" spans="1:18" s="79" customFormat="1" ht="10.5" customHeight="1">
      <c r="A21" s="254"/>
      <c r="B21" s="254"/>
      <c r="C21" s="255"/>
      <c r="D21" s="256"/>
      <c r="E21" s="257"/>
      <c r="F21" s="257"/>
      <c r="G21" s="257"/>
      <c r="H21" s="257"/>
      <c r="I21" s="258"/>
      <c r="J21" s="201"/>
      <c r="K21" s="201"/>
      <c r="L21" s="12"/>
      <c r="M21" s="50">
        <f>SUM('Τ. Π._2017_ΘΕΜΑΤΙΚΟΙ ΑΞΟΝΕΣ (3)'!M20:M20)</f>
        <v>0</v>
      </c>
      <c r="N21" s="50">
        <f>SUM('Τ. Π._2017_ΘΕΜΑΤΙΚΟΙ ΑΞΟΝΕΣ (3)'!N20:N20)</f>
        <v>0</v>
      </c>
      <c r="O21" s="50">
        <f>SUM('Τ. Π._2017_ΘΕΜΑΤΙΚΟΙ ΑΞΟΝΕΣ (3)'!O20:O20)</f>
        <v>0</v>
      </c>
      <c r="P21" s="50">
        <f>SUM('Τ. Π._2017_ΘΕΜΑΤΙΚΟΙ ΑΞΟΝΕΣ (3)'!P20:P20)</f>
        <v>0</v>
      </c>
      <c r="Q21" s="50">
        <f>SUM('Τ. Π._2017_ΘΕΜΑΤΙΚΟΙ ΑΞΟΝΕΣ (3)'!Q20:Q20)</f>
        <v>0</v>
      </c>
      <c r="R21" s="50">
        <f>SUM('Τ. Π._2017_ΘΕΜΑΤΙΚΟΙ ΑΞΟΝΕΣ (3)'!R20:R20)</f>
        <v>0</v>
      </c>
    </row>
    <row r="22" spans="1:18" s="79" customFormat="1" ht="13.5" customHeight="1">
      <c r="A22" s="89"/>
      <c r="B22" s="90"/>
      <c r="C22" s="18" t="s">
        <v>301</v>
      </c>
      <c r="D22" s="18"/>
      <c r="E22" s="92">
        <f>SUM('Τ. Π._2017_ΘΕΜΑΤΙΚΟΙ ΑΞΟΝΕΣ (3)'!E4:E11)</f>
        <v>858320.2</v>
      </c>
      <c r="F22" s="92">
        <f>SUM('Τ. Π._2017_ΘΕΜΑΤΙΚΟΙ ΑΞΟΝΕΣ (3)'!F4:F11)</f>
        <v>468320.2</v>
      </c>
      <c r="G22" s="92">
        <f>SUM('Τ. Π._2017_ΘΕΜΑΤΙΚΟΙ ΑΞΟΝΕΣ (3)'!G4:G11)</f>
        <v>390000</v>
      </c>
      <c r="H22" s="92">
        <f>SUM('Τ. Π._2017_ΘΕΜΑΤΙΚΟΙ ΑΞΟΝΕΣ (3)'!H4:H11)</f>
        <v>0</v>
      </c>
      <c r="I22" s="94"/>
      <c r="J22" s="31"/>
      <c r="K22" s="31"/>
      <c r="L22" s="88">
        <f>SUM('Τ. Π._2017_ΘΕΜΑΤΙΚΟΙ ΑΞΟΝΕΣ (3)'!M22:R22)</f>
        <v>1038320.2</v>
      </c>
      <c r="M22" s="68">
        <f>'Τ. Π._2017_ΘΕΜΑΤΙΚΟΙ ΑΞΟΝΕΣ (3)'!M12+'Τ. Π._2017_ΘΕΜΑΤΙΚΟΙ ΑΞΟΝΕΣ (3)'!M17+'Τ. Π._2017_ΘΕΜΑΤΙΚΟΙ ΑΞΟΝΕΣ (3)'!M19+'Τ. Π._2017_ΘΕΜΑΤΙΚΟΙ ΑΞΟΝΕΣ (3)'!M21</f>
        <v>234640.43</v>
      </c>
      <c r="N22" s="68">
        <f>'Τ. Π._2017_ΘΕΜΑΤΙΚΟΙ ΑΞΟΝΕΣ (3)'!N12+'Τ. Π._2017_ΘΕΜΑΤΙΚΟΙ ΑΞΟΝΕΣ (3)'!N17+'Τ. Π._2017_ΘΕΜΑΤΙΚΟΙ ΑΞΟΝΕΣ (3)'!N19+'Τ. Π._2017_ΘΕΜΑΤΙΚΟΙ ΑΞΟΝΕΣ (3)'!N21</f>
        <v>0</v>
      </c>
      <c r="O22" s="68">
        <f>'Τ. Π._2017_ΘΕΜΑΤΙΚΟΙ ΑΞΟΝΕΣ (3)'!O12+'Τ. Π._2017_ΘΕΜΑΤΙΚΟΙ ΑΞΟΝΕΣ (3)'!O17+'Τ. Π._2017_ΘΕΜΑΤΙΚΟΙ ΑΞΟΝΕΣ (3)'!O19+'Τ. Π._2017_ΘΕΜΑΤΙΚΟΙ ΑΞΟΝΕΣ (3)'!O21</f>
        <v>3679.77</v>
      </c>
      <c r="P22" s="68">
        <f>'Τ. Π._2017_ΘΕΜΑΤΙΚΟΙ ΑΞΟΝΕΣ (3)'!P12+'Τ. Π._2017_ΘΕΜΑΤΙΚΟΙ ΑΞΟΝΕΣ (3)'!P17+'Τ. Π._2017_ΘΕΜΑΤΙΚΟΙ ΑΞΟΝΕΣ (3)'!P19+'Τ. Π._2017_ΘΕΜΑΤΙΚΟΙ ΑΞΟΝΕΣ (3)'!P21</f>
        <v>400000</v>
      </c>
      <c r="Q22" s="68">
        <f>'Τ. Π._2017_ΘΕΜΑΤΙΚΟΙ ΑΞΟΝΕΣ (3)'!Q12+'Τ. Π._2017_ΘΕΜΑΤΙΚΟΙ ΑΞΟΝΕΣ (3)'!Q17+'Τ. Π._2017_ΘΕΜΑΤΙΚΟΙ ΑΞΟΝΕΣ (3)'!Q19+'Τ. Π._2017_ΘΕΜΑΤΙΚΟΙ ΑΞΟΝΕΣ (3)'!Q21</f>
        <v>400000</v>
      </c>
      <c r="R22" s="68">
        <f>'Τ. Π._2017_ΘΕΜΑΤΙΚΟΙ ΑΞΟΝΕΣ (3)'!R12+'Τ. Π._2017_ΘΕΜΑΤΙΚΟΙ ΑΞΟΝΕΣ (3)'!R17+'Τ. Π._2017_ΘΕΜΑΤΙΚΟΙ ΑΞΟΝΕΣ (3)'!R19+'Τ. Π._2017_ΘΕΜΑΤΙΚΟΙ ΑΞΟΝΕΣ (3)'!R21</f>
        <v>0</v>
      </c>
    </row>
    <row r="23" spans="1:18" s="79" customFormat="1" ht="13.5" customHeight="1">
      <c r="A23" s="89"/>
      <c r="B23" s="90"/>
      <c r="C23" s="18" t="s">
        <v>302</v>
      </c>
      <c r="D23" s="18"/>
      <c r="E23" s="92">
        <f>SUM('Τ. Π._2017_ΘΕΜΑΤΙΚΟΙ ΑΞΟΝΕΣ (3)'!E13:E16)</f>
        <v>900000</v>
      </c>
      <c r="F23" s="92">
        <f>SUM('Τ. Π._2017_ΘΕΜΑΤΙΚΟΙ ΑΞΟΝΕΣ (3)'!F13:F16)</f>
        <v>170000</v>
      </c>
      <c r="G23" s="92">
        <f>SUM('Τ. Π._2017_ΘΕΜΑΤΙΚΟΙ ΑΞΟΝΕΣ (3)'!G13:G16)</f>
        <v>730000</v>
      </c>
      <c r="H23" s="92">
        <f>SUM('Τ. Π._2017_ΘΕΜΑΤΙΚΟΙ ΑΞΟΝΕΣ (3)'!H13:H16)</f>
        <v>0</v>
      </c>
      <c r="I23" s="94"/>
      <c r="J23" s="31"/>
      <c r="K23" s="31"/>
      <c r="L23" s="12"/>
      <c r="M23" s="50"/>
      <c r="N23" s="50"/>
      <c r="O23" s="50"/>
      <c r="P23" s="50"/>
      <c r="Q23" s="50"/>
      <c r="R23" s="50"/>
    </row>
    <row r="24" spans="1:18" s="79" customFormat="1" ht="13.5" customHeight="1">
      <c r="A24" s="89"/>
      <c r="B24" s="90"/>
      <c r="C24" s="18" t="s">
        <v>303</v>
      </c>
      <c r="D24" s="18"/>
      <c r="E24" s="92">
        <f>SUM('Τ. Π._2017_ΘΕΜΑΤΙΚΟΙ ΑΞΟΝΕΣ (3)'!E18:E18)</f>
        <v>400000</v>
      </c>
      <c r="F24" s="92">
        <f>SUM('Τ. Π._2017_ΘΕΜΑΤΙΚΟΙ ΑΞΟΝΕΣ (3)'!F18:F18)</f>
        <v>400000</v>
      </c>
      <c r="G24" s="92">
        <f>SUM('Τ. Π._2017_ΘΕΜΑΤΙΚΟΙ ΑΞΟΝΕΣ (3)'!G18:G18)</f>
        <v>0</v>
      </c>
      <c r="H24" s="92">
        <f>SUM('Τ. Π._2017_ΘΕΜΑΤΙΚΟΙ ΑΞΟΝΕΣ (3)'!H18:H18)</f>
        <v>0</v>
      </c>
      <c r="I24" s="94"/>
      <c r="J24" s="31"/>
      <c r="K24" s="31"/>
      <c r="L24" s="12"/>
      <c r="M24" s="50"/>
      <c r="N24" s="50"/>
      <c r="O24" s="50"/>
      <c r="P24" s="50"/>
      <c r="Q24" s="50"/>
      <c r="R24" s="50"/>
    </row>
    <row r="25" spans="1:18" s="79" customFormat="1" ht="13.5" customHeight="1">
      <c r="A25" s="89"/>
      <c r="B25" s="90"/>
      <c r="C25" s="18" t="s">
        <v>304</v>
      </c>
      <c r="D25" s="18"/>
      <c r="E25" s="133">
        <f>SUM('Τ. Π._2017_ΘΕΜΑΤΙΚΟΙ ΑΞΟΝΕΣ (3)'!E20)</f>
        <v>0</v>
      </c>
      <c r="F25" s="133">
        <f>SUM('Τ. Π._2017_ΘΕΜΑΤΙΚΟΙ ΑΞΟΝΕΣ (3)'!F20)</f>
        <v>0</v>
      </c>
      <c r="G25" s="133">
        <f>SUM('Τ. Π._2017_ΘΕΜΑΤΙΚΟΙ ΑΞΟΝΕΣ (3)'!G20)</f>
        <v>0</v>
      </c>
      <c r="H25" s="133">
        <f>SUM('Τ. Π._2017_ΘΕΜΑΤΙΚΟΙ ΑΞΟΝΕΣ (3)'!H20)</f>
        <v>0</v>
      </c>
      <c r="I25" s="94"/>
      <c r="J25" s="31"/>
      <c r="K25" s="31"/>
      <c r="L25" s="12"/>
      <c r="M25" s="50"/>
      <c r="N25" s="50"/>
      <c r="O25" s="50"/>
      <c r="P25" s="50"/>
      <c r="Q25" s="50"/>
      <c r="R25" s="50"/>
    </row>
    <row r="26" spans="1:18" s="79" customFormat="1" ht="17.25" customHeight="1">
      <c r="A26" s="89"/>
      <c r="B26" s="90"/>
      <c r="C26" s="18"/>
      <c r="D26" s="134" t="s">
        <v>111</v>
      </c>
      <c r="E26" s="135">
        <f>'Τ. Π._2017_ΘΕΜΑΤΙΚΟΙ ΑΞΟΝΕΣ (3)'!E22+'Τ. Π._2017_ΘΕΜΑΤΙΚΟΙ ΑΞΟΝΕΣ (3)'!E23+'Τ. Π._2017_ΘΕΜΑΤΙΚΟΙ ΑΞΟΝΕΣ (3)'!E24+'Τ. Π._2017_ΘΕΜΑΤΙΚΟΙ ΑΞΟΝΕΣ (3)'!E25</f>
        <v>2158320.2</v>
      </c>
      <c r="F26" s="135">
        <f>'Τ. Π._2017_ΘΕΜΑΤΙΚΟΙ ΑΞΟΝΕΣ (3)'!F22+'Τ. Π._2017_ΘΕΜΑΤΙΚΟΙ ΑΞΟΝΕΣ (3)'!F23+'Τ. Π._2017_ΘΕΜΑΤΙΚΟΙ ΑΞΟΝΕΣ (3)'!F24+'Τ. Π._2017_ΘΕΜΑΤΙΚΟΙ ΑΞΟΝΕΣ (3)'!F25</f>
        <v>1038320.2</v>
      </c>
      <c r="G26" s="135">
        <f>'Τ. Π._2017_ΘΕΜΑΤΙΚΟΙ ΑΞΟΝΕΣ (3)'!G22+'Τ. Π._2017_ΘΕΜΑΤΙΚΟΙ ΑΞΟΝΕΣ (3)'!G23+'Τ. Π._2017_ΘΕΜΑΤΙΚΟΙ ΑΞΟΝΕΣ (3)'!G24+'Τ. Π._2017_ΘΕΜΑΤΙΚΟΙ ΑΞΟΝΕΣ (3)'!G25</f>
        <v>1120000</v>
      </c>
      <c r="H26" s="135">
        <f>'Τ. Π._2017_ΘΕΜΑΤΙΚΟΙ ΑΞΟΝΕΣ (3)'!H22+'Τ. Π._2017_ΘΕΜΑΤΙΚΟΙ ΑΞΟΝΕΣ (3)'!H23+'Τ. Π._2017_ΘΕΜΑΤΙΚΟΙ ΑΞΟΝΕΣ (3)'!H24+'Τ. Π._2017_ΘΕΜΑΤΙΚΟΙ ΑΞΟΝΕΣ (3)'!H25</f>
        <v>0</v>
      </c>
      <c r="I26" s="94"/>
      <c r="J26" s="31"/>
      <c r="K26" s="31"/>
      <c r="L26" s="12"/>
      <c r="M26" s="50"/>
      <c r="N26" s="50"/>
      <c r="O26" s="50"/>
      <c r="P26" s="50"/>
      <c r="Q26" s="50"/>
      <c r="R26" s="50"/>
    </row>
    <row r="27" spans="1:18" ht="12.75" customHeight="1">
      <c r="A27" s="89"/>
      <c r="B27" s="69"/>
      <c r="C27" s="69"/>
      <c r="D27" s="69"/>
      <c r="E27" s="68"/>
      <c r="F27" s="69"/>
      <c r="G27" s="89"/>
      <c r="H27" s="89"/>
      <c r="I27" s="69"/>
      <c r="J27" s="69"/>
      <c r="K27" s="69"/>
      <c r="L27" s="12"/>
      <c r="M27" s="50"/>
      <c r="N27" s="50"/>
      <c r="O27" s="50"/>
      <c r="P27" s="50"/>
      <c r="Q27" s="50"/>
      <c r="R27" s="50"/>
    </row>
    <row r="28" spans="1:18" ht="26.25" customHeight="1">
      <c r="A28" s="1"/>
      <c r="B28" s="31"/>
      <c r="C28" s="136" t="s">
        <v>112</v>
      </c>
      <c r="D28" s="136"/>
      <c r="E28" s="136"/>
      <c r="F28" s="136" t="s">
        <v>113</v>
      </c>
      <c r="G28" s="3"/>
      <c r="H28" s="3"/>
      <c r="I28" s="3"/>
      <c r="J28" s="3"/>
      <c r="K28" s="1"/>
      <c r="L28" s="12"/>
      <c r="M28" s="50"/>
      <c r="N28" s="50"/>
      <c r="O28" s="50"/>
      <c r="P28" s="50"/>
      <c r="Q28" s="50"/>
      <c r="R28" s="50"/>
    </row>
    <row r="29" spans="1:18" ht="12.75" customHeight="1">
      <c r="A29" s="1"/>
      <c r="B29" s="1"/>
      <c r="C29" s="137" t="s">
        <v>39</v>
      </c>
      <c r="D29" s="137"/>
      <c r="E29" s="137"/>
      <c r="F29" s="138">
        <f>'Τ. Π._2017_ΘΕΜΑΤΙΚΟΙ ΑΞΟΝΕΣ (3)'!M12</f>
        <v>74640.43</v>
      </c>
      <c r="G29" s="3"/>
      <c r="H29" s="3"/>
      <c r="I29" s="3"/>
      <c r="J29" s="3"/>
      <c r="K29" s="1"/>
      <c r="L29" s="12"/>
      <c r="M29" s="50"/>
      <c r="N29" s="50"/>
      <c r="O29" s="50"/>
      <c r="P29" s="50"/>
      <c r="Q29" s="50"/>
      <c r="R29" s="50"/>
    </row>
    <row r="30" spans="1:18" ht="12.75" customHeight="1">
      <c r="A30" s="1"/>
      <c r="B30" s="1"/>
      <c r="C30" s="139" t="s">
        <v>40</v>
      </c>
      <c r="D30" s="139"/>
      <c r="E30" s="139"/>
      <c r="F30" s="138">
        <f>'Τ. Π._2017_ΘΕΜΑΤΙΚΟΙ ΑΞΟΝΕΣ (3)'!N12</f>
        <v>0</v>
      </c>
      <c r="G30" s="3"/>
      <c r="H30" s="3"/>
      <c r="I30" s="3"/>
      <c r="J30" s="3"/>
      <c r="K30" s="1"/>
      <c r="L30" s="12"/>
      <c r="M30" s="50"/>
      <c r="N30" s="50"/>
      <c r="O30" s="50"/>
      <c r="P30" s="50"/>
      <c r="Q30" s="50"/>
      <c r="R30" s="50"/>
    </row>
    <row r="31" spans="1:18" ht="12.75" customHeight="1">
      <c r="A31" s="1"/>
      <c r="B31" s="1"/>
      <c r="C31" s="140" t="s">
        <v>23</v>
      </c>
      <c r="D31" s="140"/>
      <c r="E31" s="140"/>
      <c r="F31" s="138">
        <f>'Τ. Π._2017_ΘΕΜΑΤΙΚΟΙ ΑΞΟΝΕΣ (3)'!O12</f>
        <v>3679.77</v>
      </c>
      <c r="G31" s="3"/>
      <c r="H31" s="3"/>
      <c r="I31" s="3"/>
      <c r="J31" s="3"/>
      <c r="K31" s="1"/>
      <c r="L31" s="12"/>
      <c r="M31" s="50"/>
      <c r="N31" s="50"/>
      <c r="O31" s="50"/>
      <c r="P31" s="50"/>
      <c r="Q31" s="50"/>
      <c r="R31" s="50"/>
    </row>
    <row r="32" spans="1:18" ht="12.75" customHeight="1">
      <c r="A32" s="1"/>
      <c r="B32" s="1"/>
      <c r="C32" s="140" t="s">
        <v>24</v>
      </c>
      <c r="D32" s="140"/>
      <c r="E32" s="140"/>
      <c r="F32" s="138">
        <f>'Τ. Π._2017_ΘΕΜΑΤΙΚΟΙ ΑΞΟΝΕΣ (3)'!P12</f>
        <v>390000</v>
      </c>
      <c r="G32" s="3"/>
      <c r="H32" s="3"/>
      <c r="I32" s="3"/>
      <c r="J32" s="3"/>
      <c r="K32" s="1"/>
      <c r="L32" s="12"/>
      <c r="M32" s="50"/>
      <c r="N32" s="50"/>
      <c r="O32" s="50"/>
      <c r="P32" s="50"/>
      <c r="Q32" s="50"/>
      <c r="R32" s="50"/>
    </row>
    <row r="33" spans="1:18" ht="12.75" customHeight="1">
      <c r="A33" s="1"/>
      <c r="B33" s="1"/>
      <c r="C33" s="141" t="s">
        <v>25</v>
      </c>
      <c r="D33" s="141"/>
      <c r="E33" s="141"/>
      <c r="F33" s="138">
        <f>'Τ. Π._2017_ΘΕΜΑΤΙΚΟΙ ΑΞΟΝΕΣ (3)'!Q19</f>
        <v>400000</v>
      </c>
      <c r="G33" s="3"/>
      <c r="H33" s="3"/>
      <c r="I33" s="3"/>
      <c r="J33" s="3"/>
      <c r="K33" s="1"/>
      <c r="L33" s="12"/>
      <c r="M33" s="50"/>
      <c r="N33" s="50"/>
      <c r="O33" s="50"/>
      <c r="P33" s="50"/>
      <c r="Q33" s="50"/>
      <c r="R33" s="50"/>
    </row>
    <row r="34" spans="1:18" ht="14.25" customHeight="1">
      <c r="A34" s="1"/>
      <c r="B34" s="1"/>
      <c r="C34" s="142" t="s">
        <v>26</v>
      </c>
      <c r="D34" s="142"/>
      <c r="E34" s="142"/>
      <c r="F34" s="143">
        <f>'Τ. Π._2017_ΘΕΜΑΤΙΚΟΙ ΑΞΟΝΕΣ (3)'!R12</f>
        <v>0</v>
      </c>
      <c r="G34" s="3"/>
      <c r="H34" s="3"/>
      <c r="I34" s="3"/>
      <c r="J34" s="3"/>
      <c r="K34" s="1"/>
      <c r="L34" s="12"/>
      <c r="M34" s="50"/>
      <c r="N34" s="50"/>
      <c r="O34" s="50"/>
      <c r="P34" s="50"/>
      <c r="Q34" s="50"/>
      <c r="R34" s="50"/>
    </row>
    <row r="35" spans="1:18" ht="14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2"/>
      <c r="M35" s="50"/>
      <c r="N35" s="50"/>
      <c r="O35" s="50"/>
      <c r="P35" s="50"/>
      <c r="Q35" s="50"/>
      <c r="R35" s="50"/>
    </row>
    <row r="36" spans="1:18" ht="14.25">
      <c r="A36" s="1"/>
      <c r="B36" s="1"/>
      <c r="C36" s="3"/>
      <c r="D36" s="3"/>
      <c r="E36" s="145" t="s">
        <v>305</v>
      </c>
      <c r="F36" s="146">
        <f>SUM('Τ. Π._2017_ΘΕΜΑΤΙΚΟΙ ΑΞΟΝΕΣ (3)'!F29:F34)</f>
        <v>868320.2</v>
      </c>
      <c r="G36" s="146"/>
      <c r="H36" s="146"/>
      <c r="I36" s="3"/>
      <c r="J36" s="3"/>
      <c r="K36" s="3"/>
      <c r="L36" s="12"/>
      <c r="M36" s="50"/>
      <c r="N36" s="50"/>
      <c r="O36" s="50"/>
      <c r="P36" s="50"/>
      <c r="Q36" s="50"/>
      <c r="R36" s="50"/>
    </row>
    <row r="37" spans="1:18" ht="14.25">
      <c r="A37" s="1"/>
      <c r="B37" s="1"/>
      <c r="C37" s="1"/>
      <c r="D37" s="1"/>
      <c r="E37" s="36"/>
      <c r="F37" s="3"/>
      <c r="G37" s="37"/>
      <c r="H37" s="37"/>
      <c r="I37" s="3"/>
      <c r="J37" s="3"/>
      <c r="K37" s="3"/>
      <c r="L37" s="12"/>
      <c r="M37" s="50"/>
      <c r="N37" s="50"/>
      <c r="O37" s="50"/>
      <c r="P37" s="50"/>
      <c r="Q37" s="50"/>
      <c r="R37" s="50"/>
    </row>
    <row r="38" spans="1:18" ht="14.25">
      <c r="A38" s="1"/>
      <c r="B38" s="1"/>
      <c r="C38" s="1"/>
      <c r="D38" s="1"/>
      <c r="E38" s="36"/>
      <c r="F38" s="3"/>
      <c r="G38" s="37"/>
      <c r="H38" s="37"/>
      <c r="I38" s="3"/>
      <c r="J38" s="3"/>
      <c r="K38" s="3"/>
      <c r="L38" s="68"/>
      <c r="M38" s="50"/>
      <c r="N38" s="50"/>
      <c r="O38" s="50"/>
      <c r="P38" s="50"/>
      <c r="Q38" s="50"/>
      <c r="R38" s="50"/>
    </row>
    <row r="39" spans="1:18" ht="25.5" customHeight="1">
      <c r="A39" s="1"/>
      <c r="B39" s="1"/>
      <c r="C39" s="136" t="s">
        <v>112</v>
      </c>
      <c r="D39" s="136"/>
      <c r="E39" s="136"/>
      <c r="F39" s="136" t="s">
        <v>113</v>
      </c>
      <c r="G39" s="37"/>
      <c r="H39" s="37"/>
      <c r="I39" s="3"/>
      <c r="J39" s="3"/>
      <c r="K39" s="3"/>
      <c r="L39" s="78"/>
      <c r="M39" s="50"/>
      <c r="N39" s="50"/>
      <c r="O39" s="50"/>
      <c r="P39" s="50"/>
      <c r="Q39" s="50"/>
      <c r="R39" s="50"/>
    </row>
    <row r="40" spans="1:18" ht="14.25" customHeight="1">
      <c r="A40" s="1"/>
      <c r="B40" s="1"/>
      <c r="C40" s="137" t="s">
        <v>39</v>
      </c>
      <c r="D40" s="137"/>
      <c r="E40" s="137"/>
      <c r="F40" s="138">
        <f>'Τ. Π._2017_ΘΕΜΑΤΙΚΟΙ ΑΞΟΝΕΣ (3)'!M17</f>
        <v>160000</v>
      </c>
      <c r="G40" s="37"/>
      <c r="H40" s="37"/>
      <c r="I40" s="3"/>
      <c r="J40" s="3"/>
      <c r="K40" s="3"/>
      <c r="L40" s="88"/>
      <c r="M40" s="50"/>
      <c r="N40" s="50"/>
      <c r="O40" s="50"/>
      <c r="P40" s="50"/>
      <c r="Q40" s="50"/>
      <c r="R40" s="50"/>
    </row>
    <row r="41" spans="1:18" ht="14.25">
      <c r="A41" s="1"/>
      <c r="B41" s="1"/>
      <c r="C41" s="139" t="s">
        <v>40</v>
      </c>
      <c r="D41" s="139"/>
      <c r="E41" s="139"/>
      <c r="F41" s="138">
        <f>'Τ. Π._2017_ΘΕΜΑΤΙΚΟΙ ΑΞΟΝΕΣ (3)'!N17</f>
        <v>0</v>
      </c>
      <c r="G41" s="37"/>
      <c r="H41" s="37"/>
      <c r="I41" s="3"/>
      <c r="J41" s="3"/>
      <c r="K41" s="3"/>
      <c r="L41" s="88"/>
      <c r="M41" s="50"/>
      <c r="N41" s="50"/>
      <c r="O41" s="50"/>
      <c r="P41" s="50"/>
      <c r="Q41" s="50"/>
      <c r="R41" s="50"/>
    </row>
    <row r="42" spans="1:18" ht="14.25" customHeight="1">
      <c r="A42" s="1"/>
      <c r="B42" s="1"/>
      <c r="C42" s="140" t="s">
        <v>23</v>
      </c>
      <c r="D42" s="140"/>
      <c r="E42" s="140"/>
      <c r="F42" s="138">
        <f>'Τ. Π._2017_ΘΕΜΑΤΙΚΟΙ ΑΞΟΝΕΣ (3)'!O17</f>
        <v>0</v>
      </c>
      <c r="G42" s="37"/>
      <c r="H42" s="37"/>
      <c r="I42" s="3"/>
      <c r="J42" s="3"/>
      <c r="K42" s="3"/>
      <c r="L42" s="88"/>
      <c r="M42" s="50"/>
      <c r="N42" s="50"/>
      <c r="O42" s="50"/>
      <c r="P42" s="50"/>
      <c r="Q42" s="50"/>
      <c r="R42" s="50"/>
    </row>
    <row r="43" spans="1:18" ht="14.25" customHeight="1">
      <c r="A43" s="1"/>
      <c r="B43" s="1"/>
      <c r="C43" s="140" t="s">
        <v>24</v>
      </c>
      <c r="D43" s="140"/>
      <c r="E43" s="140"/>
      <c r="F43" s="138">
        <f>'Τ. Π._2017_ΘΕΜΑΤΙΚΟΙ ΑΞΟΝΕΣ (3)'!P17</f>
        <v>10000</v>
      </c>
      <c r="G43" s="37"/>
      <c r="H43" s="37"/>
      <c r="I43" s="3"/>
      <c r="J43" s="3"/>
      <c r="K43" s="3"/>
      <c r="L43" s="88"/>
      <c r="M43" s="50"/>
      <c r="N43" s="50"/>
      <c r="O43" s="50"/>
      <c r="P43" s="50"/>
      <c r="Q43" s="50"/>
      <c r="R43" s="50"/>
    </row>
    <row r="44" spans="1:18" ht="14.25" customHeight="1">
      <c r="A44" s="1"/>
      <c r="B44" s="1"/>
      <c r="C44" s="141" t="s">
        <v>25</v>
      </c>
      <c r="D44" s="141"/>
      <c r="E44" s="141"/>
      <c r="F44" s="138">
        <f>'Τ. Π._2017_ΘΕΜΑΤΙΚΟΙ ΑΞΟΝΕΣ (3)'!Q21</f>
        <v>0</v>
      </c>
      <c r="G44" s="37"/>
      <c r="H44" s="37"/>
      <c r="I44" s="3"/>
      <c r="J44" s="3"/>
      <c r="K44" s="3"/>
      <c r="L44" s="78"/>
      <c r="M44" s="50"/>
      <c r="N44" s="50"/>
      <c r="O44" s="50"/>
      <c r="P44" s="50"/>
      <c r="Q44" s="50"/>
      <c r="R44" s="50"/>
    </row>
    <row r="45" spans="1:18" ht="14.25" customHeight="1">
      <c r="A45" s="1"/>
      <c r="B45" s="1"/>
      <c r="C45" s="142" t="s">
        <v>26</v>
      </c>
      <c r="D45" s="142"/>
      <c r="E45" s="142"/>
      <c r="F45" s="143">
        <f>'Τ. Π._2017_ΘΕΜΑΤΙΚΟΙ ΑΞΟΝΕΣ (3)'!R17</f>
        <v>0</v>
      </c>
      <c r="G45" s="37"/>
      <c r="H45" s="37"/>
      <c r="I45" s="3"/>
      <c r="J45" s="3"/>
      <c r="K45" s="3"/>
      <c r="L45" s="88"/>
      <c r="M45" s="50"/>
      <c r="N45" s="50"/>
      <c r="O45" s="50"/>
      <c r="P45" s="50"/>
      <c r="Q45" s="50"/>
      <c r="R45" s="50"/>
    </row>
    <row r="46" spans="1:18" ht="14.25">
      <c r="A46" s="1"/>
      <c r="B46" s="1"/>
      <c r="C46" s="144"/>
      <c r="D46" s="144"/>
      <c r="E46" s="144"/>
      <c r="F46" s="144"/>
      <c r="G46" s="37"/>
      <c r="H46" s="37"/>
      <c r="I46" s="3"/>
      <c r="J46" s="3"/>
      <c r="K46" s="3"/>
      <c r="L46" s="88"/>
      <c r="M46" s="68"/>
      <c r="N46" s="68"/>
      <c r="O46" s="68"/>
      <c r="P46" s="68"/>
      <c r="Q46" s="68"/>
      <c r="R46" s="68"/>
    </row>
    <row r="47" spans="1:18" ht="15" customHeight="1">
      <c r="A47" s="1"/>
      <c r="B47" s="1"/>
      <c r="C47" s="3"/>
      <c r="D47" s="3"/>
      <c r="E47" s="145" t="s">
        <v>306</v>
      </c>
      <c r="F47" s="146">
        <f>SUM('Τ. Π._2017_ΘΕΜΑΤΙΚΟΙ ΑΞΟΝΕΣ (3)'!F40:F45)</f>
        <v>170000</v>
      </c>
      <c r="G47" s="37"/>
      <c r="H47" s="37"/>
      <c r="I47" s="147" t="s">
        <v>116</v>
      </c>
      <c r="J47" s="147"/>
      <c r="K47" s="147"/>
      <c r="L47"/>
      <c r="M47"/>
      <c r="N47"/>
      <c r="O47"/>
      <c r="P47"/>
      <c r="Q47"/>
      <c r="R47"/>
    </row>
    <row r="48" spans="1:11" ht="15" customHeight="1">
      <c r="A48" s="1"/>
      <c r="B48" s="1"/>
      <c r="C48" s="1"/>
      <c r="D48" s="1"/>
      <c r="E48" s="36"/>
      <c r="F48" s="3"/>
      <c r="G48" s="37"/>
      <c r="H48" s="37"/>
      <c r="I48" s="148" t="s">
        <v>117</v>
      </c>
      <c r="J48" s="148"/>
      <c r="K48" s="148"/>
    </row>
    <row r="49" spans="1:11" ht="15.75" customHeight="1">
      <c r="A49" s="1"/>
      <c r="B49" s="1"/>
      <c r="C49" s="1"/>
      <c r="D49" s="149"/>
      <c r="E49" s="150" t="s">
        <v>307</v>
      </c>
      <c r="F49" s="151">
        <f>'Τ. Π._2017_ΘΕΜΑΤΙΚΟΙ ΑΞΟΝΕΣ (3)'!F36+'Τ. Π._2017_ΘΕΜΑΤΙΚΟΙ ΑΞΟΝΕΣ (3)'!F47</f>
        <v>1038320.2</v>
      </c>
      <c r="G49" s="37"/>
      <c r="H49" s="37"/>
      <c r="I49" s="152" t="s">
        <v>119</v>
      </c>
      <c r="J49" s="152"/>
      <c r="K49" s="152"/>
    </row>
  </sheetData>
  <sheetProtection sheet="1"/>
  <mergeCells count="24">
    <mergeCell ref="A1:K1"/>
    <mergeCell ref="A2:B2"/>
    <mergeCell ref="C2:K2"/>
    <mergeCell ref="C22:D22"/>
    <mergeCell ref="C23:D23"/>
    <mergeCell ref="C24:D24"/>
    <mergeCell ref="C25:D25"/>
    <mergeCell ref="C28:E28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42:E42"/>
    <mergeCell ref="C43:E43"/>
    <mergeCell ref="C44:E44"/>
    <mergeCell ref="C45:E45"/>
    <mergeCell ref="I47:K47"/>
    <mergeCell ref="I48:K48"/>
    <mergeCell ref="I49:K49"/>
  </mergeCells>
  <printOptions/>
  <pageMargins left="0.5513888888888889" right="0.2361111111111111" top="0.3541666666666667" bottom="0.31527777777777777" header="0.5118055555555555" footer="0.31527777777777777"/>
  <pageSetup horizontalDpi="300" verticalDpi="300" orientation="landscape" paperSize="8"/>
  <headerFooter alignWithMargins="0">
    <oddFooter>&amp;R&amp;8Σελ. &amp;P από &amp;N</oddFooter>
  </headerFooter>
  <rowBreaks count="2" manualBreakCount="2">
    <brk id="17" max="255" man="1"/>
    <brk id="19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SheetLayoutView="75" workbookViewId="0" topLeftCell="A1">
      <selection activeCell="I11" sqref="I11"/>
    </sheetView>
  </sheetViews>
  <sheetFormatPr defaultColWidth="9.140625" defaultRowHeight="12.75"/>
  <cols>
    <col min="1" max="1" width="5.421875" style="1" customWidth="1"/>
    <col min="2" max="2" width="13.57421875" style="1" customWidth="1"/>
    <col min="3" max="3" width="64.140625" style="1" customWidth="1"/>
    <col min="4" max="4" width="15.7109375" style="1" customWidth="1"/>
    <col min="5" max="5" width="16.00390625" style="36" customWidth="1"/>
    <col min="6" max="6" width="12.8515625" style="3" customWidth="1"/>
    <col min="7" max="7" width="12.7109375" style="37" customWidth="1"/>
    <col min="8" max="8" width="16.140625" style="37" customWidth="1"/>
    <col min="9" max="9" width="21.00390625" style="3" customWidth="1"/>
    <col min="10" max="11" width="15.7109375" style="3" customWidth="1"/>
    <col min="12" max="13" width="0" style="1" hidden="1" customWidth="1"/>
    <col min="14" max="15" width="0" style="3" hidden="1" customWidth="1"/>
    <col min="16" max="16" width="0" style="4" hidden="1" customWidth="1"/>
    <col min="17" max="19" width="0" style="3" hidden="1" customWidth="1"/>
    <col min="20" max="16384" width="9.140625" style="3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2.25" customHeight="1">
      <c r="A2" s="5" t="s">
        <v>12</v>
      </c>
      <c r="B2" s="5"/>
      <c r="C2" s="5" t="s">
        <v>13</v>
      </c>
      <c r="D2" s="5"/>
      <c r="E2" s="5"/>
      <c r="F2" s="5"/>
      <c r="G2" s="5"/>
      <c r="H2" s="5"/>
      <c r="I2" s="5"/>
      <c r="J2" s="5"/>
      <c r="K2" s="5"/>
    </row>
    <row r="3" spans="1:18" s="3" customFormat="1" ht="21" customHeight="1">
      <c r="A3" s="5" t="s">
        <v>29</v>
      </c>
      <c r="B3" s="5" t="s">
        <v>30</v>
      </c>
      <c r="C3" s="5" t="s">
        <v>2</v>
      </c>
      <c r="D3" s="5" t="s">
        <v>31</v>
      </c>
      <c r="E3" s="259" t="s">
        <v>32</v>
      </c>
      <c r="F3" s="5" t="s">
        <v>33</v>
      </c>
      <c r="G3" s="5" t="s">
        <v>34</v>
      </c>
      <c r="H3" s="5" t="s">
        <v>35</v>
      </c>
      <c r="I3" s="39" t="s">
        <v>36</v>
      </c>
      <c r="J3" s="39" t="s">
        <v>37</v>
      </c>
      <c r="K3" s="40" t="s">
        <v>38</v>
      </c>
      <c r="M3" s="41" t="s">
        <v>39</v>
      </c>
      <c r="N3" s="41" t="s">
        <v>40</v>
      </c>
      <c r="O3" s="42" t="s">
        <v>23</v>
      </c>
      <c r="P3" s="42" t="s">
        <v>24</v>
      </c>
      <c r="Q3" s="42" t="s">
        <v>25</v>
      </c>
      <c r="R3" s="42" t="s">
        <v>26</v>
      </c>
    </row>
    <row r="4" spans="1:19" ht="34.5" customHeight="1">
      <c r="A4" s="162" t="s">
        <v>308</v>
      </c>
      <c r="B4" s="162" t="s">
        <v>42</v>
      </c>
      <c r="C4" s="260" t="s">
        <v>309</v>
      </c>
      <c r="D4" s="261" t="s">
        <v>310</v>
      </c>
      <c r="E4" s="262">
        <v>15000</v>
      </c>
      <c r="F4" s="263">
        <v>15000</v>
      </c>
      <c r="G4" s="263">
        <v>0</v>
      </c>
      <c r="H4" s="263">
        <v>0</v>
      </c>
      <c r="I4" s="168" t="s">
        <v>39</v>
      </c>
      <c r="J4" s="168" t="s">
        <v>311</v>
      </c>
      <c r="K4" s="168" t="s">
        <v>46</v>
      </c>
      <c r="L4" s="12"/>
      <c r="M4" s="50">
        <f>IF('Τ. Π._2017_ΘΕΜΑΤΙΚΟΙ ΑΞΟΝΕΣ (4)'!$I4="ΙΔΙΟΙ ΠΟΡΟΙ",'Τ. Π._2017_ΘΕΜΑΤΙΚΟΙ ΑΞΟΝΕΣ (4)'!$F4,0)</f>
        <v>15000</v>
      </c>
      <c r="N4" s="50">
        <f>IF('Τ. Π._2017_ΘΕΜΑΤΙΚΟΙ ΑΞΟΝΕΣ (4)'!$I4="ΑΝΤΑΠΟΔΟΤΙΚΟ",'Τ. Π._2017_ΘΕΜΑΤΙΚΟΙ ΑΞΟΝΕΣ (4)'!$F4,0)</f>
        <v>0</v>
      </c>
      <c r="O4" s="50">
        <f>IF('Τ. Π._2017_ΘΕΜΑΤΙΚΟΙ ΑΞΟΝΕΣ (4)'!$I4="ΕΣΠΑ",'Τ. Π._2017_ΘΕΜΑΤΙΚΟΙ ΑΞΟΝΕΣ (4)'!$F4,0)</f>
        <v>0</v>
      </c>
      <c r="P4" s="50">
        <f>IF('Τ. Π._2017_ΘΕΜΑΤΙΚΟΙ ΑΞΟΝΕΣ (4)'!$I4="ΣΑΤΑ",'Τ. Π._2017_ΘΕΜΑΤΙΚΟΙ ΑΞΟΝΕΣ (4)'!$F4,0)</f>
        <v>0</v>
      </c>
      <c r="Q4" s="50">
        <f>IF('Τ. Π._2017_ΘΕΜΑΤΙΚΟΙ ΑΞΟΝΕΣ (4)'!$I4="ΧΡΗΜΑΤΟΔΟΤΗΣΗ ΠΕΡΙΦΕΡΕΙΑΣ",'Τ. Π._2017_ΘΕΜΑΤΙΚΟΙ ΑΞΟΝΕΣ (4)'!$F4,0)</f>
        <v>0</v>
      </c>
      <c r="R4" s="50">
        <f>IF('Τ. Π._2017_ΘΕΜΑΤΙΚΟΙ ΑΞΟΝΕΣ (4)'!$I4="ΔΑΝΕΙΟ",'Τ. Π._2017_ΘΕΜΑΤΙΚΟΙ ΑΞΟΝΕΣ (4)'!$F4,0)</f>
        <v>0</v>
      </c>
      <c r="S4" s="3">
        <v>2016</v>
      </c>
    </row>
    <row r="5" spans="1:18" ht="19.5" customHeight="1">
      <c r="A5" s="264"/>
      <c r="B5" s="265"/>
      <c r="C5" s="266"/>
      <c r="D5" s="267"/>
      <c r="E5" s="268"/>
      <c r="F5" s="269"/>
      <c r="G5" s="269"/>
      <c r="H5" s="269"/>
      <c r="I5" s="270"/>
      <c r="J5" s="270"/>
      <c r="K5" s="271"/>
      <c r="L5" s="12"/>
      <c r="M5" s="272">
        <f>SUM('Τ. Π._2017_ΘΕΜΑΤΙΚΟΙ ΑΞΟΝΕΣ (4)'!M4:M4)</f>
        <v>15000</v>
      </c>
      <c r="N5" s="272">
        <f>SUM('Τ. Π._2017_ΘΕΜΑΤΙΚΟΙ ΑΞΟΝΕΣ (4)'!N4:N4)</f>
        <v>0</v>
      </c>
      <c r="O5" s="272">
        <f>SUM('Τ. Π._2017_ΘΕΜΑΤΙΚΟΙ ΑΞΟΝΕΣ (4)'!O4:O4)</f>
        <v>0</v>
      </c>
      <c r="P5" s="272">
        <f>SUM('Τ. Π._2017_ΘΕΜΑΤΙΚΟΙ ΑΞΟΝΕΣ (4)'!P4:P4)</f>
        <v>0</v>
      </c>
      <c r="Q5" s="272">
        <f>SUM('Τ. Π._2017_ΘΕΜΑΤΙΚΟΙ ΑΞΟΝΕΣ (4)'!Q4:Q4)</f>
        <v>0</v>
      </c>
      <c r="R5" s="272">
        <f>SUM('Τ. Π._2017_ΘΕΜΑΤΙΚΟΙ ΑΞΟΝΕΣ (4)'!R4:R4)</f>
        <v>0</v>
      </c>
    </row>
    <row r="6" spans="1:19" ht="30" customHeight="1">
      <c r="A6" s="72" t="s">
        <v>312</v>
      </c>
      <c r="B6" s="72" t="s">
        <v>42</v>
      </c>
      <c r="C6" s="273" t="s">
        <v>313</v>
      </c>
      <c r="D6" s="274" t="s">
        <v>310</v>
      </c>
      <c r="E6" s="74">
        <v>15000</v>
      </c>
      <c r="F6" s="75">
        <v>15000</v>
      </c>
      <c r="G6" s="75">
        <v>0</v>
      </c>
      <c r="H6" s="75">
        <v>0</v>
      </c>
      <c r="I6" s="76" t="s">
        <v>39</v>
      </c>
      <c r="J6" s="76" t="s">
        <v>314</v>
      </c>
      <c r="K6" s="76" t="s">
        <v>92</v>
      </c>
      <c r="L6" s="12"/>
      <c r="M6" s="50">
        <f>IF('Τ. Π._2017_ΘΕΜΑΤΙΚΟΙ ΑΞΟΝΕΣ (4)'!$I6="ΙΔΙΟΙ ΠΟΡΟΙ",'Τ. Π._2017_ΘΕΜΑΤΙΚΟΙ ΑΞΟΝΕΣ (4)'!$F6,0)</f>
        <v>15000</v>
      </c>
      <c r="N6" s="50">
        <f>IF('Τ. Π._2017_ΘΕΜΑΤΙΚΟΙ ΑΞΟΝΕΣ (4)'!$I6="ΑΝΤΑΠΟΔΟΤΙΚΟ",'Τ. Π._2017_ΘΕΜΑΤΙΚΟΙ ΑΞΟΝΕΣ (4)'!$F6,0)</f>
        <v>0</v>
      </c>
      <c r="O6" s="50">
        <f>IF('Τ. Π._2017_ΘΕΜΑΤΙΚΟΙ ΑΞΟΝΕΣ (4)'!$I6="ΕΣΠΑ",'Τ. Π._2017_ΘΕΜΑΤΙΚΟΙ ΑΞΟΝΕΣ (4)'!$F6,0)</f>
        <v>0</v>
      </c>
      <c r="P6" s="50">
        <f>IF('Τ. Π._2017_ΘΕΜΑΤΙΚΟΙ ΑΞΟΝΕΣ (4)'!$I6="ΣΑΤΑ",'Τ. Π._2017_ΘΕΜΑΤΙΚΟΙ ΑΞΟΝΕΣ (4)'!$F6,0)</f>
        <v>0</v>
      </c>
      <c r="Q6" s="50">
        <f>IF('Τ. Π._2017_ΘΕΜΑΤΙΚΟΙ ΑΞΟΝΕΣ (4)'!$I6="ΧΡΗΜΑΤΟΔΟΤΗΣΗ ΠΕΡΙΦΕΡΕΙΑΣ",'Τ. Π._2017_ΘΕΜΑΤΙΚΟΙ ΑΞΟΝΕΣ (4)'!$F6,0)</f>
        <v>0</v>
      </c>
      <c r="R6" s="50">
        <f>IF('Τ. Π._2017_ΘΕΜΑΤΙΚΟΙ ΑΞΟΝΕΣ (4)'!$I6="ΔΑΝΕΙΟ",'Τ. Π._2017_ΘΕΜΑΤΙΚΟΙ ΑΞΟΝΕΣ (4)'!$F6,0)</f>
        <v>0</v>
      </c>
      <c r="S6" s="3">
        <v>2017</v>
      </c>
    </row>
    <row r="7" spans="1:18" s="69" customFormat="1" ht="8.25" customHeight="1">
      <c r="A7" s="90"/>
      <c r="B7" s="90"/>
      <c r="C7" s="275"/>
      <c r="D7" s="275"/>
      <c r="E7" s="92"/>
      <c r="F7" s="92"/>
      <c r="G7" s="92"/>
      <c r="H7" s="92"/>
      <c r="I7" s="94"/>
      <c r="J7" s="94"/>
      <c r="K7" s="94"/>
      <c r="L7" s="68"/>
      <c r="M7" s="276">
        <f>SUM('Τ. Π._2017_ΘΕΜΑΤΙΚΟΙ ΑΞΟΝΕΣ (4)'!M6:M6)</f>
        <v>15000</v>
      </c>
      <c r="N7" s="276">
        <f>SUM('Τ. Π._2017_ΘΕΜΑΤΙΚΟΙ ΑΞΟΝΕΣ (4)'!N6:N6)</f>
        <v>0</v>
      </c>
      <c r="O7" s="276">
        <f>SUM('Τ. Π._2017_ΘΕΜΑΤΙΚΟΙ ΑΞΟΝΕΣ (4)'!O6:O6)</f>
        <v>0</v>
      </c>
      <c r="P7" s="276">
        <f>SUM('Τ. Π._2017_ΘΕΜΑΤΙΚΟΙ ΑΞΟΝΕΣ (4)'!P6:P6)</f>
        <v>0</v>
      </c>
      <c r="Q7" s="276">
        <f>SUM('Τ. Π._2017_ΘΕΜΑΤΙΚΟΙ ΑΞΟΝΕΣ (4)'!Q6:Q6)</f>
        <v>0</v>
      </c>
      <c r="R7" s="276">
        <f>SUM('Τ. Π._2017_ΘΕΜΑΤΙΚΟΙ ΑΞΟΝΕΣ (4)'!R6:R6)</f>
        <v>0</v>
      </c>
    </row>
    <row r="8" spans="1:18" s="79" customFormat="1" ht="13.5" customHeight="1">
      <c r="A8" s="89"/>
      <c r="B8" s="90"/>
      <c r="C8" s="18" t="s">
        <v>315</v>
      </c>
      <c r="D8" s="18"/>
      <c r="E8" s="92">
        <f>SUM('Τ. Π._2017_ΘΕΜΑΤΙΚΟΙ ΑΞΟΝΕΣ (4)'!E4:E4)</f>
        <v>15000</v>
      </c>
      <c r="F8" s="92">
        <f>SUM('Τ. Π._2017_ΘΕΜΑΤΙΚΟΙ ΑΞΟΝΕΣ (4)'!F4:F4)</f>
        <v>15000</v>
      </c>
      <c r="G8" s="92">
        <f>SUM('Τ. Π._2017_ΘΕΜΑΤΙΚΟΙ ΑΞΟΝΕΣ (4)'!G4:G4)</f>
        <v>0</v>
      </c>
      <c r="H8" s="92">
        <f>SUM('Τ. Π._2017_ΘΕΜΑΤΙΚΟΙ ΑΞΟΝΕΣ (4)'!H4:H4)</f>
        <v>0</v>
      </c>
      <c r="I8" s="94"/>
      <c r="J8" s="31"/>
      <c r="K8" s="31"/>
      <c r="L8" s="68">
        <f>SUM('Τ. Π._2017_ΘΕΜΑΤΙΚΟΙ ΑΞΟΝΕΣ (4)'!M8:R8)</f>
        <v>30000</v>
      </c>
      <c r="M8" s="68">
        <f>'Τ. Π._2017_ΘΕΜΑΤΙΚΟΙ ΑΞΟΝΕΣ (4)'!M5+'Τ. Π._2017_ΘΕΜΑΤΙΚΟΙ ΑΞΟΝΕΣ (4)'!M7</f>
        <v>30000</v>
      </c>
      <c r="N8" s="68">
        <f>'Τ. Π._2017_ΘΕΜΑΤΙΚΟΙ ΑΞΟΝΕΣ (4)'!N5+'Τ. Π._2017_ΘΕΜΑΤΙΚΟΙ ΑΞΟΝΕΣ (4)'!N7</f>
        <v>0</v>
      </c>
      <c r="O8" s="68">
        <f>'Τ. Π._2017_ΘΕΜΑΤΙΚΟΙ ΑΞΟΝΕΣ (4)'!O5+'Τ. Π._2017_ΘΕΜΑΤΙΚΟΙ ΑΞΟΝΕΣ (4)'!O7</f>
        <v>0</v>
      </c>
      <c r="P8" s="68">
        <f>'Τ. Π._2017_ΘΕΜΑΤΙΚΟΙ ΑΞΟΝΕΣ (4)'!P5+'Τ. Π._2017_ΘΕΜΑΤΙΚΟΙ ΑΞΟΝΕΣ (4)'!P7</f>
        <v>0</v>
      </c>
      <c r="Q8" s="68">
        <f>'Τ. Π._2017_ΘΕΜΑΤΙΚΟΙ ΑΞΟΝΕΣ (4)'!Q5+'Τ. Π._2017_ΘΕΜΑΤΙΚΟΙ ΑΞΟΝΕΣ (4)'!Q7</f>
        <v>0</v>
      </c>
      <c r="R8" s="68">
        <f>'Τ. Π._2017_ΘΕΜΑΤΙΚΟΙ ΑΞΟΝΕΣ (4)'!R5+'Τ. Π._2017_ΘΕΜΑΤΙΚΟΙ ΑΞΟΝΕΣ (4)'!R7</f>
        <v>0</v>
      </c>
    </row>
    <row r="9" spans="1:17" s="79" customFormat="1" ht="13.5" customHeight="1">
      <c r="A9" s="89"/>
      <c r="B9" s="90"/>
      <c r="C9" s="18" t="s">
        <v>316</v>
      </c>
      <c r="D9" s="18"/>
      <c r="E9" s="133">
        <f>SUM('Τ. Π._2017_ΘΕΜΑΤΙΚΟΙ ΑΞΟΝΕΣ (4)'!E6:E6)</f>
        <v>15000</v>
      </c>
      <c r="F9" s="133">
        <f>SUM('Τ. Π._2017_ΘΕΜΑΤΙΚΟΙ ΑΞΟΝΕΣ (4)'!F6:F6)</f>
        <v>15000</v>
      </c>
      <c r="G9" s="133">
        <f>SUM('Τ. Π._2017_ΘΕΜΑΤΙΚΟΙ ΑΞΟΝΕΣ (4)'!G6:G6)</f>
        <v>0</v>
      </c>
      <c r="H9" s="133">
        <f>SUM('Τ. Π._2017_ΘΕΜΑΤΙΚΟΙ ΑΞΟΝΕΣ (4)'!H6:H6)</f>
        <v>0</v>
      </c>
      <c r="I9" s="94"/>
      <c r="J9" s="31"/>
      <c r="K9" s="31"/>
      <c r="L9" s="50"/>
      <c r="M9" s="50"/>
      <c r="N9" s="50"/>
      <c r="O9" s="50"/>
      <c r="P9" s="50"/>
      <c r="Q9" s="50"/>
    </row>
    <row r="10" spans="1:17" s="79" customFormat="1" ht="17.25" customHeight="1">
      <c r="A10" s="89"/>
      <c r="B10" s="90"/>
      <c r="C10" s="18"/>
      <c r="D10" s="134" t="s">
        <v>111</v>
      </c>
      <c r="E10" s="135">
        <f>'Τ. Π._2017_ΘΕΜΑΤΙΚΟΙ ΑΞΟΝΕΣ (4)'!E8+'Τ. Π._2017_ΘΕΜΑΤΙΚΟΙ ΑΞΟΝΕΣ (4)'!E9</f>
        <v>30000</v>
      </c>
      <c r="F10" s="135">
        <f>'Τ. Π._2017_ΘΕΜΑΤΙΚΟΙ ΑΞΟΝΕΣ (4)'!F8+'Τ. Π._2017_ΘΕΜΑΤΙΚΟΙ ΑΞΟΝΕΣ (4)'!F9</f>
        <v>30000</v>
      </c>
      <c r="G10" s="135">
        <f>'Τ. Π._2017_ΘΕΜΑΤΙΚΟΙ ΑΞΟΝΕΣ (4)'!G8+'Τ. Π._2017_ΘΕΜΑΤΙΚΟΙ ΑΞΟΝΕΣ (4)'!G9</f>
        <v>0</v>
      </c>
      <c r="H10" s="135">
        <f>'Τ. Π._2017_ΘΕΜΑΤΙΚΟΙ ΑΞΟΝΕΣ (4)'!H8+'Τ. Π._2017_ΘΕΜΑΤΙΚΟΙ ΑΞΟΝΕΣ (4)'!H9</f>
        <v>0</v>
      </c>
      <c r="I10" s="94"/>
      <c r="J10" s="31"/>
      <c r="K10" s="31"/>
      <c r="L10" s="50"/>
      <c r="M10" s="50"/>
      <c r="N10" s="50"/>
      <c r="O10" s="50"/>
      <c r="P10" s="50"/>
      <c r="Q10" s="50"/>
    </row>
    <row r="11" spans="1:17" s="155" customFormat="1" ht="12.75" customHeight="1">
      <c r="A11" s="89"/>
      <c r="B11" s="69"/>
      <c r="C11" s="69"/>
      <c r="D11" s="69"/>
      <c r="E11" s="68"/>
      <c r="F11" s="69"/>
      <c r="G11" s="89"/>
      <c r="H11" s="89"/>
      <c r="I11" s="69"/>
      <c r="J11" s="69"/>
      <c r="K11" s="69"/>
      <c r="L11" s="50"/>
      <c r="M11" s="50"/>
      <c r="N11" s="50"/>
      <c r="O11" s="50"/>
      <c r="P11" s="50"/>
      <c r="Q11" s="50"/>
    </row>
    <row r="12" spans="1:17" s="155" customFormat="1" ht="26.25" customHeight="1">
      <c r="A12" s="1"/>
      <c r="B12" s="31"/>
      <c r="C12" s="136" t="s">
        <v>112</v>
      </c>
      <c r="D12" s="136"/>
      <c r="E12" s="136"/>
      <c r="F12" s="136" t="s">
        <v>113</v>
      </c>
      <c r="G12" s="3"/>
      <c r="H12" s="3"/>
      <c r="I12" s="3"/>
      <c r="J12" s="3"/>
      <c r="K12" s="1"/>
      <c r="L12" s="50"/>
      <c r="M12" s="50"/>
      <c r="N12" s="50"/>
      <c r="O12" s="50"/>
      <c r="P12" s="50"/>
      <c r="Q12" s="50"/>
    </row>
    <row r="13" spans="1:17" s="155" customFormat="1" ht="12.75" customHeight="1">
      <c r="A13" s="1"/>
      <c r="B13" s="1"/>
      <c r="C13" s="137" t="s">
        <v>39</v>
      </c>
      <c r="D13" s="137"/>
      <c r="E13" s="137"/>
      <c r="F13" s="138">
        <f>'Τ. Π._2017_ΘΕΜΑΤΙΚΟΙ ΑΞΟΝΕΣ (4)'!M5</f>
        <v>15000</v>
      </c>
      <c r="G13" s="3"/>
      <c r="H13" s="3"/>
      <c r="I13" s="3"/>
      <c r="J13" s="3"/>
      <c r="K13" s="1"/>
      <c r="L13" s="50"/>
      <c r="M13" s="50"/>
      <c r="N13" s="50"/>
      <c r="O13" s="50"/>
      <c r="P13" s="50"/>
      <c r="Q13" s="50"/>
    </row>
    <row r="14" spans="1:17" s="155" customFormat="1" ht="12.75" customHeight="1">
      <c r="A14" s="1"/>
      <c r="B14" s="1"/>
      <c r="C14" s="139" t="s">
        <v>40</v>
      </c>
      <c r="D14" s="139"/>
      <c r="E14" s="139"/>
      <c r="F14" s="138">
        <f>'Τ. Π._2017_ΘΕΜΑΤΙΚΟΙ ΑΞΟΝΕΣ (4)'!N5</f>
        <v>0</v>
      </c>
      <c r="G14" s="3"/>
      <c r="H14" s="3"/>
      <c r="I14" s="3"/>
      <c r="J14" s="3"/>
      <c r="K14" s="1"/>
      <c r="L14" s="50"/>
      <c r="M14" s="50"/>
      <c r="N14" s="50"/>
      <c r="O14" s="50"/>
      <c r="P14" s="50"/>
      <c r="Q14" s="50"/>
    </row>
    <row r="15" spans="1:17" s="155" customFormat="1" ht="12.75" customHeight="1">
      <c r="A15" s="1"/>
      <c r="B15" s="1"/>
      <c r="C15" s="140" t="s">
        <v>23</v>
      </c>
      <c r="D15" s="140"/>
      <c r="E15" s="140"/>
      <c r="F15" s="138">
        <f>'Τ. Π._2017_ΘΕΜΑΤΙΚΟΙ ΑΞΟΝΕΣ (4)'!O5</f>
        <v>0</v>
      </c>
      <c r="G15" s="3"/>
      <c r="H15" s="3"/>
      <c r="I15" s="3"/>
      <c r="J15" s="3"/>
      <c r="K15" s="1"/>
      <c r="L15" s="50"/>
      <c r="M15" s="50"/>
      <c r="N15" s="50"/>
      <c r="O15" s="50"/>
      <c r="P15" s="50"/>
      <c r="Q15" s="50"/>
    </row>
    <row r="16" spans="1:17" s="155" customFormat="1" ht="12.75" customHeight="1">
      <c r="A16" s="1"/>
      <c r="B16" s="1"/>
      <c r="C16" s="140" t="s">
        <v>24</v>
      </c>
      <c r="D16" s="140"/>
      <c r="E16" s="140"/>
      <c r="F16" s="138">
        <f>'Τ. Π._2017_ΘΕΜΑΤΙΚΟΙ ΑΞΟΝΕΣ (4)'!P5</f>
        <v>0</v>
      </c>
      <c r="G16" s="3"/>
      <c r="H16" s="3"/>
      <c r="I16" s="3"/>
      <c r="J16" s="3"/>
      <c r="K16" s="1"/>
      <c r="L16" s="50"/>
      <c r="M16" s="50"/>
      <c r="N16" s="50"/>
      <c r="O16" s="50"/>
      <c r="P16" s="50"/>
      <c r="Q16" s="50"/>
    </row>
    <row r="17" spans="1:17" s="155" customFormat="1" ht="12.75" customHeight="1">
      <c r="A17" s="1"/>
      <c r="B17" s="1"/>
      <c r="C17" s="141" t="s">
        <v>25</v>
      </c>
      <c r="D17" s="141"/>
      <c r="E17" s="141"/>
      <c r="F17" s="138">
        <f>'Τ. Π._2017_ΘΕΜΑΤΙΚΟΙ ΑΞΟΝΕΣ (4)'!Q5</f>
        <v>0</v>
      </c>
      <c r="G17" s="3"/>
      <c r="H17" s="3"/>
      <c r="I17" s="3"/>
      <c r="J17" s="3"/>
      <c r="K17" s="1"/>
      <c r="L17" s="50"/>
      <c r="M17" s="50"/>
      <c r="N17" s="50"/>
      <c r="O17" s="50"/>
      <c r="P17" s="50"/>
      <c r="Q17" s="50"/>
    </row>
    <row r="18" spans="1:17" s="155" customFormat="1" ht="14.25" customHeight="1">
      <c r="A18" s="1"/>
      <c r="B18" s="1"/>
      <c r="C18" s="142" t="s">
        <v>26</v>
      </c>
      <c r="D18" s="142"/>
      <c r="E18" s="142"/>
      <c r="F18" s="143">
        <f>'Τ. Π._2017_ΘΕΜΑΤΙΚΟΙ ΑΞΟΝΕΣ (4)'!R5</f>
        <v>0</v>
      </c>
      <c r="G18" s="3"/>
      <c r="H18" s="3"/>
      <c r="I18" s="3"/>
      <c r="J18" s="3"/>
      <c r="K18" s="1"/>
      <c r="L18" s="50"/>
      <c r="M18" s="50"/>
      <c r="N18" s="50"/>
      <c r="O18" s="50"/>
      <c r="P18" s="50"/>
      <c r="Q18" s="50"/>
    </row>
    <row r="19" spans="1:17" s="155" customFormat="1" ht="14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50"/>
      <c r="M19" s="50"/>
      <c r="N19" s="50"/>
      <c r="O19" s="50"/>
      <c r="P19" s="50"/>
      <c r="Q19" s="50"/>
    </row>
    <row r="20" spans="1:17" s="155" customFormat="1" ht="14.25">
      <c r="A20" s="1"/>
      <c r="B20" s="1"/>
      <c r="C20" s="3"/>
      <c r="D20" s="3"/>
      <c r="E20" s="145" t="s">
        <v>317</v>
      </c>
      <c r="F20" s="146">
        <f>SUM('Τ. Π._2017_ΘΕΜΑΤΙΚΟΙ ΑΞΟΝΕΣ (4)'!F13:F18)</f>
        <v>15000</v>
      </c>
      <c r="G20" s="146"/>
      <c r="H20" s="146"/>
      <c r="I20" s="3"/>
      <c r="J20" s="3"/>
      <c r="K20" s="3"/>
      <c r="L20" s="50"/>
      <c r="M20" s="50"/>
      <c r="N20" s="50"/>
      <c r="O20" s="50"/>
      <c r="P20" s="50"/>
      <c r="Q20" s="50"/>
    </row>
    <row r="21" spans="1:17" s="155" customFormat="1" ht="14.25">
      <c r="A21" s="1"/>
      <c r="B21" s="1"/>
      <c r="C21" s="1"/>
      <c r="D21" s="1"/>
      <c r="E21" s="36"/>
      <c r="F21" s="3"/>
      <c r="G21" s="37"/>
      <c r="H21" s="37"/>
      <c r="I21" s="3"/>
      <c r="J21" s="3"/>
      <c r="K21" s="3"/>
      <c r="L21" s="50"/>
      <c r="M21" s="50"/>
      <c r="N21" s="50"/>
      <c r="O21" s="50"/>
      <c r="P21" s="50"/>
      <c r="Q21" s="50"/>
    </row>
    <row r="22" spans="1:17" s="155" customFormat="1" ht="14.25">
      <c r="A22" s="1"/>
      <c r="B22" s="1"/>
      <c r="C22" s="1"/>
      <c r="D22" s="1"/>
      <c r="E22" s="36"/>
      <c r="F22" s="3"/>
      <c r="G22" s="37"/>
      <c r="H22" s="37"/>
      <c r="I22" s="3"/>
      <c r="J22" s="3"/>
      <c r="K22" s="3"/>
      <c r="L22" s="50"/>
      <c r="M22" s="50"/>
      <c r="N22" s="50"/>
      <c r="O22" s="50"/>
      <c r="P22" s="50"/>
      <c r="Q22" s="50"/>
    </row>
    <row r="23" spans="1:17" s="155" customFormat="1" ht="24.75" customHeight="1">
      <c r="A23" s="1"/>
      <c r="B23" s="1"/>
      <c r="C23" s="136" t="s">
        <v>112</v>
      </c>
      <c r="D23" s="136"/>
      <c r="E23" s="136"/>
      <c r="F23" s="136" t="s">
        <v>113</v>
      </c>
      <c r="G23" s="37"/>
      <c r="H23" s="37"/>
      <c r="I23" s="3"/>
      <c r="J23" s="3"/>
      <c r="K23" s="3"/>
      <c r="L23" s="50"/>
      <c r="M23" s="50"/>
      <c r="N23" s="50"/>
      <c r="O23" s="50"/>
      <c r="P23" s="50"/>
      <c r="Q23" s="50"/>
    </row>
    <row r="24" spans="1:17" s="155" customFormat="1" ht="14.25" customHeight="1">
      <c r="A24" s="1"/>
      <c r="B24" s="1"/>
      <c r="C24" s="137" t="s">
        <v>39</v>
      </c>
      <c r="D24" s="137"/>
      <c r="E24" s="137"/>
      <c r="F24" s="138">
        <f>'Τ. Π._2017_ΘΕΜΑΤΙΚΟΙ ΑΞΟΝΕΣ (4)'!M7</f>
        <v>15000</v>
      </c>
      <c r="G24" s="37"/>
      <c r="H24" s="37"/>
      <c r="I24" s="3"/>
      <c r="J24" s="3"/>
      <c r="K24" s="3"/>
      <c r="L24" s="50"/>
      <c r="M24" s="50"/>
      <c r="N24" s="50"/>
      <c r="O24" s="50"/>
      <c r="P24" s="50"/>
      <c r="Q24" s="50"/>
    </row>
    <row r="25" spans="1:17" s="155" customFormat="1" ht="14.25" customHeight="1">
      <c r="A25" s="1"/>
      <c r="B25" s="1"/>
      <c r="C25" s="139" t="s">
        <v>40</v>
      </c>
      <c r="D25" s="139"/>
      <c r="E25" s="139"/>
      <c r="F25" s="138">
        <f>'Τ. Π._2017_ΘΕΜΑΤΙΚΟΙ ΑΞΟΝΕΣ (4)'!N7</f>
        <v>0</v>
      </c>
      <c r="G25" s="37"/>
      <c r="H25" s="37"/>
      <c r="I25" s="3"/>
      <c r="J25" s="3"/>
      <c r="K25" s="3"/>
      <c r="L25" s="50"/>
      <c r="M25" s="50"/>
      <c r="N25" s="50"/>
      <c r="O25" s="50"/>
      <c r="P25" s="50"/>
      <c r="Q25" s="50"/>
    </row>
    <row r="26" spans="1:17" s="155" customFormat="1" ht="14.25" customHeight="1">
      <c r="A26" s="1"/>
      <c r="B26" s="1"/>
      <c r="C26" s="140" t="s">
        <v>23</v>
      </c>
      <c r="D26" s="140"/>
      <c r="E26" s="140"/>
      <c r="F26" s="138">
        <f>'Τ. Π._2017_ΘΕΜΑΤΙΚΟΙ ΑΞΟΝΕΣ (4)'!O7</f>
        <v>0</v>
      </c>
      <c r="G26" s="37"/>
      <c r="H26" s="37"/>
      <c r="I26" s="3"/>
      <c r="J26" s="3"/>
      <c r="K26" s="3"/>
      <c r="L26" s="50"/>
      <c r="M26" s="50"/>
      <c r="N26" s="50"/>
      <c r="O26" s="50"/>
      <c r="P26" s="50"/>
      <c r="Q26" s="50"/>
    </row>
    <row r="27" spans="1:17" s="155" customFormat="1" ht="14.25" customHeight="1">
      <c r="A27" s="1"/>
      <c r="B27" s="1"/>
      <c r="C27" s="140" t="s">
        <v>24</v>
      </c>
      <c r="D27" s="140"/>
      <c r="E27" s="140"/>
      <c r="F27" s="138">
        <f>'Τ. Π._2017_ΘΕΜΑΤΙΚΟΙ ΑΞΟΝΕΣ (4)'!P7</f>
        <v>0</v>
      </c>
      <c r="G27" s="37"/>
      <c r="H27" s="37"/>
      <c r="I27" s="3"/>
      <c r="J27" s="3"/>
      <c r="K27" s="3"/>
      <c r="L27" s="50"/>
      <c r="M27" s="50"/>
      <c r="N27" s="50"/>
      <c r="O27" s="50"/>
      <c r="P27" s="50"/>
      <c r="Q27" s="50"/>
    </row>
    <row r="28" spans="1:17" s="155" customFormat="1" ht="14.25" customHeight="1">
      <c r="A28" s="1"/>
      <c r="B28" s="1"/>
      <c r="C28" s="141" t="s">
        <v>25</v>
      </c>
      <c r="D28" s="141"/>
      <c r="E28" s="141"/>
      <c r="F28" s="138">
        <f>'Τ. Π._2017_ΘΕΜΑΤΙΚΟΙ ΑΞΟΝΕΣ (4)'!Q7</f>
        <v>0</v>
      </c>
      <c r="G28" s="37"/>
      <c r="H28" s="37"/>
      <c r="I28" s="3"/>
      <c r="J28" s="3"/>
      <c r="K28" s="3"/>
      <c r="L28" s="50"/>
      <c r="M28" s="50"/>
      <c r="N28" s="50"/>
      <c r="O28" s="50"/>
      <c r="P28" s="50"/>
      <c r="Q28" s="50"/>
    </row>
    <row r="29" spans="1:17" s="155" customFormat="1" ht="14.25" customHeight="1">
      <c r="A29" s="1"/>
      <c r="B29" s="1"/>
      <c r="C29" s="142" t="s">
        <v>26</v>
      </c>
      <c r="D29" s="142"/>
      <c r="E29" s="142"/>
      <c r="F29" s="143">
        <f>'Τ. Π._2017_ΘΕΜΑΤΙΚΟΙ ΑΞΟΝΕΣ (4)'!R7</f>
        <v>0</v>
      </c>
      <c r="G29" s="37"/>
      <c r="H29" s="37"/>
      <c r="I29" s="3"/>
      <c r="J29" s="3"/>
      <c r="K29" s="3"/>
      <c r="L29" s="50"/>
      <c r="M29" s="50"/>
      <c r="N29" s="50"/>
      <c r="O29" s="50"/>
      <c r="P29" s="50"/>
      <c r="Q29" s="50"/>
    </row>
    <row r="30" spans="1:17" s="155" customFormat="1" ht="14.25">
      <c r="A30" s="1"/>
      <c r="B30" s="1"/>
      <c r="C30" s="144"/>
      <c r="D30" s="144"/>
      <c r="E30" s="144"/>
      <c r="F30" s="144"/>
      <c r="G30" s="37"/>
      <c r="H30" s="37"/>
      <c r="I30" s="3"/>
      <c r="J30" s="3"/>
      <c r="K30" s="3"/>
      <c r="L30" s="68"/>
      <c r="M30" s="68"/>
      <c r="N30" s="68"/>
      <c r="O30" s="68"/>
      <c r="P30" s="68"/>
      <c r="Q30" s="68"/>
    </row>
    <row r="31" spans="1:17" s="155" customFormat="1" ht="15" customHeight="1">
      <c r="A31" s="1"/>
      <c r="B31" s="1"/>
      <c r="C31" s="3"/>
      <c r="D31" s="3"/>
      <c r="E31" s="145" t="s">
        <v>318</v>
      </c>
      <c r="F31" s="146">
        <f>SUM('Τ. Π._2017_ΘΕΜΑΤΙΚΟΙ ΑΞΟΝΕΣ (4)'!F24:F29)</f>
        <v>15000</v>
      </c>
      <c r="G31" s="37"/>
      <c r="H31" s="37"/>
      <c r="I31" s="147" t="s">
        <v>116</v>
      </c>
      <c r="J31" s="147"/>
      <c r="K31" s="147"/>
      <c r="L31"/>
      <c r="M31"/>
      <c r="N31"/>
      <c r="O31"/>
      <c r="P31"/>
      <c r="Q31"/>
    </row>
    <row r="32" spans="1:15" s="155" customFormat="1" ht="15" customHeight="1">
      <c r="A32" s="1"/>
      <c r="B32" s="1"/>
      <c r="C32" s="1"/>
      <c r="D32" s="1"/>
      <c r="E32" s="36"/>
      <c r="F32" s="3"/>
      <c r="G32" s="37"/>
      <c r="H32" s="37"/>
      <c r="I32" s="148" t="s">
        <v>117</v>
      </c>
      <c r="J32" s="148"/>
      <c r="K32" s="148"/>
      <c r="L32" s="153"/>
      <c r="O32" s="157"/>
    </row>
    <row r="33" spans="1:15" s="155" customFormat="1" ht="15.75" customHeight="1">
      <c r="A33" s="1"/>
      <c r="B33" s="1"/>
      <c r="C33" s="1"/>
      <c r="D33" s="149"/>
      <c r="E33" s="150" t="s">
        <v>319</v>
      </c>
      <c r="F33" s="151">
        <f>'Τ. Π._2017_ΘΕΜΑΤΙΚΟΙ ΑΞΟΝΕΣ (4)'!F20+'Τ. Π._2017_ΘΕΜΑΤΙΚΟΙ ΑΞΟΝΕΣ (4)'!F31</f>
        <v>30000</v>
      </c>
      <c r="G33" s="37"/>
      <c r="H33" s="37"/>
      <c r="I33" s="152" t="s">
        <v>119</v>
      </c>
      <c r="J33" s="152"/>
      <c r="K33" s="152"/>
      <c r="L33" s="153"/>
      <c r="O33" s="157"/>
    </row>
  </sheetData>
  <sheetProtection sheet="1"/>
  <mergeCells count="22">
    <mergeCell ref="A1:K1"/>
    <mergeCell ref="A2:B2"/>
    <mergeCell ref="C2:K2"/>
    <mergeCell ref="C8:D8"/>
    <mergeCell ref="C9:D9"/>
    <mergeCell ref="C12:E12"/>
    <mergeCell ref="C13:E13"/>
    <mergeCell ref="C14:E14"/>
    <mergeCell ref="C15:E15"/>
    <mergeCell ref="C16:E16"/>
    <mergeCell ref="C17:E17"/>
    <mergeCell ref="C18:E18"/>
    <mergeCell ref="C23:E23"/>
    <mergeCell ref="C24:E24"/>
    <mergeCell ref="C25:E25"/>
    <mergeCell ref="C26:E26"/>
    <mergeCell ref="C27:E27"/>
    <mergeCell ref="C28:E28"/>
    <mergeCell ref="C29:E29"/>
    <mergeCell ref="I31:K31"/>
    <mergeCell ref="I32:K32"/>
    <mergeCell ref="I33:K33"/>
  </mergeCells>
  <printOptions/>
  <pageMargins left="0.5513888888888889" right="0.2361111111111111" top="0.3541666666666667" bottom="0.47291666666666665" header="0.5118055555555555" footer="0.31527777777777777"/>
  <pageSetup horizontalDpi="300" verticalDpi="300" orientation="landscape" paperSize="8" scale="92"/>
  <headerFooter alignWithMargins="0">
    <oddFooter>&amp;R&amp;8Σελ. &amp;P από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SheetLayoutView="75" workbookViewId="0" topLeftCell="A1">
      <selection activeCell="J12" sqref="J12"/>
    </sheetView>
  </sheetViews>
  <sheetFormatPr defaultColWidth="9.140625" defaultRowHeight="12.75"/>
  <cols>
    <col min="1" max="1" width="8.28125" style="1" customWidth="1"/>
    <col min="2" max="2" width="13.57421875" style="1" customWidth="1"/>
    <col min="3" max="3" width="53.00390625" style="1" customWidth="1"/>
    <col min="4" max="4" width="15.140625" style="1" customWidth="1"/>
    <col min="5" max="5" width="13.7109375" style="36" customWidth="1"/>
    <col min="6" max="6" width="12.28125" style="3" customWidth="1"/>
    <col min="7" max="7" width="12.28125" style="37" customWidth="1"/>
    <col min="8" max="8" width="15.7109375" style="37" customWidth="1"/>
    <col min="9" max="9" width="18.140625" style="3" customWidth="1"/>
    <col min="10" max="11" width="17.00390625" style="3" customWidth="1"/>
    <col min="12" max="13" width="0" style="1" hidden="1" customWidth="1"/>
    <col min="14" max="15" width="0" style="3" hidden="1" customWidth="1"/>
    <col min="16" max="16" width="0" style="4" hidden="1" customWidth="1"/>
    <col min="17" max="19" width="0" style="3" hidden="1" customWidth="1"/>
    <col min="20" max="16384" width="9.140625" style="3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2.25" customHeight="1">
      <c r="A2" s="5" t="s">
        <v>14</v>
      </c>
      <c r="B2" s="5"/>
      <c r="C2" s="5" t="s">
        <v>15</v>
      </c>
      <c r="D2" s="5"/>
      <c r="E2" s="5"/>
      <c r="F2" s="5"/>
      <c r="G2" s="5"/>
      <c r="H2" s="5"/>
      <c r="I2" s="5"/>
      <c r="J2" s="5"/>
      <c r="K2" s="5"/>
    </row>
    <row r="3" spans="1:18" s="3" customFormat="1" ht="21" customHeight="1">
      <c r="A3" s="5" t="s">
        <v>29</v>
      </c>
      <c r="B3" s="5" t="s">
        <v>30</v>
      </c>
      <c r="C3" s="5" t="s">
        <v>2</v>
      </c>
      <c r="D3" s="5" t="s">
        <v>31</v>
      </c>
      <c r="E3" s="259" t="s">
        <v>32</v>
      </c>
      <c r="F3" s="5" t="s">
        <v>33</v>
      </c>
      <c r="G3" s="5" t="s">
        <v>34</v>
      </c>
      <c r="H3" s="5" t="s">
        <v>35</v>
      </c>
      <c r="I3" s="39" t="s">
        <v>36</v>
      </c>
      <c r="J3" s="40" t="s">
        <v>37</v>
      </c>
      <c r="K3" s="40" t="s">
        <v>38</v>
      </c>
      <c r="M3" s="41" t="s">
        <v>39</v>
      </c>
      <c r="N3" s="41" t="s">
        <v>40</v>
      </c>
      <c r="O3" s="42" t="s">
        <v>23</v>
      </c>
      <c r="P3" s="42" t="s">
        <v>24</v>
      </c>
      <c r="Q3" s="42" t="s">
        <v>25</v>
      </c>
      <c r="R3" s="42" t="s">
        <v>26</v>
      </c>
    </row>
    <row r="4" spans="1:19" ht="33" customHeight="1">
      <c r="A4" s="43" t="s">
        <v>320</v>
      </c>
      <c r="B4" s="51" t="s">
        <v>42</v>
      </c>
      <c r="C4" s="277" t="s">
        <v>321</v>
      </c>
      <c r="D4" s="278" t="s">
        <v>44</v>
      </c>
      <c r="E4" s="279">
        <v>11620.75</v>
      </c>
      <c r="F4" s="280">
        <v>11620.75</v>
      </c>
      <c r="G4" s="280">
        <f>'Τ. Π._2017_ΘΕΜΑΤΙΚΟΙ ΑΞΟΝΕΣ (5)'!F4-'Τ. Π._2017_ΘΕΜΑΤΙΚΟΙ ΑΞΟΝΕΣ (5)'!E4</f>
        <v>0</v>
      </c>
      <c r="H4" s="280">
        <v>0</v>
      </c>
      <c r="I4" s="51" t="s">
        <v>39</v>
      </c>
      <c r="J4" s="281" t="s">
        <v>322</v>
      </c>
      <c r="K4" s="51" t="s">
        <v>46</v>
      </c>
      <c r="L4" s="12"/>
      <c r="M4" s="50">
        <f>IF('Τ. Π._2017_ΘΕΜΑΤΙΚΟΙ ΑΞΟΝΕΣ (5)'!$I4="ΙΔΙΟΙ ΠΟΡΟΙ",'Τ. Π._2017_ΘΕΜΑΤΙΚΟΙ ΑΞΟΝΕΣ (5)'!$F4,0)</f>
        <v>11620.75</v>
      </c>
      <c r="N4" s="50">
        <f>IF('Τ. Π._2017_ΘΕΜΑΤΙΚΟΙ ΑΞΟΝΕΣ (5)'!$I4="ΑΝΤΑΠΟΔΟΤΙΚΟ",'Τ. Π._2017_ΘΕΜΑΤΙΚΟΙ ΑΞΟΝΕΣ (5)'!$F4,0)</f>
        <v>0</v>
      </c>
      <c r="O4" s="50">
        <f>IF('Τ. Π._2017_ΘΕΜΑΤΙΚΟΙ ΑΞΟΝΕΣ (5)'!$I4="ΕΣΠΑ",'Τ. Π._2017_ΘΕΜΑΤΙΚΟΙ ΑΞΟΝΕΣ (5)'!$F4,0)</f>
        <v>0</v>
      </c>
      <c r="P4" s="50">
        <f>IF('Τ. Π._2017_ΘΕΜΑΤΙΚΟΙ ΑΞΟΝΕΣ (5)'!$I4="ΣΑΤΑ",'Τ. Π._2017_ΘΕΜΑΤΙΚΟΙ ΑΞΟΝΕΣ (5)'!$F4,0)</f>
        <v>0</v>
      </c>
      <c r="Q4" s="50">
        <f>IF('Τ. Π._2017_ΘΕΜΑΤΙΚΟΙ ΑΞΟΝΕΣ (5)'!$I4="ΧΡΗΜΑΤΟΔΟΤΗΣΗ ΠΕΡΙΦΕΡΕΙΑΣ",'Τ. Π._2017_ΘΕΜΑΤΙΚΟΙ ΑΞΟΝΕΣ (5)'!$F4,0)</f>
        <v>0</v>
      </c>
      <c r="R4" s="50">
        <f>IF('Τ. Π._2017_ΘΕΜΑΤΙΚΟΙ ΑΞΟΝΕΣ (5)'!$I4="ΔΑΝΕΙΟ",'Τ. Π._2017_ΘΕΜΑΤΙΚΟΙ ΑΞΟΝΕΣ (5)'!$F4,0)</f>
        <v>0</v>
      </c>
      <c r="S4" s="3">
        <v>2015</v>
      </c>
    </row>
    <row r="5" spans="1:18" ht="15.75" customHeight="1">
      <c r="A5" s="264"/>
      <c r="B5" s="265"/>
      <c r="C5" s="266"/>
      <c r="D5" s="267"/>
      <c r="E5" s="268"/>
      <c r="F5" s="269"/>
      <c r="G5" s="269"/>
      <c r="H5" s="269"/>
      <c r="I5" s="270"/>
      <c r="J5" s="270"/>
      <c r="K5" s="271"/>
      <c r="L5" s="12"/>
      <c r="M5" s="272">
        <f>SUM('Τ. Π._2017_ΘΕΜΑΤΙΚΟΙ ΑΞΟΝΕΣ (5)'!M4:M4)</f>
        <v>11620.75</v>
      </c>
      <c r="N5" s="272">
        <f>SUM('Τ. Π._2017_ΘΕΜΑΤΙΚΟΙ ΑΞΟΝΕΣ (5)'!N4:N4)</f>
        <v>0</v>
      </c>
      <c r="O5" s="272">
        <f>SUM('Τ. Π._2017_ΘΕΜΑΤΙΚΟΙ ΑΞΟΝΕΣ (5)'!O4:O4)</f>
        <v>0</v>
      </c>
      <c r="P5" s="272">
        <f>SUM('Τ. Π._2017_ΘΕΜΑΤΙΚΟΙ ΑΞΟΝΕΣ (5)'!P4:P4)</f>
        <v>0</v>
      </c>
      <c r="Q5" s="272">
        <f>SUM('Τ. Π._2017_ΘΕΜΑΤΙΚΟΙ ΑΞΟΝΕΣ (5)'!Q4:Q4)</f>
        <v>0</v>
      </c>
      <c r="R5" s="272">
        <f>SUM('Τ. Π._2017_ΘΕΜΑΤΙΚΟΙ ΑΞΟΝΕΣ (5)'!R4:R4)</f>
        <v>0</v>
      </c>
    </row>
    <row r="6" spans="1:19" ht="33" customHeight="1">
      <c r="A6" s="61" t="s">
        <v>323</v>
      </c>
      <c r="B6" s="61" t="s">
        <v>42</v>
      </c>
      <c r="C6" s="282" t="s">
        <v>324</v>
      </c>
      <c r="D6" s="283" t="s">
        <v>310</v>
      </c>
      <c r="E6" s="63">
        <v>8000</v>
      </c>
      <c r="F6" s="64">
        <v>8000</v>
      </c>
      <c r="G6" s="64">
        <f>'Τ. Π._2017_ΘΕΜΑΤΙΚΟΙ ΑΞΟΝΕΣ (5)'!F6-'Τ. Π._2017_ΘΕΜΑΤΙΚΟΙ ΑΞΟΝΕΣ (5)'!E6</f>
        <v>0</v>
      </c>
      <c r="H6" s="64">
        <v>0</v>
      </c>
      <c r="I6" s="66" t="s">
        <v>39</v>
      </c>
      <c r="J6" s="284" t="s">
        <v>325</v>
      </c>
      <c r="K6" s="66" t="s">
        <v>92</v>
      </c>
      <c r="L6" s="12"/>
      <c r="M6" s="50">
        <f>IF('Τ. Π._2017_ΘΕΜΑΤΙΚΟΙ ΑΞΟΝΕΣ (5)'!$I6="ΙΔΙΟΙ ΠΟΡΟΙ",'Τ. Π._2017_ΘΕΜΑΤΙΚΟΙ ΑΞΟΝΕΣ (5)'!$F6,0)</f>
        <v>8000</v>
      </c>
      <c r="N6" s="50">
        <f>IF('Τ. Π._2017_ΘΕΜΑΤΙΚΟΙ ΑΞΟΝΕΣ (5)'!$I6="ΑΝΤΑΠΟΔΟΤΙΚΟ",'Τ. Π._2017_ΘΕΜΑΤΙΚΟΙ ΑΞΟΝΕΣ (5)'!$F6,0)</f>
        <v>0</v>
      </c>
      <c r="O6" s="50">
        <f>IF('Τ. Π._2017_ΘΕΜΑΤΙΚΟΙ ΑΞΟΝΕΣ (5)'!$I6="ΕΣΠΑ",'Τ. Π._2017_ΘΕΜΑΤΙΚΟΙ ΑΞΟΝΕΣ (5)'!$F6,0)</f>
        <v>0</v>
      </c>
      <c r="P6" s="50">
        <f>IF('Τ. Π._2017_ΘΕΜΑΤΙΚΟΙ ΑΞΟΝΕΣ (5)'!$I6="ΣΑΤΑ",'Τ. Π._2017_ΘΕΜΑΤΙΚΟΙ ΑΞΟΝΕΣ (5)'!$F6,0)</f>
        <v>0</v>
      </c>
      <c r="Q6" s="50">
        <f>IF('Τ. Π._2017_ΘΕΜΑΤΙΚΟΙ ΑΞΟΝΕΣ (5)'!$I6="ΧΡΗΜΑΤΟΔΟΤΗΣΗ ΠΕΡΙΦΕΡΕΙΑΣ",'Τ. Π._2017_ΘΕΜΑΤΙΚΟΙ ΑΞΟΝΕΣ (5)'!$F6,0)</f>
        <v>0</v>
      </c>
      <c r="R6" s="50">
        <f>IF('Τ. Π._2017_ΘΕΜΑΤΙΚΟΙ ΑΞΟΝΕΣ (5)'!$I6="ΔΑΝΕΙΟ",'Τ. Π._2017_ΘΕΜΑΤΙΚΟΙ ΑΞΟΝΕΣ (5)'!$F6,0)</f>
        <v>0</v>
      </c>
      <c r="S6" s="3">
        <v>2017</v>
      </c>
    </row>
    <row r="7" spans="1:18" s="3" customFormat="1" ht="10.5" customHeight="1">
      <c r="A7" s="90"/>
      <c r="B7" s="31"/>
      <c r="C7" s="31"/>
      <c r="D7" s="31"/>
      <c r="E7" s="88"/>
      <c r="F7" s="69"/>
      <c r="K7" s="1"/>
      <c r="L7" s="68"/>
      <c r="M7" s="276">
        <f>SUM('Τ. Π._2017_ΘΕΜΑΤΙΚΟΙ ΑΞΟΝΕΣ (5)'!M6:M6)</f>
        <v>8000</v>
      </c>
      <c r="N7" s="276">
        <f>SUM('Τ. Π._2017_ΘΕΜΑΤΙΚΟΙ ΑΞΟΝΕΣ (5)'!N6:N6)</f>
        <v>0</v>
      </c>
      <c r="O7" s="276">
        <f>SUM('Τ. Π._2017_ΘΕΜΑΤΙΚΟΙ ΑΞΟΝΕΣ (5)'!O6:O6)</f>
        <v>0</v>
      </c>
      <c r="P7" s="276">
        <f>SUM('Τ. Π._2017_ΘΕΜΑΤΙΚΟΙ ΑΞΟΝΕΣ (5)'!P6:P6)</f>
        <v>0</v>
      </c>
      <c r="Q7" s="276">
        <f>SUM('Τ. Π._2017_ΘΕΜΑΤΙΚΟΙ ΑΞΟΝΕΣ (5)'!Q6:Q6)</f>
        <v>0</v>
      </c>
      <c r="R7" s="276">
        <f>SUM('Τ. Π._2017_ΘΕΜΑΤΙΚΟΙ ΑΞΟΝΕΣ (5)'!R6:R6)</f>
        <v>0</v>
      </c>
    </row>
    <row r="8" spans="1:18" s="79" customFormat="1" ht="13.5" customHeight="1">
      <c r="A8" s="89"/>
      <c r="B8" s="90"/>
      <c r="C8" s="18" t="s">
        <v>326</v>
      </c>
      <c r="D8" s="18"/>
      <c r="E8" s="92">
        <f>SUM('Τ. Π._2017_ΘΕΜΑΤΙΚΟΙ ΑΞΟΝΕΣ (5)'!E4:E4)</f>
        <v>11620.75</v>
      </c>
      <c r="F8" s="92">
        <f>SUM('Τ. Π._2017_ΘΕΜΑΤΙΚΟΙ ΑΞΟΝΕΣ (5)'!F4:F4)</f>
        <v>11620.75</v>
      </c>
      <c r="G8" s="92">
        <f>SUM('Τ. Π._2017_ΘΕΜΑΤΙΚΟΙ ΑΞΟΝΕΣ (5)'!G4:G4)</f>
        <v>0</v>
      </c>
      <c r="H8" s="92">
        <f>SUM('Τ. Π._2017_ΘΕΜΑΤΙΚΟΙ ΑΞΟΝΕΣ (5)'!H4:H4)</f>
        <v>0</v>
      </c>
      <c r="I8" s="94"/>
      <c r="J8" s="31"/>
      <c r="K8" s="31"/>
      <c r="L8" s="68">
        <f>SUM('Τ. Π._2017_ΘΕΜΑΤΙΚΟΙ ΑΞΟΝΕΣ (5)'!M8:R8)</f>
        <v>19620.75</v>
      </c>
      <c r="M8" s="68">
        <f>'Τ. Π._2017_ΘΕΜΑΤΙΚΟΙ ΑΞΟΝΕΣ (5)'!M5+'Τ. Π._2017_ΘΕΜΑΤΙΚΟΙ ΑΞΟΝΕΣ (5)'!M7</f>
        <v>19620.75</v>
      </c>
      <c r="N8" s="68">
        <f>'Τ. Π._2017_ΘΕΜΑΤΙΚΟΙ ΑΞΟΝΕΣ (5)'!N5+'Τ. Π._2017_ΘΕΜΑΤΙΚΟΙ ΑΞΟΝΕΣ (5)'!N7</f>
        <v>0</v>
      </c>
      <c r="O8" s="68">
        <f>'Τ. Π._2017_ΘΕΜΑΤΙΚΟΙ ΑΞΟΝΕΣ (5)'!O5+'Τ. Π._2017_ΘΕΜΑΤΙΚΟΙ ΑΞΟΝΕΣ (5)'!O7</f>
        <v>0</v>
      </c>
      <c r="P8" s="68">
        <f>'Τ. Π._2017_ΘΕΜΑΤΙΚΟΙ ΑΞΟΝΕΣ (5)'!P5+'Τ. Π._2017_ΘΕΜΑΤΙΚΟΙ ΑΞΟΝΕΣ (5)'!P7</f>
        <v>0</v>
      </c>
      <c r="Q8" s="68">
        <f>'Τ. Π._2017_ΘΕΜΑΤΙΚΟΙ ΑΞΟΝΕΣ (5)'!Q5+'Τ. Π._2017_ΘΕΜΑΤΙΚΟΙ ΑΞΟΝΕΣ (5)'!Q7</f>
        <v>0</v>
      </c>
      <c r="R8" s="68">
        <f>'Τ. Π._2017_ΘΕΜΑΤΙΚΟΙ ΑΞΟΝΕΣ (5)'!R5+'Τ. Π._2017_ΘΕΜΑΤΙΚΟΙ ΑΞΟΝΕΣ (5)'!R7</f>
        <v>0</v>
      </c>
    </row>
    <row r="9" spans="1:17" s="79" customFormat="1" ht="13.5" customHeight="1">
      <c r="A9" s="89"/>
      <c r="B9" s="90"/>
      <c r="C9" s="18" t="s">
        <v>327</v>
      </c>
      <c r="D9" s="18"/>
      <c r="E9" s="133">
        <f>SUM('Τ. Π._2017_ΘΕΜΑΤΙΚΟΙ ΑΞΟΝΕΣ (5)'!E6:E6)</f>
        <v>8000</v>
      </c>
      <c r="F9" s="133">
        <f>SUM('Τ. Π._2017_ΘΕΜΑΤΙΚΟΙ ΑΞΟΝΕΣ (5)'!F6:F6)</f>
        <v>8000</v>
      </c>
      <c r="G9" s="133">
        <f>SUM('Τ. Π._2017_ΘΕΜΑΤΙΚΟΙ ΑΞΟΝΕΣ (5)'!G6:G6)</f>
        <v>0</v>
      </c>
      <c r="H9" s="133">
        <f>SUM('Τ. Π._2017_ΘΕΜΑΤΙΚΟΙ ΑΞΟΝΕΣ (5)'!H6:H6)</f>
        <v>0</v>
      </c>
      <c r="I9" s="94"/>
      <c r="J9" s="31"/>
      <c r="K9" s="31"/>
      <c r="L9" s="50"/>
      <c r="M9" s="50"/>
      <c r="N9" s="50"/>
      <c r="O9" s="50"/>
      <c r="P9" s="50"/>
      <c r="Q9" s="50"/>
    </row>
    <row r="10" spans="1:17" s="79" customFormat="1" ht="17.25" customHeight="1">
      <c r="A10" s="89"/>
      <c r="B10" s="90"/>
      <c r="C10" s="18"/>
      <c r="D10" s="134" t="s">
        <v>111</v>
      </c>
      <c r="E10" s="135">
        <f>'Τ. Π._2017_ΘΕΜΑΤΙΚΟΙ ΑΞΟΝΕΣ (5)'!E8+'Τ. Π._2017_ΘΕΜΑΤΙΚΟΙ ΑΞΟΝΕΣ (5)'!E9</f>
        <v>19620.75</v>
      </c>
      <c r="F10" s="135">
        <f>'Τ. Π._2017_ΘΕΜΑΤΙΚΟΙ ΑΞΟΝΕΣ (5)'!F8+'Τ. Π._2017_ΘΕΜΑΤΙΚΟΙ ΑΞΟΝΕΣ (5)'!F9</f>
        <v>19620.75</v>
      </c>
      <c r="G10" s="135">
        <f>'Τ. Π._2017_ΘΕΜΑΤΙΚΟΙ ΑΞΟΝΕΣ (5)'!G8+'Τ. Π._2017_ΘΕΜΑΤΙΚΟΙ ΑΞΟΝΕΣ (5)'!G9</f>
        <v>0</v>
      </c>
      <c r="H10" s="135">
        <f>'Τ. Π._2017_ΘΕΜΑΤΙΚΟΙ ΑΞΟΝΕΣ (5)'!H8+'Τ. Π._2017_ΘΕΜΑΤΙΚΟΙ ΑΞΟΝΕΣ (5)'!H9</f>
        <v>0</v>
      </c>
      <c r="I10" s="94"/>
      <c r="J10" s="31"/>
      <c r="K10" s="31"/>
      <c r="L10" s="50"/>
      <c r="M10" s="50"/>
      <c r="N10" s="50"/>
      <c r="O10" s="50"/>
      <c r="P10" s="50"/>
      <c r="Q10" s="50"/>
    </row>
    <row r="11" spans="1:17" s="155" customFormat="1" ht="12.75" customHeight="1">
      <c r="A11" s="89"/>
      <c r="B11" s="69"/>
      <c r="C11" s="69"/>
      <c r="D11" s="69"/>
      <c r="E11" s="68"/>
      <c r="F11" s="69"/>
      <c r="G11" s="89"/>
      <c r="H11" s="89"/>
      <c r="I11" s="69"/>
      <c r="J11" s="69"/>
      <c r="K11" s="69"/>
      <c r="L11" s="50"/>
      <c r="M11" s="50"/>
      <c r="N11" s="50"/>
      <c r="O11" s="50"/>
      <c r="P11" s="50"/>
      <c r="Q11" s="50"/>
    </row>
    <row r="12" spans="1:17" s="155" customFormat="1" ht="26.25" customHeight="1">
      <c r="A12" s="1"/>
      <c r="B12" s="31"/>
      <c r="C12" s="136" t="s">
        <v>112</v>
      </c>
      <c r="D12" s="136"/>
      <c r="E12" s="136"/>
      <c r="F12" s="136" t="s">
        <v>113</v>
      </c>
      <c r="G12" s="3"/>
      <c r="H12" s="3"/>
      <c r="I12" s="3"/>
      <c r="J12" s="3"/>
      <c r="K12" s="1"/>
      <c r="L12" s="50"/>
      <c r="M12" s="50"/>
      <c r="N12" s="50"/>
      <c r="O12" s="50"/>
      <c r="P12" s="50"/>
      <c r="Q12" s="50"/>
    </row>
    <row r="13" spans="1:17" s="155" customFormat="1" ht="12.75" customHeight="1">
      <c r="A13" s="1"/>
      <c r="B13" s="1"/>
      <c r="C13" s="137" t="s">
        <v>39</v>
      </c>
      <c r="D13" s="137"/>
      <c r="E13" s="137"/>
      <c r="F13" s="138">
        <f>'Τ. Π._2017_ΘΕΜΑΤΙΚΟΙ ΑΞΟΝΕΣ (5)'!M5</f>
        <v>11620.75</v>
      </c>
      <c r="G13" s="3"/>
      <c r="H13" s="3"/>
      <c r="I13" s="3"/>
      <c r="J13" s="3"/>
      <c r="K13" s="1"/>
      <c r="L13" s="50"/>
      <c r="M13" s="50"/>
      <c r="N13" s="50"/>
      <c r="O13" s="50"/>
      <c r="P13" s="50"/>
      <c r="Q13" s="50"/>
    </row>
    <row r="14" spans="1:17" s="155" customFormat="1" ht="12.75" customHeight="1">
      <c r="A14" s="1"/>
      <c r="B14" s="1"/>
      <c r="C14" s="139" t="s">
        <v>40</v>
      </c>
      <c r="D14" s="139"/>
      <c r="E14" s="139"/>
      <c r="F14" s="138">
        <f>'Τ. Π._2017_ΘΕΜΑΤΙΚΟΙ ΑΞΟΝΕΣ (5)'!N5</f>
        <v>0</v>
      </c>
      <c r="G14" s="3"/>
      <c r="H14" s="3"/>
      <c r="I14" s="3"/>
      <c r="J14" s="3"/>
      <c r="K14" s="1"/>
      <c r="L14" s="50"/>
      <c r="M14" s="50"/>
      <c r="N14" s="50"/>
      <c r="O14" s="50"/>
      <c r="P14" s="50"/>
      <c r="Q14" s="50"/>
    </row>
    <row r="15" spans="1:17" s="155" customFormat="1" ht="12.75" customHeight="1">
      <c r="A15" s="1"/>
      <c r="B15" s="1"/>
      <c r="C15" s="140" t="s">
        <v>23</v>
      </c>
      <c r="D15" s="140"/>
      <c r="E15" s="140"/>
      <c r="F15" s="138">
        <f>'Τ. Π._2017_ΘΕΜΑΤΙΚΟΙ ΑΞΟΝΕΣ (5)'!O5</f>
        <v>0</v>
      </c>
      <c r="G15" s="3"/>
      <c r="H15" s="3"/>
      <c r="I15" s="3"/>
      <c r="J15" s="3"/>
      <c r="K15" s="1"/>
      <c r="L15" s="50"/>
      <c r="M15" s="50"/>
      <c r="N15" s="50"/>
      <c r="O15" s="50"/>
      <c r="P15" s="50"/>
      <c r="Q15" s="50"/>
    </row>
    <row r="16" spans="1:17" s="155" customFormat="1" ht="12.75" customHeight="1">
      <c r="A16" s="1"/>
      <c r="B16" s="1"/>
      <c r="C16" s="140" t="s">
        <v>24</v>
      </c>
      <c r="D16" s="140"/>
      <c r="E16" s="140"/>
      <c r="F16" s="138">
        <f>'Τ. Π._2017_ΘΕΜΑΤΙΚΟΙ ΑΞΟΝΕΣ (5)'!P5</f>
        <v>0</v>
      </c>
      <c r="G16" s="3"/>
      <c r="H16" s="3"/>
      <c r="I16" s="3"/>
      <c r="J16" s="3"/>
      <c r="K16" s="1"/>
      <c r="L16" s="50"/>
      <c r="M16" s="50"/>
      <c r="N16" s="50"/>
      <c r="O16" s="50"/>
      <c r="P16" s="50"/>
      <c r="Q16" s="50"/>
    </row>
    <row r="17" spans="1:17" s="155" customFormat="1" ht="12.75" customHeight="1">
      <c r="A17" s="1"/>
      <c r="B17" s="1"/>
      <c r="C17" s="141" t="s">
        <v>25</v>
      </c>
      <c r="D17" s="141"/>
      <c r="E17" s="141"/>
      <c r="F17" s="138">
        <f>'Τ. Π._2017_ΘΕΜΑΤΙΚΟΙ ΑΞΟΝΕΣ (5)'!Q5</f>
        <v>0</v>
      </c>
      <c r="G17" s="3"/>
      <c r="H17" s="3"/>
      <c r="I17" s="3"/>
      <c r="J17" s="3"/>
      <c r="K17" s="1"/>
      <c r="L17" s="50"/>
      <c r="M17" s="50"/>
      <c r="N17" s="50"/>
      <c r="O17" s="50"/>
      <c r="P17" s="50"/>
      <c r="Q17" s="50"/>
    </row>
    <row r="18" spans="1:17" s="155" customFormat="1" ht="14.25" customHeight="1">
      <c r="A18" s="1"/>
      <c r="B18" s="1"/>
      <c r="C18" s="142" t="s">
        <v>26</v>
      </c>
      <c r="D18" s="142"/>
      <c r="E18" s="142"/>
      <c r="F18" s="143">
        <f>'Τ. Π._2017_ΘΕΜΑΤΙΚΟΙ ΑΞΟΝΕΣ (5)'!R5</f>
        <v>0</v>
      </c>
      <c r="G18" s="3"/>
      <c r="H18" s="3"/>
      <c r="I18" s="3"/>
      <c r="J18" s="3"/>
      <c r="K18" s="1"/>
      <c r="L18" s="50"/>
      <c r="M18" s="50"/>
      <c r="N18" s="50"/>
      <c r="O18" s="50"/>
      <c r="P18" s="50"/>
      <c r="Q18" s="50"/>
    </row>
    <row r="19" spans="1:17" s="155" customFormat="1" ht="14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50"/>
      <c r="M19" s="50"/>
      <c r="N19" s="50"/>
      <c r="O19" s="50"/>
      <c r="P19" s="50"/>
      <c r="Q19" s="50"/>
    </row>
    <row r="20" spans="1:17" s="155" customFormat="1" ht="14.25">
      <c r="A20" s="1"/>
      <c r="B20" s="1"/>
      <c r="C20" s="3"/>
      <c r="D20" s="3"/>
      <c r="E20" s="145" t="s">
        <v>328</v>
      </c>
      <c r="F20" s="146">
        <f>SUM('Τ. Π._2017_ΘΕΜΑΤΙΚΟΙ ΑΞΟΝΕΣ (5)'!F13:F18)</f>
        <v>11620.75</v>
      </c>
      <c r="G20" s="146"/>
      <c r="H20" s="146"/>
      <c r="I20" s="3"/>
      <c r="J20" s="3"/>
      <c r="K20" s="3"/>
      <c r="L20" s="50"/>
      <c r="M20" s="50"/>
      <c r="N20" s="50"/>
      <c r="O20" s="50"/>
      <c r="P20" s="50"/>
      <c r="Q20" s="50"/>
    </row>
    <row r="21" spans="1:17" s="155" customFormat="1" ht="14.25">
      <c r="A21" s="1"/>
      <c r="B21" s="1"/>
      <c r="C21" s="1"/>
      <c r="D21" s="1"/>
      <c r="E21" s="36"/>
      <c r="F21" s="3"/>
      <c r="G21" s="37"/>
      <c r="H21" s="37"/>
      <c r="I21" s="3"/>
      <c r="J21" s="3"/>
      <c r="K21" s="3"/>
      <c r="L21" s="50"/>
      <c r="M21" s="50"/>
      <c r="N21" s="50"/>
      <c r="O21" s="50"/>
      <c r="P21" s="50"/>
      <c r="Q21" s="50"/>
    </row>
    <row r="22" spans="1:17" s="155" customFormat="1" ht="14.25">
      <c r="A22" s="1"/>
      <c r="B22" s="1"/>
      <c r="C22" s="1"/>
      <c r="D22" s="1"/>
      <c r="E22" s="36"/>
      <c r="F22" s="3"/>
      <c r="G22" s="37"/>
      <c r="H22" s="37"/>
      <c r="I22" s="3"/>
      <c r="J22" s="3"/>
      <c r="K22" s="3"/>
      <c r="L22" s="50"/>
      <c r="M22" s="50"/>
      <c r="N22" s="50"/>
      <c r="O22" s="50"/>
      <c r="P22" s="50"/>
      <c r="Q22" s="50"/>
    </row>
    <row r="23" spans="1:17" s="155" customFormat="1" ht="25.5" customHeight="1">
      <c r="A23" s="1"/>
      <c r="B23" s="1"/>
      <c r="C23" s="136" t="s">
        <v>112</v>
      </c>
      <c r="D23" s="136"/>
      <c r="E23" s="136"/>
      <c r="F23" s="136" t="s">
        <v>113</v>
      </c>
      <c r="G23" s="37"/>
      <c r="H23" s="37"/>
      <c r="I23" s="3"/>
      <c r="J23" s="3"/>
      <c r="K23" s="3"/>
      <c r="L23" s="50"/>
      <c r="M23" s="50"/>
      <c r="N23" s="50"/>
      <c r="O23" s="50"/>
      <c r="P23" s="50"/>
      <c r="Q23" s="50"/>
    </row>
    <row r="24" spans="1:17" s="155" customFormat="1" ht="14.25" customHeight="1">
      <c r="A24" s="1"/>
      <c r="B24" s="1"/>
      <c r="C24" s="137" t="s">
        <v>39</v>
      </c>
      <c r="D24" s="137"/>
      <c r="E24" s="137"/>
      <c r="F24" s="138">
        <f>'Τ. Π._2017_ΘΕΜΑΤΙΚΟΙ ΑΞΟΝΕΣ (5)'!M7</f>
        <v>8000</v>
      </c>
      <c r="G24" s="37"/>
      <c r="H24" s="37"/>
      <c r="I24" s="3"/>
      <c r="J24" s="3"/>
      <c r="K24" s="3"/>
      <c r="L24" s="50"/>
      <c r="M24" s="50"/>
      <c r="N24" s="50"/>
      <c r="O24" s="50"/>
      <c r="P24" s="50"/>
      <c r="Q24" s="50"/>
    </row>
    <row r="25" spans="1:17" s="155" customFormat="1" ht="14.25" customHeight="1">
      <c r="A25" s="1"/>
      <c r="B25" s="1"/>
      <c r="C25" s="139" t="s">
        <v>40</v>
      </c>
      <c r="D25" s="139"/>
      <c r="E25" s="139"/>
      <c r="F25" s="138">
        <f>'Τ. Π._2017_ΘΕΜΑΤΙΚΟΙ ΑΞΟΝΕΣ (5)'!N7</f>
        <v>0</v>
      </c>
      <c r="G25" s="37"/>
      <c r="H25" s="37"/>
      <c r="I25" s="3"/>
      <c r="J25" s="3"/>
      <c r="K25" s="3"/>
      <c r="L25" s="50"/>
      <c r="M25" s="50"/>
      <c r="N25" s="50"/>
      <c r="O25" s="50"/>
      <c r="P25" s="50"/>
      <c r="Q25" s="50"/>
    </row>
    <row r="26" spans="1:17" s="155" customFormat="1" ht="14.25" customHeight="1">
      <c r="A26" s="1"/>
      <c r="B26" s="1"/>
      <c r="C26" s="140" t="s">
        <v>23</v>
      </c>
      <c r="D26" s="140"/>
      <c r="E26" s="140"/>
      <c r="F26" s="138">
        <f>'Τ. Π._2017_ΘΕΜΑΤΙΚΟΙ ΑΞΟΝΕΣ (5)'!O7</f>
        <v>0</v>
      </c>
      <c r="G26" s="37"/>
      <c r="H26" s="37"/>
      <c r="I26" s="3"/>
      <c r="J26" s="3"/>
      <c r="K26" s="3"/>
      <c r="L26" s="50"/>
      <c r="M26" s="50"/>
      <c r="N26" s="50"/>
      <c r="O26" s="50"/>
      <c r="P26" s="50"/>
      <c r="Q26" s="50"/>
    </row>
    <row r="27" spans="1:17" s="155" customFormat="1" ht="14.25" customHeight="1">
      <c r="A27" s="1"/>
      <c r="B27" s="1"/>
      <c r="C27" s="140" t="s">
        <v>24</v>
      </c>
      <c r="D27" s="140"/>
      <c r="E27" s="140"/>
      <c r="F27" s="138">
        <f>'Τ. Π._2017_ΘΕΜΑΤΙΚΟΙ ΑΞΟΝΕΣ (5)'!P7</f>
        <v>0</v>
      </c>
      <c r="G27" s="37"/>
      <c r="H27" s="37"/>
      <c r="I27" s="3"/>
      <c r="J27" s="3"/>
      <c r="K27" s="3"/>
      <c r="L27" s="50"/>
      <c r="M27" s="50"/>
      <c r="N27" s="50"/>
      <c r="O27" s="50"/>
      <c r="P27" s="50"/>
      <c r="Q27" s="50"/>
    </row>
    <row r="28" spans="1:17" s="155" customFormat="1" ht="14.25" customHeight="1">
      <c r="A28" s="1"/>
      <c r="B28" s="1"/>
      <c r="C28" s="141" t="s">
        <v>25</v>
      </c>
      <c r="D28" s="141"/>
      <c r="E28" s="141"/>
      <c r="F28" s="138">
        <f>'Τ. Π._2017_ΘΕΜΑΤΙΚΟΙ ΑΞΟΝΕΣ (5)'!Q7</f>
        <v>0</v>
      </c>
      <c r="G28" s="37"/>
      <c r="H28" s="37"/>
      <c r="I28" s="3"/>
      <c r="J28" s="3"/>
      <c r="K28" s="3"/>
      <c r="L28" s="50"/>
      <c r="M28" s="50"/>
      <c r="N28" s="50"/>
      <c r="O28" s="50"/>
      <c r="P28" s="50"/>
      <c r="Q28" s="50"/>
    </row>
    <row r="29" spans="1:17" s="155" customFormat="1" ht="14.25" customHeight="1">
      <c r="A29" s="1"/>
      <c r="B29" s="1"/>
      <c r="C29" s="142" t="s">
        <v>26</v>
      </c>
      <c r="D29" s="142"/>
      <c r="E29" s="142"/>
      <c r="F29" s="143">
        <f>'Τ. Π._2017_ΘΕΜΑΤΙΚΟΙ ΑΞΟΝΕΣ (5)'!R7</f>
        <v>0</v>
      </c>
      <c r="G29" s="37"/>
      <c r="H29" s="37"/>
      <c r="I29" s="3"/>
      <c r="J29" s="3"/>
      <c r="K29" s="3"/>
      <c r="L29" s="50"/>
      <c r="M29" s="50"/>
      <c r="N29" s="50"/>
      <c r="O29" s="50"/>
      <c r="P29" s="50"/>
      <c r="Q29" s="50"/>
    </row>
    <row r="30" spans="1:17" s="155" customFormat="1" ht="14.25">
      <c r="A30" s="1"/>
      <c r="B30" s="1"/>
      <c r="C30" s="144"/>
      <c r="D30" s="144"/>
      <c r="E30" s="144"/>
      <c r="F30" s="144"/>
      <c r="G30" s="37"/>
      <c r="H30" s="37"/>
      <c r="I30" s="3"/>
      <c r="J30" s="3"/>
      <c r="K30" s="3"/>
      <c r="L30" s="68"/>
      <c r="M30" s="68"/>
      <c r="N30" s="68"/>
      <c r="O30" s="68"/>
      <c r="P30" s="68"/>
      <c r="Q30" s="68"/>
    </row>
    <row r="31" spans="1:17" s="155" customFormat="1" ht="15" customHeight="1">
      <c r="A31" s="1"/>
      <c r="B31" s="1"/>
      <c r="C31" s="3"/>
      <c r="D31" s="3"/>
      <c r="E31" s="145" t="s">
        <v>329</v>
      </c>
      <c r="F31" s="146">
        <f>SUM('Τ. Π._2017_ΘΕΜΑΤΙΚΟΙ ΑΞΟΝΕΣ (5)'!F24:F29)</f>
        <v>8000</v>
      </c>
      <c r="G31" s="37"/>
      <c r="H31" s="37"/>
      <c r="I31" s="147" t="s">
        <v>116</v>
      </c>
      <c r="J31" s="147"/>
      <c r="K31" s="147"/>
      <c r="L31"/>
      <c r="M31"/>
      <c r="N31"/>
      <c r="O31"/>
      <c r="P31"/>
      <c r="Q31"/>
    </row>
    <row r="32" spans="1:15" s="155" customFormat="1" ht="15" customHeight="1">
      <c r="A32" s="1"/>
      <c r="B32" s="1"/>
      <c r="C32" s="1"/>
      <c r="D32" s="1"/>
      <c r="E32" s="36"/>
      <c r="F32" s="3"/>
      <c r="G32" s="37"/>
      <c r="H32" s="37"/>
      <c r="I32" s="148" t="s">
        <v>117</v>
      </c>
      <c r="J32" s="148"/>
      <c r="K32" s="148"/>
      <c r="L32" s="153"/>
      <c r="O32" s="157"/>
    </row>
    <row r="33" spans="1:15" s="155" customFormat="1" ht="15.75" customHeight="1">
      <c r="A33" s="1"/>
      <c r="B33" s="1"/>
      <c r="C33" s="1"/>
      <c r="D33" s="149"/>
      <c r="E33" s="150" t="s">
        <v>330</v>
      </c>
      <c r="F33" s="151">
        <f>'Τ. Π._2017_ΘΕΜΑΤΙΚΟΙ ΑΞΟΝΕΣ (5)'!F20+'Τ. Π._2017_ΘΕΜΑΤΙΚΟΙ ΑΞΟΝΕΣ (5)'!F31</f>
        <v>19620.75</v>
      </c>
      <c r="G33" s="37"/>
      <c r="H33" s="37"/>
      <c r="I33" s="152" t="s">
        <v>119</v>
      </c>
      <c r="J33" s="152"/>
      <c r="K33" s="152"/>
      <c r="L33" s="153"/>
      <c r="O33" s="157"/>
    </row>
  </sheetData>
  <sheetProtection sheet="1"/>
  <mergeCells count="22">
    <mergeCell ref="A1:K1"/>
    <mergeCell ref="A2:B2"/>
    <mergeCell ref="C2:K2"/>
    <mergeCell ref="C8:D8"/>
    <mergeCell ref="C9:D9"/>
    <mergeCell ref="C12:E12"/>
    <mergeCell ref="C13:E13"/>
    <mergeCell ref="C14:E14"/>
    <mergeCell ref="C15:E15"/>
    <mergeCell ref="C16:E16"/>
    <mergeCell ref="C17:E17"/>
    <mergeCell ref="C18:E18"/>
    <mergeCell ref="C23:E23"/>
    <mergeCell ref="C24:E24"/>
    <mergeCell ref="C25:E25"/>
    <mergeCell ref="C26:E26"/>
    <mergeCell ref="C27:E27"/>
    <mergeCell ref="C28:E28"/>
    <mergeCell ref="C29:E29"/>
    <mergeCell ref="I31:K31"/>
    <mergeCell ref="I32:K32"/>
    <mergeCell ref="I33:K33"/>
  </mergeCells>
  <printOptions/>
  <pageMargins left="0.5513888888888889" right="0.2361111111111111" top="0.3541666666666667" bottom="0.47291666666666665" header="0.5118055555555555" footer="0.31527777777777777"/>
  <pageSetup horizontalDpi="300" verticalDpi="300" orientation="landscape" paperSize="8" scale="97"/>
  <headerFooter alignWithMargins="0">
    <oddFooter>&amp;R&amp;8Σελ. &amp;P από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SheetLayoutView="75" workbookViewId="0" topLeftCell="A1">
      <selection activeCell="B3" sqref="B3"/>
    </sheetView>
  </sheetViews>
  <sheetFormatPr defaultColWidth="11.421875" defaultRowHeight="12.75"/>
  <cols>
    <col min="1" max="1" width="7.7109375" style="285" customWidth="1"/>
    <col min="2" max="2" width="11.57421875" style="285" customWidth="1"/>
    <col min="3" max="3" width="46.57421875" style="285" customWidth="1"/>
    <col min="4" max="4" width="15.140625" style="285" customWidth="1"/>
    <col min="5" max="5" width="15.421875" style="285" customWidth="1"/>
    <col min="6" max="6" width="15.140625" style="285" customWidth="1"/>
    <col min="7" max="7" width="14.28125" style="285" customWidth="1"/>
    <col min="8" max="8" width="12.57421875" style="285" customWidth="1"/>
    <col min="9" max="9" width="16.00390625" style="285" customWidth="1"/>
    <col min="10" max="10" width="12.140625" style="285" customWidth="1"/>
    <col min="11" max="11" width="14.7109375" style="285" customWidth="1"/>
    <col min="12" max="12" width="6.8515625" style="286" customWidth="1"/>
    <col min="13" max="13" width="26.7109375" style="285" customWidth="1"/>
    <col min="14" max="14" width="7.00390625" style="287" customWidth="1"/>
    <col min="15" max="22" width="16.00390625" style="0" customWidth="1"/>
    <col min="23" max="16384" width="11.57421875" style="285" customWidth="1"/>
  </cols>
  <sheetData>
    <row r="1" spans="1:13" ht="24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ht="26.25">
      <c r="A2" s="159" t="s">
        <v>29</v>
      </c>
      <c r="B2" s="159" t="s">
        <v>30</v>
      </c>
      <c r="C2" s="159" t="s">
        <v>2</v>
      </c>
      <c r="D2" s="159" t="s">
        <v>31</v>
      </c>
      <c r="E2" s="160" t="s">
        <v>331</v>
      </c>
      <c r="F2" s="159" t="s">
        <v>33</v>
      </c>
      <c r="G2" s="159" t="s">
        <v>34</v>
      </c>
      <c r="H2" s="159" t="s">
        <v>35</v>
      </c>
      <c r="I2" s="161" t="s">
        <v>36</v>
      </c>
      <c r="J2" s="227" t="s">
        <v>37</v>
      </c>
      <c r="K2" s="227" t="s">
        <v>38</v>
      </c>
      <c r="L2" s="288" t="s">
        <v>1</v>
      </c>
      <c r="M2" s="288"/>
      <c r="N2" s="289" t="s">
        <v>332</v>
      </c>
    </row>
    <row r="3" spans="1:14" ht="37.5">
      <c r="A3" s="43" t="s">
        <v>41</v>
      </c>
      <c r="B3" s="43" t="s">
        <v>42</v>
      </c>
      <c r="C3" s="44" t="s">
        <v>43</v>
      </c>
      <c r="D3" s="45" t="s">
        <v>44</v>
      </c>
      <c r="E3" s="45">
        <f>'Τ. Π._2017_ΘΕΜΑΤΙΚΟΙ ΑΞΟΝΕΣ (1)'!E4</f>
        <v>6765</v>
      </c>
      <c r="F3" s="45">
        <f>'Τ. Π._2017_ΘΕΜΑΤΙΚΟΙ ΑΞΟΝΕΣ (1)'!F4</f>
        <v>6765</v>
      </c>
      <c r="G3" s="45">
        <f>'Τ. Π._2017_ΘΕΜΑΤΙΚΟΙ ΑΞΟΝΕΣ (1)'!G4</f>
        <v>0</v>
      </c>
      <c r="H3" s="45">
        <f>'Τ. Π._2017_ΘΕΜΑΤΙΚΟΙ ΑΞΟΝΕΣ (1)'!H4</f>
        <v>0</v>
      </c>
      <c r="I3" s="48" t="s">
        <v>39</v>
      </c>
      <c r="J3" s="49" t="s">
        <v>45</v>
      </c>
      <c r="K3" s="49" t="s">
        <v>46</v>
      </c>
      <c r="L3" s="43">
        <v>1</v>
      </c>
      <c r="M3" s="43" t="s">
        <v>333</v>
      </c>
      <c r="N3" s="1">
        <v>2015</v>
      </c>
    </row>
    <row r="4" spans="1:14" ht="57" customHeight="1">
      <c r="A4" s="43" t="s">
        <v>47</v>
      </c>
      <c r="B4" s="43" t="s">
        <v>42</v>
      </c>
      <c r="C4" s="44" t="s">
        <v>48</v>
      </c>
      <c r="D4" s="45" t="s">
        <v>44</v>
      </c>
      <c r="E4" s="45">
        <f>'Τ. Π._2017_ΘΕΜΑΤΙΚΟΙ ΑΞΟΝΕΣ (1)'!E5</f>
        <v>8364</v>
      </c>
      <c r="F4" s="45">
        <f>'Τ. Π._2017_ΘΕΜΑΤΙΚΟΙ ΑΞΟΝΕΣ (1)'!F5</f>
        <v>8364</v>
      </c>
      <c r="G4" s="45">
        <f>'Τ. Π._2017_ΘΕΜΑΤΙΚΟΙ ΑΞΟΝΕΣ (1)'!G5</f>
        <v>0</v>
      </c>
      <c r="H4" s="45">
        <f>'Τ. Π._2017_ΘΕΜΑΤΙΚΟΙ ΑΞΟΝΕΣ (1)'!H5</f>
        <v>0</v>
      </c>
      <c r="I4" s="48" t="s">
        <v>39</v>
      </c>
      <c r="J4" s="49" t="s">
        <v>49</v>
      </c>
      <c r="K4" s="49" t="s">
        <v>46</v>
      </c>
      <c r="L4" s="43">
        <v>1</v>
      </c>
      <c r="M4" s="43" t="s">
        <v>333</v>
      </c>
      <c r="N4" s="1">
        <v>2015</v>
      </c>
    </row>
    <row r="5" spans="1:14" ht="37.5">
      <c r="A5" s="43" t="s">
        <v>50</v>
      </c>
      <c r="B5" s="43" t="s">
        <v>42</v>
      </c>
      <c r="C5" s="44" t="s">
        <v>51</v>
      </c>
      <c r="D5" s="45" t="s">
        <v>52</v>
      </c>
      <c r="E5" s="45">
        <f>'Τ. Π._2017_ΘΕΜΑΤΙΚΟΙ ΑΞΟΝΕΣ (1)'!E6</f>
        <v>938351.8</v>
      </c>
      <c r="F5" s="45">
        <f>'Τ. Π._2017_ΘΕΜΑΤΙΚΟΙ ΑΞΟΝΕΣ (1)'!F6</f>
        <v>300000</v>
      </c>
      <c r="G5" s="45">
        <f>'Τ. Π._2017_ΘΕΜΑΤΙΚΟΙ ΑΞΟΝΕΣ (1)'!G6</f>
        <v>319175.9</v>
      </c>
      <c r="H5" s="45">
        <f>'Τ. Π._2017_ΘΕΜΑΤΙΚΟΙ ΑΞΟΝΕΣ (1)'!H6</f>
        <v>319175.9</v>
      </c>
      <c r="I5" s="48" t="s">
        <v>39</v>
      </c>
      <c r="J5" s="51" t="s">
        <v>53</v>
      </c>
      <c r="K5" s="49" t="s">
        <v>46</v>
      </c>
      <c r="L5" s="43">
        <v>1</v>
      </c>
      <c r="M5" s="43" t="s">
        <v>333</v>
      </c>
      <c r="N5" s="1">
        <v>2015</v>
      </c>
    </row>
    <row r="6" spans="1:14" ht="37.5">
      <c r="A6" s="43" t="s">
        <v>54</v>
      </c>
      <c r="B6" s="43" t="s">
        <v>42</v>
      </c>
      <c r="C6" s="44" t="s">
        <v>55</v>
      </c>
      <c r="D6" s="45" t="s">
        <v>52</v>
      </c>
      <c r="E6" s="45">
        <f>'Τ. Π._2017_ΘΕΜΑΤΙΚΟΙ ΑΞΟΝΕΣ (1)'!E7</f>
        <v>26300</v>
      </c>
      <c r="F6" s="45">
        <f>'Τ. Π._2017_ΘΕΜΑΤΙΚΟΙ ΑΞΟΝΕΣ (1)'!F7</f>
        <v>26300</v>
      </c>
      <c r="G6" s="45">
        <f>'Τ. Π._2017_ΘΕΜΑΤΙΚΟΙ ΑΞΟΝΕΣ (1)'!G7</f>
        <v>0</v>
      </c>
      <c r="H6" s="45">
        <f>'Τ. Π._2017_ΘΕΜΑΤΙΚΟΙ ΑΞΟΝΕΣ (1)'!H7</f>
        <v>0</v>
      </c>
      <c r="I6" s="48" t="s">
        <v>39</v>
      </c>
      <c r="J6" s="51" t="s">
        <v>56</v>
      </c>
      <c r="K6" s="49" t="s">
        <v>46</v>
      </c>
      <c r="L6" s="43">
        <v>1</v>
      </c>
      <c r="M6" s="43" t="s">
        <v>333</v>
      </c>
      <c r="N6" s="1">
        <v>2015</v>
      </c>
    </row>
    <row r="7" spans="1:14" ht="26.25">
      <c r="A7" s="43" t="s">
        <v>57</v>
      </c>
      <c r="B7" s="43" t="s">
        <v>42</v>
      </c>
      <c r="C7" s="44" t="s">
        <v>58</v>
      </c>
      <c r="D7" s="45" t="s">
        <v>59</v>
      </c>
      <c r="E7" s="45">
        <f>'Τ. Π._2017_ΘΕΜΑΤΙΚΟΙ ΑΞΟΝΕΣ (1)'!E8</f>
        <v>18000</v>
      </c>
      <c r="F7" s="45">
        <f>'Τ. Π._2017_ΘΕΜΑΤΙΚΟΙ ΑΞΟΝΕΣ (1)'!F8</f>
        <v>18000</v>
      </c>
      <c r="G7" s="45">
        <f>'Τ. Π._2017_ΘΕΜΑΤΙΚΟΙ ΑΞΟΝΕΣ (1)'!G8</f>
        <v>0</v>
      </c>
      <c r="H7" s="45">
        <f>'Τ. Π._2017_ΘΕΜΑΤΙΚΟΙ ΑΞΟΝΕΣ (1)'!H8</f>
        <v>0</v>
      </c>
      <c r="I7" s="48" t="s">
        <v>39</v>
      </c>
      <c r="J7" s="49" t="s">
        <v>60</v>
      </c>
      <c r="K7" s="49" t="s">
        <v>46</v>
      </c>
      <c r="L7" s="43">
        <v>1</v>
      </c>
      <c r="M7" s="43" t="s">
        <v>333</v>
      </c>
      <c r="N7" s="1">
        <v>2015</v>
      </c>
    </row>
    <row r="8" spans="1:14" ht="30.75" customHeight="1">
      <c r="A8" s="43" t="s">
        <v>61</v>
      </c>
      <c r="B8" s="43" t="s">
        <v>42</v>
      </c>
      <c r="C8" s="44" t="s">
        <v>62</v>
      </c>
      <c r="D8" s="45" t="s">
        <v>59</v>
      </c>
      <c r="E8" s="45">
        <f>'Τ. Π._2017_ΘΕΜΑΤΙΚΟΙ ΑΞΟΝΕΣ (1)'!E9</f>
        <v>14600</v>
      </c>
      <c r="F8" s="45">
        <f>'Τ. Π._2017_ΘΕΜΑΤΙΚΟΙ ΑΞΟΝΕΣ (1)'!F9</f>
        <v>14600</v>
      </c>
      <c r="G8" s="45">
        <f>'Τ. Π._2017_ΘΕΜΑΤΙΚΟΙ ΑΞΟΝΕΣ (1)'!G9</f>
        <v>0</v>
      </c>
      <c r="H8" s="45">
        <f>'Τ. Π._2017_ΘΕΜΑΤΙΚΟΙ ΑΞΟΝΕΣ (1)'!H9</f>
        <v>0</v>
      </c>
      <c r="I8" s="48" t="s">
        <v>39</v>
      </c>
      <c r="J8" s="51" t="s">
        <v>63</v>
      </c>
      <c r="K8" s="49" t="s">
        <v>46</v>
      </c>
      <c r="L8" s="43">
        <v>1</v>
      </c>
      <c r="M8" s="43" t="s">
        <v>333</v>
      </c>
      <c r="N8" s="1">
        <v>2015</v>
      </c>
    </row>
    <row r="9" spans="1:14" ht="26.25">
      <c r="A9" s="43" t="s">
        <v>64</v>
      </c>
      <c r="B9" s="43" t="s">
        <v>65</v>
      </c>
      <c r="C9" s="44" t="s">
        <v>66</v>
      </c>
      <c r="D9" s="45" t="s">
        <v>59</v>
      </c>
      <c r="E9" s="45">
        <f>'Τ. Π._2017_ΘΕΜΑΤΙΚΟΙ ΑΞΟΝΕΣ (1)'!E10</f>
        <v>54274.36</v>
      </c>
      <c r="F9" s="45">
        <f>'Τ. Π._2017_ΘΕΜΑΤΙΚΟΙ ΑΞΟΝΕΣ (1)'!F10</f>
        <v>54274.36</v>
      </c>
      <c r="G9" s="45">
        <f>'Τ. Π._2017_ΘΕΜΑΤΙΚΟΙ ΑΞΟΝΕΣ (1)'!G10</f>
        <v>0</v>
      </c>
      <c r="H9" s="45">
        <f>'Τ. Π._2017_ΘΕΜΑΤΙΚΟΙ ΑΞΟΝΕΣ (1)'!H10</f>
        <v>0</v>
      </c>
      <c r="I9" s="48" t="s">
        <v>40</v>
      </c>
      <c r="J9" s="51" t="s">
        <v>67</v>
      </c>
      <c r="K9" s="49" t="s">
        <v>46</v>
      </c>
      <c r="L9" s="43">
        <v>1</v>
      </c>
      <c r="M9" s="43" t="s">
        <v>333</v>
      </c>
      <c r="N9" s="1">
        <v>2015</v>
      </c>
    </row>
    <row r="10" spans="1:14" ht="26.25">
      <c r="A10" s="43" t="s">
        <v>68</v>
      </c>
      <c r="B10" s="43" t="s">
        <v>42</v>
      </c>
      <c r="C10" s="44" t="s">
        <v>69</v>
      </c>
      <c r="D10" s="43" t="s">
        <v>52</v>
      </c>
      <c r="E10" s="45">
        <f>'Τ. Π._2017_ΘΕΜΑΤΙΚΟΙ ΑΞΟΝΕΣ (1)'!E11</f>
        <v>35500</v>
      </c>
      <c r="F10" s="45">
        <f>'Τ. Π._2017_ΘΕΜΑΤΙΚΟΙ ΑΞΟΝΕΣ (1)'!F11</f>
        <v>35500</v>
      </c>
      <c r="G10" s="45">
        <f>'Τ. Π._2017_ΘΕΜΑΤΙΚΟΙ ΑΞΟΝΕΣ (1)'!G11</f>
        <v>0</v>
      </c>
      <c r="H10" s="45">
        <f>'Τ. Π._2017_ΘΕΜΑΤΙΚΟΙ ΑΞΟΝΕΣ (1)'!H11</f>
        <v>0</v>
      </c>
      <c r="I10" s="48" t="s">
        <v>39</v>
      </c>
      <c r="J10" s="51" t="s">
        <v>70</v>
      </c>
      <c r="K10" s="49" t="s">
        <v>46</v>
      </c>
      <c r="L10" s="43">
        <v>1</v>
      </c>
      <c r="M10" s="43" t="s">
        <v>333</v>
      </c>
      <c r="N10" s="1">
        <v>2016</v>
      </c>
    </row>
    <row r="11" spans="1:14" ht="26.25">
      <c r="A11" s="43" t="s">
        <v>71</v>
      </c>
      <c r="B11" s="43" t="s">
        <v>65</v>
      </c>
      <c r="C11" s="44" t="s">
        <v>72</v>
      </c>
      <c r="D11" s="43" t="s">
        <v>59</v>
      </c>
      <c r="E11" s="45">
        <f>'Τ. Π._2017_ΘΕΜΑΤΙΚΟΙ ΑΞΟΝΕΣ (1)'!E12</f>
        <v>73800</v>
      </c>
      <c r="F11" s="45">
        <f>'Τ. Π._2017_ΘΕΜΑΤΙΚΟΙ ΑΞΟΝΕΣ (1)'!F12</f>
        <v>73800</v>
      </c>
      <c r="G11" s="45">
        <f>'Τ. Π._2017_ΘΕΜΑΤΙΚΟΙ ΑΞΟΝΕΣ (1)'!G12</f>
        <v>0</v>
      </c>
      <c r="H11" s="45">
        <f>'Τ. Π._2017_ΘΕΜΑΤΙΚΟΙ ΑΞΟΝΕΣ (1)'!H12</f>
        <v>0</v>
      </c>
      <c r="I11" s="48" t="s">
        <v>40</v>
      </c>
      <c r="J11" s="51" t="s">
        <v>73</v>
      </c>
      <c r="K11" s="49" t="s">
        <v>46</v>
      </c>
      <c r="L11" s="43">
        <v>1</v>
      </c>
      <c r="M11" s="43" t="s">
        <v>333</v>
      </c>
      <c r="N11" s="1">
        <v>2016</v>
      </c>
    </row>
    <row r="12" spans="1:14" ht="26.25">
      <c r="A12" s="43" t="s">
        <v>74</v>
      </c>
      <c r="B12" s="43" t="s">
        <v>65</v>
      </c>
      <c r="C12" s="44" t="s">
        <v>75</v>
      </c>
      <c r="D12" s="43" t="s">
        <v>59</v>
      </c>
      <c r="E12" s="45">
        <f>'Τ. Π._2017_ΘΕΜΑΤΙΚΟΙ ΑΞΟΝΕΣ (1)'!E13</f>
        <v>94952.1</v>
      </c>
      <c r="F12" s="45">
        <f>'Τ. Π._2017_ΘΕΜΑΤΙΚΟΙ ΑΞΟΝΕΣ (1)'!F13</f>
        <v>94952.1</v>
      </c>
      <c r="G12" s="45">
        <f>'Τ. Π._2017_ΘΕΜΑΤΙΚΟΙ ΑΞΟΝΕΣ (1)'!G13</f>
        <v>0</v>
      </c>
      <c r="H12" s="45">
        <f>'Τ. Π._2017_ΘΕΜΑΤΙΚΟΙ ΑΞΟΝΕΣ (1)'!H13</f>
        <v>0</v>
      </c>
      <c r="I12" s="48" t="s">
        <v>40</v>
      </c>
      <c r="J12" s="51" t="s">
        <v>76</v>
      </c>
      <c r="K12" s="49" t="s">
        <v>46</v>
      </c>
      <c r="L12" s="43">
        <v>1</v>
      </c>
      <c r="M12" s="43" t="s">
        <v>333</v>
      </c>
      <c r="N12" s="1">
        <v>2016</v>
      </c>
    </row>
    <row r="13" spans="1:14" ht="26.25">
      <c r="A13" s="43" t="s">
        <v>77</v>
      </c>
      <c r="B13" s="43" t="s">
        <v>42</v>
      </c>
      <c r="C13" s="44" t="s">
        <v>78</v>
      </c>
      <c r="D13" s="43" t="s">
        <v>59</v>
      </c>
      <c r="E13" s="45">
        <f>'Τ. Π._2017_ΘΕΜΑΤΙΚΟΙ ΑΞΟΝΕΣ (1)'!E14</f>
        <v>51212</v>
      </c>
      <c r="F13" s="45">
        <f>'Τ. Π._2017_ΘΕΜΑΤΙΚΟΙ ΑΞΟΝΕΣ (1)'!F14</f>
        <v>51212</v>
      </c>
      <c r="G13" s="45">
        <f>'Τ. Π._2017_ΘΕΜΑΤΙΚΟΙ ΑΞΟΝΕΣ (1)'!G14</f>
        <v>0</v>
      </c>
      <c r="H13" s="45">
        <f>'Τ. Π._2017_ΘΕΜΑΤΙΚΟΙ ΑΞΟΝΕΣ (1)'!H14</f>
        <v>0</v>
      </c>
      <c r="I13" s="48" t="s">
        <v>39</v>
      </c>
      <c r="J13" s="51" t="s">
        <v>79</v>
      </c>
      <c r="K13" s="49" t="s">
        <v>46</v>
      </c>
      <c r="L13" s="43">
        <v>1</v>
      </c>
      <c r="M13" s="43" t="s">
        <v>333</v>
      </c>
      <c r="N13" s="1">
        <v>2016</v>
      </c>
    </row>
    <row r="14" spans="1:14" ht="26.25">
      <c r="A14" s="43" t="s">
        <v>80</v>
      </c>
      <c r="B14" s="43" t="s">
        <v>65</v>
      </c>
      <c r="C14" s="44" t="s">
        <v>81</v>
      </c>
      <c r="D14" s="43" t="s">
        <v>59</v>
      </c>
      <c r="E14" s="45">
        <f>'Τ. Π._2017_ΘΕΜΑΤΙΚΟΙ ΑΞΟΝΕΣ (1)'!E15</f>
        <v>24800</v>
      </c>
      <c r="F14" s="45">
        <f>'Τ. Π._2017_ΘΕΜΑΤΙΚΟΙ ΑΞΟΝΕΣ (1)'!F15</f>
        <v>24800</v>
      </c>
      <c r="G14" s="45">
        <f>'Τ. Π._2017_ΘΕΜΑΤΙΚΟΙ ΑΞΟΝΕΣ (1)'!G15</f>
        <v>0</v>
      </c>
      <c r="H14" s="45">
        <f>'Τ. Π._2017_ΘΕΜΑΤΙΚΟΙ ΑΞΟΝΕΣ (1)'!H15</f>
        <v>0</v>
      </c>
      <c r="I14" s="48" t="s">
        <v>39</v>
      </c>
      <c r="J14" s="51" t="s">
        <v>82</v>
      </c>
      <c r="K14" s="49" t="s">
        <v>46</v>
      </c>
      <c r="L14" s="43">
        <v>1</v>
      </c>
      <c r="M14" s="43" t="s">
        <v>333</v>
      </c>
      <c r="N14" s="1">
        <v>2016</v>
      </c>
    </row>
    <row r="15" spans="1:14" ht="26.25">
      <c r="A15" s="43" t="s">
        <v>83</v>
      </c>
      <c r="B15" s="43" t="s">
        <v>42</v>
      </c>
      <c r="C15" s="44" t="s">
        <v>84</v>
      </c>
      <c r="D15" s="45" t="s">
        <v>44</v>
      </c>
      <c r="E15" s="45">
        <f>'Τ. Π._2017_ΘΕΜΑΤΙΚΟΙ ΑΞΟΝΕΣ (1)'!E16</f>
        <v>82620</v>
      </c>
      <c r="F15" s="45">
        <f>'Τ. Π._2017_ΘΕΜΑΤΙΚΟΙ ΑΞΟΝΕΣ (1)'!F16</f>
        <v>82620</v>
      </c>
      <c r="G15" s="45">
        <f>'Τ. Π._2017_ΘΕΜΑΤΙΚΟΙ ΑΞΟΝΕΣ (1)'!G16</f>
        <v>0</v>
      </c>
      <c r="H15" s="45">
        <f>'Τ. Π._2017_ΘΕΜΑΤΙΚΟΙ ΑΞΟΝΕΣ (1)'!H16</f>
        <v>0</v>
      </c>
      <c r="I15" s="48" t="s">
        <v>40</v>
      </c>
      <c r="J15" s="49" t="s">
        <v>85</v>
      </c>
      <c r="K15" s="49" t="s">
        <v>46</v>
      </c>
      <c r="L15" s="43">
        <v>1</v>
      </c>
      <c r="M15" s="43" t="s">
        <v>333</v>
      </c>
      <c r="N15" s="1">
        <v>2016</v>
      </c>
    </row>
    <row r="16" spans="1:14" ht="26.25">
      <c r="A16" s="43" t="s">
        <v>86</v>
      </c>
      <c r="B16" s="43" t="s">
        <v>42</v>
      </c>
      <c r="C16" s="44" t="s">
        <v>87</v>
      </c>
      <c r="D16" s="45" t="s">
        <v>59</v>
      </c>
      <c r="E16" s="45">
        <f>'Τ. Π._2017_ΘΕΜΑΤΙΚΟΙ ΑΞΟΝΕΣ (1)'!E17</f>
        <v>17000</v>
      </c>
      <c r="F16" s="45">
        <f>'Τ. Π._2017_ΘΕΜΑΤΙΚΟΙ ΑΞΟΝΕΣ (1)'!F17</f>
        <v>17000</v>
      </c>
      <c r="G16" s="45">
        <f>'Τ. Π._2017_ΘΕΜΑΤΙΚΟΙ ΑΞΟΝΕΣ (1)'!G17</f>
        <v>0</v>
      </c>
      <c r="H16" s="45">
        <f>'Τ. Π._2017_ΘΕΜΑΤΙΚΟΙ ΑΞΟΝΕΣ (1)'!H17</f>
        <v>0</v>
      </c>
      <c r="I16" s="48" t="s">
        <v>39</v>
      </c>
      <c r="J16" s="49" t="s">
        <v>88</v>
      </c>
      <c r="K16" s="49" t="s">
        <v>46</v>
      </c>
      <c r="L16" s="290">
        <v>1</v>
      </c>
      <c r="M16" s="290" t="s">
        <v>333</v>
      </c>
      <c r="N16" s="1">
        <v>2016</v>
      </c>
    </row>
    <row r="17" spans="1:14" ht="26.25">
      <c r="A17" s="60" t="s">
        <v>89</v>
      </c>
      <c r="B17" s="61" t="s">
        <v>42</v>
      </c>
      <c r="C17" s="62" t="s">
        <v>90</v>
      </c>
      <c r="D17" s="61" t="s">
        <v>59</v>
      </c>
      <c r="E17" s="63">
        <f>'Τ. Π._2017_ΘΕΜΑΤΙΚΟΙ ΑΞΟΝΕΣ (1)'!E19</f>
        <v>30000</v>
      </c>
      <c r="F17" s="63">
        <f>'Τ. Π._2017_ΘΕΜΑΤΙΚΟΙ ΑΞΟΝΕΣ (1)'!F19</f>
        <v>30000</v>
      </c>
      <c r="G17" s="63">
        <f>'Τ. Π._2017_ΘΕΜΑΤΙΚΟΙ ΑΞΟΝΕΣ (1)'!G19</f>
        <v>0</v>
      </c>
      <c r="H17" s="63">
        <f>'Τ. Π._2017_ΘΕΜΑΤΙΚΟΙ ΑΞΟΝΕΣ (1)'!H19</f>
        <v>0</v>
      </c>
      <c r="I17" s="66" t="s">
        <v>39</v>
      </c>
      <c r="J17" s="67" t="s">
        <v>91</v>
      </c>
      <c r="K17" s="67" t="s">
        <v>92</v>
      </c>
      <c r="L17" s="60">
        <v>1</v>
      </c>
      <c r="M17" s="61" t="s">
        <v>333</v>
      </c>
      <c r="N17" s="287">
        <v>2017</v>
      </c>
    </row>
    <row r="18" spans="1:14" ht="26.25">
      <c r="A18" s="71" t="s">
        <v>93</v>
      </c>
      <c r="B18" s="72" t="s">
        <v>65</v>
      </c>
      <c r="C18" s="73" t="s">
        <v>94</v>
      </c>
      <c r="D18" s="72" t="s">
        <v>59</v>
      </c>
      <c r="E18" s="74">
        <f>'Τ. Π._2017_ΘΕΜΑΤΙΚΟΙ ΑΞΟΝΕΣ (1)'!E20</f>
        <v>74400</v>
      </c>
      <c r="F18" s="74">
        <f>'Τ. Π._2017_ΘΕΜΑΤΙΚΟΙ ΑΞΟΝΕΣ (1)'!F20</f>
        <v>74400</v>
      </c>
      <c r="G18" s="74">
        <f>'Τ. Π._2017_ΘΕΜΑΤΙΚΟΙ ΑΞΟΝΕΣ (1)'!G20</f>
        <v>0</v>
      </c>
      <c r="H18" s="74">
        <f>'Τ. Π._2017_ΘΕΜΑΤΙΚΟΙ ΑΞΟΝΕΣ (1)'!H20</f>
        <v>0</v>
      </c>
      <c r="I18" s="76" t="s">
        <v>40</v>
      </c>
      <c r="J18" s="77" t="s">
        <v>95</v>
      </c>
      <c r="K18" s="77" t="s">
        <v>92</v>
      </c>
      <c r="L18" s="71">
        <v>1</v>
      </c>
      <c r="M18" s="72" t="s">
        <v>333</v>
      </c>
      <c r="N18" s="287">
        <v>2017</v>
      </c>
    </row>
    <row r="19" spans="1:14" ht="26.25">
      <c r="A19" s="71" t="s">
        <v>96</v>
      </c>
      <c r="B19" s="72" t="s">
        <v>42</v>
      </c>
      <c r="C19" s="73" t="s">
        <v>97</v>
      </c>
      <c r="D19" s="72" t="s">
        <v>52</v>
      </c>
      <c r="E19" s="74">
        <f>'Τ. Π._2017_ΘΕΜΑΤΙΚΟΙ ΑΞΟΝΕΣ (1)'!E21</f>
        <v>20000</v>
      </c>
      <c r="F19" s="74">
        <f>'Τ. Π._2017_ΘΕΜΑΤΙΚΟΙ ΑΞΟΝΕΣ (1)'!F21</f>
        <v>20000</v>
      </c>
      <c r="G19" s="74">
        <f>'Τ. Π._2017_ΘΕΜΑΤΙΚΟΙ ΑΞΟΝΕΣ (1)'!G21</f>
        <v>0</v>
      </c>
      <c r="H19" s="74">
        <f>'Τ. Π._2017_ΘΕΜΑΤΙΚΟΙ ΑΞΟΝΕΣ (1)'!H21</f>
        <v>0</v>
      </c>
      <c r="I19" s="76" t="s">
        <v>39</v>
      </c>
      <c r="J19" s="77" t="s">
        <v>98</v>
      </c>
      <c r="K19" s="77" t="s">
        <v>92</v>
      </c>
      <c r="L19" s="71">
        <v>1</v>
      </c>
      <c r="M19" s="72" t="s">
        <v>333</v>
      </c>
      <c r="N19" s="287">
        <v>2017</v>
      </c>
    </row>
    <row r="20" spans="1:14" ht="26.25">
      <c r="A20" s="71" t="s">
        <v>334</v>
      </c>
      <c r="B20" s="72" t="s">
        <v>65</v>
      </c>
      <c r="C20" s="73" t="s">
        <v>335</v>
      </c>
      <c r="D20" s="72" t="s">
        <v>59</v>
      </c>
      <c r="E20" s="74" t="e">
        <f>'Τ. Π._2017_ΘΕΜΑΤΙΚΟΙ ΑΞΟΝΕΣ (1)'!#REF!</f>
        <v>#REF!</v>
      </c>
      <c r="F20" s="74" t="e">
        <f>'Τ. Π._2017_ΘΕΜΑΤΙΚΟΙ ΑΞΟΝΕΣ (1)'!#REF!</f>
        <v>#REF!</v>
      </c>
      <c r="G20" s="74" t="e">
        <f>'Τ. Π._2017_ΘΕΜΑΤΙΚΟΙ ΑΞΟΝΕΣ (1)'!#REF!</f>
        <v>#REF!</v>
      </c>
      <c r="H20" s="74" t="e">
        <f>'Τ. Π._2017_ΘΕΜΑΤΙΚΟΙ ΑΞΟΝΕΣ (1)'!#REF!</f>
        <v>#REF!</v>
      </c>
      <c r="I20" s="76" t="s">
        <v>39</v>
      </c>
      <c r="J20" s="77"/>
      <c r="K20" s="77" t="s">
        <v>92</v>
      </c>
      <c r="L20" s="71" t="s">
        <v>336</v>
      </c>
      <c r="M20" s="72" t="s">
        <v>333</v>
      </c>
      <c r="N20" s="287">
        <v>2017</v>
      </c>
    </row>
    <row r="21" spans="1:14" ht="37.5">
      <c r="A21" s="95" t="s">
        <v>99</v>
      </c>
      <c r="B21" s="96" t="s">
        <v>65</v>
      </c>
      <c r="C21" s="97" t="s">
        <v>100</v>
      </c>
      <c r="D21" s="98" t="s">
        <v>59</v>
      </c>
      <c r="E21" s="99">
        <f>'Τ. Π._2017_ΘΕΜΑΤΙΚΟΙ ΑΞΟΝΕΣ (1)'!E23</f>
        <v>1410684</v>
      </c>
      <c r="F21" s="99">
        <f>'Τ. Π._2017_ΘΕΜΑΤΙΚΟΙ ΑΞΟΝΕΣ (1)'!F23</f>
        <v>1410684</v>
      </c>
      <c r="G21" s="99">
        <f>'Τ. Π._2017_ΘΕΜΑΤΙΚΟΙ ΑΞΟΝΕΣ (1)'!G23</f>
        <v>0</v>
      </c>
      <c r="H21" s="99">
        <f>'Τ. Π._2017_ΘΕΜΑΤΙΚΟΙ ΑΞΟΝΕΣ (1)'!H23</f>
        <v>0</v>
      </c>
      <c r="I21" s="101" t="s">
        <v>101</v>
      </c>
      <c r="J21" s="291" t="s">
        <v>102</v>
      </c>
      <c r="K21" s="103" t="s">
        <v>46</v>
      </c>
      <c r="L21" s="292" t="s">
        <v>336</v>
      </c>
      <c r="M21" s="95" t="s">
        <v>333</v>
      </c>
      <c r="N21" s="287">
        <v>2016</v>
      </c>
    </row>
    <row r="22" spans="1:14" ht="60" customHeight="1">
      <c r="A22" s="208" t="s">
        <v>103</v>
      </c>
      <c r="B22" s="209" t="s">
        <v>42</v>
      </c>
      <c r="C22" s="210" t="s">
        <v>104</v>
      </c>
      <c r="D22" s="211" t="s">
        <v>59</v>
      </c>
      <c r="E22" s="212">
        <f>'Τ. Π._2017_ΘΕΜΑΤΙΚΟΙ ΑΞΟΝΕΣ (1)'!E24</f>
        <v>660000</v>
      </c>
      <c r="F22" s="212">
        <f>'Τ. Π._2017_ΘΕΜΑΤΙΚΟΙ ΑΞΟΝΕΣ (1)'!F24</f>
        <v>660000</v>
      </c>
      <c r="G22" s="212">
        <f>'Τ. Π._2017_ΘΕΜΑΤΙΚΟΙ ΑΞΟΝΕΣ (1)'!G24</f>
        <v>0</v>
      </c>
      <c r="H22" s="212">
        <f>'Τ. Π._2017_ΘΕΜΑΤΙΚΟΙ ΑΞΟΝΕΣ (1)'!H24</f>
        <v>0</v>
      </c>
      <c r="I22" s="214" t="s">
        <v>25</v>
      </c>
      <c r="J22" s="293" t="s">
        <v>102</v>
      </c>
      <c r="K22" s="216" t="s">
        <v>46</v>
      </c>
      <c r="L22" s="294" t="s">
        <v>336</v>
      </c>
      <c r="M22" s="104" t="s">
        <v>333</v>
      </c>
      <c r="N22" s="287">
        <v>2016</v>
      </c>
    </row>
    <row r="23" spans="1:14" ht="26.25">
      <c r="A23" s="123" t="s">
        <v>105</v>
      </c>
      <c r="B23" s="124" t="s">
        <v>65</v>
      </c>
      <c r="C23" s="125" t="s">
        <v>106</v>
      </c>
      <c r="D23" s="124" t="s">
        <v>59</v>
      </c>
      <c r="E23" s="126">
        <f>'Τ. Π._2017_ΘΕΜΑΤΙΚΟΙ ΑΞΟΝΕΣ (1)'!E26</f>
        <v>20249000</v>
      </c>
      <c r="F23" s="126">
        <f>'Τ. Π._2017_ΘΕΜΑΤΙΚΟΙ ΑΞΟΝΕΣ (1)'!F26</f>
        <v>20249000</v>
      </c>
      <c r="G23" s="126">
        <f>'Τ. Π._2017_ΘΕΜΑΤΙΚΟΙ ΑΞΟΝΕΣ (1)'!G26</f>
        <v>0</v>
      </c>
      <c r="H23" s="126">
        <f>'Τ. Π._2017_ΘΕΜΑΤΙΚΟΙ ΑΞΟΝΕΣ (1)'!H26</f>
        <v>0</v>
      </c>
      <c r="I23" s="246" t="s">
        <v>25</v>
      </c>
      <c r="J23" s="295" t="s">
        <v>102</v>
      </c>
      <c r="K23" s="131" t="s">
        <v>92</v>
      </c>
      <c r="L23" s="296" t="s">
        <v>336</v>
      </c>
      <c r="M23" s="123" t="s">
        <v>333</v>
      </c>
      <c r="N23" s="287">
        <v>2017</v>
      </c>
    </row>
    <row r="24" spans="1:14" ht="37.5">
      <c r="A24" s="162" t="s">
        <v>120</v>
      </c>
      <c r="B24" s="162" t="s">
        <v>65</v>
      </c>
      <c r="C24" s="163" t="s">
        <v>121</v>
      </c>
      <c r="D24" s="164" t="s">
        <v>122</v>
      </c>
      <c r="E24" s="165">
        <f>'Τ. Π._2017_ΘΕΜΑΤΙΚΟΙ ΑΞΟΝΕΣ (2)'!E4</f>
        <v>240000</v>
      </c>
      <c r="F24" s="165">
        <f>'Τ. Π._2017_ΘΕΜΑΤΙΚΟΙ ΑΞΟΝΕΣ (2)'!F4</f>
        <v>240000</v>
      </c>
      <c r="G24" s="165">
        <f>'Τ. Π._2017_ΘΕΜΑΤΙΚΟΙ ΑΞΟΝΕΣ (2)'!G4</f>
        <v>0</v>
      </c>
      <c r="H24" s="165">
        <f>'Τ. Π._2017_ΘΕΜΑΤΙΚΟΙ ΑΞΟΝΕΣ (2)'!H4</f>
        <v>0</v>
      </c>
      <c r="I24" s="168" t="s">
        <v>24</v>
      </c>
      <c r="J24" s="169" t="s">
        <v>123</v>
      </c>
      <c r="K24" s="170" t="s">
        <v>46</v>
      </c>
      <c r="L24" s="43">
        <v>2</v>
      </c>
      <c r="M24" s="43" t="s">
        <v>337</v>
      </c>
      <c r="N24" s="297">
        <v>2015</v>
      </c>
    </row>
    <row r="25" spans="1:14" ht="37.5">
      <c r="A25" s="43" t="s">
        <v>124</v>
      </c>
      <c r="B25" s="43" t="s">
        <v>65</v>
      </c>
      <c r="C25" s="171" t="s">
        <v>125</v>
      </c>
      <c r="D25" s="172" t="s">
        <v>122</v>
      </c>
      <c r="E25" s="45">
        <f>'Τ. Π._2017_ΘΕΜΑΤΙΚΟΙ ΑΞΟΝΕΣ (2)'!E5</f>
        <v>137553.39</v>
      </c>
      <c r="F25" s="45">
        <f>'Τ. Π._2017_ΘΕΜΑΤΙΚΟΙ ΑΞΟΝΕΣ (2)'!F5</f>
        <v>137553.39</v>
      </c>
      <c r="G25" s="45">
        <f>'Τ. Π._2017_ΘΕΜΑΤΙΚΟΙ ΑΞΟΝΕΣ (2)'!G5</f>
        <v>0</v>
      </c>
      <c r="H25" s="45">
        <f>'Τ. Π._2017_ΘΕΜΑΤΙΚΟΙ ΑΞΟΝΕΣ (2)'!H5</f>
        <v>0</v>
      </c>
      <c r="I25" s="48" t="s">
        <v>40</v>
      </c>
      <c r="J25" s="51" t="s">
        <v>126</v>
      </c>
      <c r="K25" s="51" t="s">
        <v>46</v>
      </c>
      <c r="L25" s="43">
        <v>2</v>
      </c>
      <c r="M25" s="43" t="s">
        <v>337</v>
      </c>
      <c r="N25" s="297">
        <v>2015</v>
      </c>
    </row>
    <row r="26" spans="1:14" ht="37.5">
      <c r="A26" s="43" t="s">
        <v>127</v>
      </c>
      <c r="B26" s="43" t="s">
        <v>65</v>
      </c>
      <c r="C26" s="44" t="s">
        <v>128</v>
      </c>
      <c r="D26" s="172" t="s">
        <v>122</v>
      </c>
      <c r="E26" s="45">
        <f>'Τ. Π._2017_ΘΕΜΑΤΙΚΟΙ ΑΞΟΝΕΣ (2)'!E6</f>
        <v>300000</v>
      </c>
      <c r="F26" s="45">
        <f>'Τ. Π._2017_ΘΕΜΑΤΙΚΟΙ ΑΞΟΝΕΣ (2)'!F6</f>
        <v>300000</v>
      </c>
      <c r="G26" s="45">
        <f>'Τ. Π._2017_ΘΕΜΑΤΙΚΟΙ ΑΞΟΝΕΣ (2)'!G6</f>
        <v>0</v>
      </c>
      <c r="H26" s="45">
        <f>'Τ. Π._2017_ΘΕΜΑΤΙΚΟΙ ΑΞΟΝΕΣ (2)'!H6</f>
        <v>0</v>
      </c>
      <c r="I26" s="48" t="s">
        <v>39</v>
      </c>
      <c r="J26" s="49" t="s">
        <v>129</v>
      </c>
      <c r="K26" s="45" t="s">
        <v>46</v>
      </c>
      <c r="L26" s="43">
        <v>2</v>
      </c>
      <c r="M26" s="43" t="s">
        <v>337</v>
      </c>
      <c r="N26" s="297">
        <v>2015</v>
      </c>
    </row>
    <row r="27" spans="1:14" ht="37.5">
      <c r="A27" s="43" t="s">
        <v>130</v>
      </c>
      <c r="B27" s="43" t="s">
        <v>65</v>
      </c>
      <c r="C27" s="44" t="s">
        <v>131</v>
      </c>
      <c r="D27" s="172" t="s">
        <v>122</v>
      </c>
      <c r="E27" s="45">
        <f>'Τ. Π._2017_ΘΕΜΑΤΙΚΟΙ ΑΞΟΝΕΣ (2)'!E7</f>
        <v>112054</v>
      </c>
      <c r="F27" s="45">
        <f>'Τ. Π._2017_ΘΕΜΑΤΙΚΟΙ ΑΞΟΝΕΣ (2)'!F7</f>
        <v>112054</v>
      </c>
      <c r="G27" s="45">
        <f>'Τ. Π._2017_ΘΕΜΑΤΙΚΟΙ ΑΞΟΝΕΣ (2)'!G7</f>
        <v>0</v>
      </c>
      <c r="H27" s="45">
        <f>'Τ. Π._2017_ΘΕΜΑΤΙΚΟΙ ΑΞΟΝΕΣ (2)'!H7</f>
        <v>0</v>
      </c>
      <c r="I27" s="48" t="s">
        <v>39</v>
      </c>
      <c r="J27" s="49" t="s">
        <v>132</v>
      </c>
      <c r="K27" s="51" t="s">
        <v>46</v>
      </c>
      <c r="L27" s="43">
        <v>2</v>
      </c>
      <c r="M27" s="43" t="s">
        <v>337</v>
      </c>
      <c r="N27" s="297">
        <v>2015</v>
      </c>
    </row>
    <row r="28" spans="1:14" ht="37.5">
      <c r="A28" s="43" t="s">
        <v>133</v>
      </c>
      <c r="B28" s="43" t="s">
        <v>65</v>
      </c>
      <c r="C28" s="44" t="s">
        <v>134</v>
      </c>
      <c r="D28" s="172" t="s">
        <v>122</v>
      </c>
      <c r="E28" s="45">
        <f>'Τ. Π._2017_ΘΕΜΑΤΙΚΟΙ ΑΞΟΝΕΣ (2)'!E8</f>
        <v>567380</v>
      </c>
      <c r="F28" s="45">
        <f>'Τ. Π._2017_ΘΕΜΑΤΙΚΟΙ ΑΞΟΝΕΣ (2)'!F8</f>
        <v>567380</v>
      </c>
      <c r="G28" s="45">
        <f>'Τ. Π._2017_ΘΕΜΑΤΙΚΟΙ ΑΞΟΝΕΣ (2)'!G8</f>
        <v>0</v>
      </c>
      <c r="H28" s="45">
        <f>'Τ. Π._2017_ΘΕΜΑΤΙΚΟΙ ΑΞΟΝΕΣ (2)'!H8</f>
        <v>0</v>
      </c>
      <c r="I28" s="45" t="s">
        <v>24</v>
      </c>
      <c r="J28" s="45" t="s">
        <v>135</v>
      </c>
      <c r="K28" s="51" t="s">
        <v>46</v>
      </c>
      <c r="L28" s="43">
        <v>2</v>
      </c>
      <c r="M28" s="43" t="s">
        <v>337</v>
      </c>
      <c r="N28" s="297">
        <v>2015</v>
      </c>
    </row>
    <row r="29" spans="1:14" ht="37.5">
      <c r="A29" s="43" t="s">
        <v>136</v>
      </c>
      <c r="B29" s="43" t="s">
        <v>65</v>
      </c>
      <c r="C29" s="44" t="s">
        <v>137</v>
      </c>
      <c r="D29" s="172" t="s">
        <v>122</v>
      </c>
      <c r="E29" s="45">
        <f>'Τ. Π._2017_ΘΕΜΑΤΙΚΟΙ ΑΞΟΝΕΣ (2)'!E9</f>
        <v>40397.73</v>
      </c>
      <c r="F29" s="45">
        <f>'Τ. Π._2017_ΘΕΜΑΤΙΚΟΙ ΑΞΟΝΕΣ (2)'!F9</f>
        <v>40397.73</v>
      </c>
      <c r="G29" s="45">
        <f>'Τ. Π._2017_ΘΕΜΑΤΙΚΟΙ ΑΞΟΝΕΣ (2)'!G9</f>
        <v>0</v>
      </c>
      <c r="H29" s="45">
        <f>'Τ. Π._2017_ΘΕΜΑΤΙΚΟΙ ΑΞΟΝΕΣ (2)'!H9</f>
        <v>0</v>
      </c>
      <c r="I29" s="45" t="s">
        <v>24</v>
      </c>
      <c r="J29" s="45" t="s">
        <v>138</v>
      </c>
      <c r="K29" s="51" t="s">
        <v>46</v>
      </c>
      <c r="L29" s="43">
        <v>2</v>
      </c>
      <c r="M29" s="43" t="s">
        <v>337</v>
      </c>
      <c r="N29" s="297">
        <v>2015</v>
      </c>
    </row>
    <row r="30" spans="1:14" ht="37.5">
      <c r="A30" s="43" t="s">
        <v>139</v>
      </c>
      <c r="B30" s="43" t="s">
        <v>42</v>
      </c>
      <c r="C30" s="44" t="s">
        <v>140</v>
      </c>
      <c r="D30" s="43" t="s">
        <v>122</v>
      </c>
      <c r="E30" s="45">
        <f>'Τ. Π._2017_ΘΕΜΑΤΙΚΟΙ ΑΞΟΝΕΣ (2)'!E10</f>
        <v>46248</v>
      </c>
      <c r="F30" s="45">
        <f>'Τ. Π._2017_ΘΕΜΑΤΙΚΟΙ ΑΞΟΝΕΣ (2)'!F10</f>
        <v>46248</v>
      </c>
      <c r="G30" s="45">
        <f>'Τ. Π._2017_ΘΕΜΑΤΙΚΟΙ ΑΞΟΝΕΣ (2)'!G10</f>
        <v>0</v>
      </c>
      <c r="H30" s="45">
        <f>'Τ. Π._2017_ΘΕΜΑΤΙΚΟΙ ΑΞΟΝΕΣ (2)'!H10</f>
        <v>0</v>
      </c>
      <c r="I30" s="48" t="s">
        <v>39</v>
      </c>
      <c r="J30" s="49" t="s">
        <v>141</v>
      </c>
      <c r="K30" s="45" t="s">
        <v>46</v>
      </c>
      <c r="L30" s="43">
        <v>2</v>
      </c>
      <c r="M30" s="43" t="s">
        <v>337</v>
      </c>
      <c r="N30" s="297">
        <v>2015</v>
      </c>
    </row>
    <row r="31" spans="1:14" ht="37.5">
      <c r="A31" s="43" t="s">
        <v>142</v>
      </c>
      <c r="B31" s="43" t="s">
        <v>42</v>
      </c>
      <c r="C31" s="44" t="s">
        <v>143</v>
      </c>
      <c r="D31" s="43" t="s">
        <v>122</v>
      </c>
      <c r="E31" s="45">
        <f>'Τ. Π._2017_ΘΕΜΑΤΙΚΟΙ ΑΞΟΝΕΣ (2)'!E11</f>
        <v>17281.5</v>
      </c>
      <c r="F31" s="45">
        <f>'Τ. Π._2017_ΘΕΜΑΤΙΚΟΙ ΑΞΟΝΕΣ (2)'!F11</f>
        <v>17281.5</v>
      </c>
      <c r="G31" s="45">
        <f>'Τ. Π._2017_ΘΕΜΑΤΙΚΟΙ ΑΞΟΝΕΣ (2)'!G11</f>
        <v>0</v>
      </c>
      <c r="H31" s="45">
        <f>'Τ. Π._2017_ΘΕΜΑΤΙΚΟΙ ΑΞΟΝΕΣ (2)'!H11</f>
        <v>0</v>
      </c>
      <c r="I31" s="48" t="s">
        <v>39</v>
      </c>
      <c r="J31" s="49" t="s">
        <v>144</v>
      </c>
      <c r="K31" s="51" t="s">
        <v>46</v>
      </c>
      <c r="L31" s="43">
        <v>2</v>
      </c>
      <c r="M31" s="43" t="s">
        <v>337</v>
      </c>
      <c r="N31" s="297">
        <v>2015</v>
      </c>
    </row>
    <row r="32" spans="1:14" ht="37.5">
      <c r="A32" s="43" t="s">
        <v>145</v>
      </c>
      <c r="B32" s="43" t="s">
        <v>42</v>
      </c>
      <c r="C32" s="44" t="s">
        <v>146</v>
      </c>
      <c r="D32" s="43" t="s">
        <v>122</v>
      </c>
      <c r="E32" s="45">
        <f>'Τ. Π._2017_ΘΕΜΑΤΙΚΟΙ ΑΞΟΝΕΣ (2)'!E12</f>
        <v>36777</v>
      </c>
      <c r="F32" s="45">
        <f>'Τ. Π._2017_ΘΕΜΑΤΙΚΟΙ ΑΞΟΝΕΣ (2)'!F12</f>
        <v>36777</v>
      </c>
      <c r="G32" s="45">
        <f>'Τ. Π._2017_ΘΕΜΑΤΙΚΟΙ ΑΞΟΝΕΣ (2)'!G12</f>
        <v>0</v>
      </c>
      <c r="H32" s="45">
        <f>'Τ. Π._2017_ΘΕΜΑΤΙΚΟΙ ΑΞΟΝΕΣ (2)'!H12</f>
        <v>0</v>
      </c>
      <c r="I32" s="48" t="s">
        <v>39</v>
      </c>
      <c r="J32" s="49" t="s">
        <v>147</v>
      </c>
      <c r="K32" s="51" t="s">
        <v>46</v>
      </c>
      <c r="L32" s="43">
        <v>2</v>
      </c>
      <c r="M32" s="43" t="s">
        <v>337</v>
      </c>
      <c r="N32" s="297">
        <v>2015</v>
      </c>
    </row>
    <row r="33" spans="1:14" ht="37.5">
      <c r="A33" s="43" t="s">
        <v>148</v>
      </c>
      <c r="B33" s="43" t="s">
        <v>65</v>
      </c>
      <c r="C33" s="44" t="s">
        <v>149</v>
      </c>
      <c r="D33" s="43" t="s">
        <v>122</v>
      </c>
      <c r="E33" s="45">
        <f>'Τ. Π._2017_ΘΕΜΑΤΙΚΟΙ ΑΞΟΝΕΣ (2)'!E13</f>
        <v>1722.86</v>
      </c>
      <c r="F33" s="45">
        <f>'Τ. Π._2017_ΘΕΜΑΤΙΚΟΙ ΑΞΟΝΕΣ (2)'!F13</f>
        <v>1722.86</v>
      </c>
      <c r="G33" s="45">
        <f>'Τ. Π._2017_ΘΕΜΑΤΙΚΟΙ ΑΞΟΝΕΣ (2)'!G13</f>
        <v>0</v>
      </c>
      <c r="H33" s="45">
        <f>'Τ. Π._2017_ΘΕΜΑΤΙΚΟΙ ΑΞΟΝΕΣ (2)'!H13</f>
        <v>0</v>
      </c>
      <c r="I33" s="48" t="s">
        <v>24</v>
      </c>
      <c r="J33" s="51" t="s">
        <v>150</v>
      </c>
      <c r="K33" s="51" t="s">
        <v>46</v>
      </c>
      <c r="L33" s="43">
        <v>2</v>
      </c>
      <c r="M33" s="43" t="s">
        <v>337</v>
      </c>
      <c r="N33" s="297">
        <v>2015</v>
      </c>
    </row>
    <row r="34" spans="1:14" ht="37.5">
      <c r="A34" s="43" t="s">
        <v>151</v>
      </c>
      <c r="B34" s="43" t="s">
        <v>42</v>
      </c>
      <c r="C34" s="44" t="s">
        <v>152</v>
      </c>
      <c r="D34" s="43" t="s">
        <v>122</v>
      </c>
      <c r="E34" s="45">
        <f>'Τ. Π._2017_ΘΕΜΑΤΙΚΟΙ ΑΞΟΝΕΣ (2)'!E14</f>
        <v>3008</v>
      </c>
      <c r="F34" s="45">
        <f>'Τ. Π._2017_ΘΕΜΑΤΙΚΟΙ ΑΞΟΝΕΣ (2)'!F14</f>
        <v>3008</v>
      </c>
      <c r="G34" s="45">
        <f>'Τ. Π._2017_ΘΕΜΑΤΙΚΟΙ ΑΞΟΝΕΣ (2)'!G14</f>
        <v>0</v>
      </c>
      <c r="H34" s="45">
        <f>'Τ. Π._2017_ΘΕΜΑΤΙΚΟΙ ΑΞΟΝΕΣ (2)'!H14</f>
        <v>0</v>
      </c>
      <c r="I34" s="48" t="s">
        <v>39</v>
      </c>
      <c r="J34" s="51" t="s">
        <v>153</v>
      </c>
      <c r="K34" s="51" t="s">
        <v>46</v>
      </c>
      <c r="L34" s="43">
        <v>2</v>
      </c>
      <c r="M34" s="43" t="s">
        <v>337</v>
      </c>
      <c r="N34" s="297">
        <v>2015</v>
      </c>
    </row>
    <row r="35" spans="1:14" ht="37.5">
      <c r="A35" s="43" t="s">
        <v>154</v>
      </c>
      <c r="B35" s="43" t="s">
        <v>42</v>
      </c>
      <c r="C35" s="44" t="s">
        <v>155</v>
      </c>
      <c r="D35" s="43" t="s">
        <v>122</v>
      </c>
      <c r="E35" s="45">
        <f>'Τ. Π._2017_ΘΕΜΑΤΙΚΟΙ ΑΞΟΝΕΣ (2)'!E15</f>
        <v>14940</v>
      </c>
      <c r="F35" s="45">
        <f>'Τ. Π._2017_ΘΕΜΑΤΙΚΟΙ ΑΞΟΝΕΣ (2)'!F15</f>
        <v>14940</v>
      </c>
      <c r="G35" s="45">
        <f>'Τ. Π._2017_ΘΕΜΑΤΙΚΟΙ ΑΞΟΝΕΣ (2)'!G15</f>
        <v>0</v>
      </c>
      <c r="H35" s="45">
        <f>'Τ. Π._2017_ΘΕΜΑΤΙΚΟΙ ΑΞΟΝΕΣ (2)'!H15</f>
        <v>0</v>
      </c>
      <c r="I35" s="48" t="s">
        <v>39</v>
      </c>
      <c r="J35" s="51" t="s">
        <v>156</v>
      </c>
      <c r="K35" s="51" t="s">
        <v>46</v>
      </c>
      <c r="L35" s="43">
        <v>2</v>
      </c>
      <c r="M35" s="43" t="s">
        <v>337</v>
      </c>
      <c r="N35" s="297">
        <v>2015</v>
      </c>
    </row>
    <row r="36" spans="1:14" ht="37.5">
      <c r="A36" s="43" t="s">
        <v>157</v>
      </c>
      <c r="B36" s="43" t="s">
        <v>42</v>
      </c>
      <c r="C36" s="44" t="s">
        <v>158</v>
      </c>
      <c r="D36" s="43" t="s">
        <v>159</v>
      </c>
      <c r="E36" s="45">
        <f>'Τ. Π._2017_ΘΕΜΑΤΙΚΟΙ ΑΞΟΝΕΣ (2)'!E16</f>
        <v>47000</v>
      </c>
      <c r="F36" s="45">
        <f>'Τ. Π._2017_ΘΕΜΑΤΙΚΟΙ ΑΞΟΝΕΣ (2)'!F16</f>
        <v>47000</v>
      </c>
      <c r="G36" s="45">
        <f>'Τ. Π._2017_ΘΕΜΑΤΙΚΟΙ ΑΞΟΝΕΣ (2)'!G16</f>
        <v>0</v>
      </c>
      <c r="H36" s="45">
        <f>'Τ. Π._2017_ΘΕΜΑΤΙΚΟΙ ΑΞΟΝΕΣ (2)'!H16</f>
        <v>0</v>
      </c>
      <c r="I36" s="48" t="s">
        <v>39</v>
      </c>
      <c r="J36" s="51" t="s">
        <v>160</v>
      </c>
      <c r="K36" s="51" t="s">
        <v>46</v>
      </c>
      <c r="L36" s="43">
        <v>2</v>
      </c>
      <c r="M36" s="43" t="s">
        <v>337</v>
      </c>
      <c r="N36" s="297">
        <v>2015</v>
      </c>
    </row>
    <row r="37" spans="1:14" ht="37.5">
      <c r="A37" s="43" t="s">
        <v>161</v>
      </c>
      <c r="B37" s="43" t="s">
        <v>65</v>
      </c>
      <c r="C37" s="44" t="s">
        <v>162</v>
      </c>
      <c r="D37" s="43" t="s">
        <v>163</v>
      </c>
      <c r="E37" s="45">
        <f>'Τ. Π._2017_ΘΕΜΑΤΙΚΟΙ ΑΞΟΝΕΣ (2)'!E17</f>
        <v>300000</v>
      </c>
      <c r="F37" s="45">
        <f>'Τ. Π._2017_ΘΕΜΑΤΙΚΟΙ ΑΞΟΝΕΣ (2)'!F17</f>
        <v>300000</v>
      </c>
      <c r="G37" s="45">
        <f>'Τ. Π._2017_ΘΕΜΑΤΙΚΟΙ ΑΞΟΝΕΣ (2)'!G17</f>
        <v>0</v>
      </c>
      <c r="H37" s="45">
        <f>'Τ. Π._2017_ΘΕΜΑΤΙΚΟΙ ΑΞΟΝΕΣ (2)'!H17</f>
        <v>0</v>
      </c>
      <c r="I37" s="48" t="s">
        <v>40</v>
      </c>
      <c r="J37" s="49" t="s">
        <v>164</v>
      </c>
      <c r="K37" s="51" t="s">
        <v>46</v>
      </c>
      <c r="L37" s="43">
        <v>2</v>
      </c>
      <c r="M37" s="43" t="s">
        <v>337</v>
      </c>
      <c r="N37" s="297">
        <v>2015</v>
      </c>
    </row>
    <row r="38" spans="1:14" ht="37.5">
      <c r="A38" s="43" t="s">
        <v>165</v>
      </c>
      <c r="B38" s="43" t="s">
        <v>65</v>
      </c>
      <c r="C38" s="174" t="s">
        <v>166</v>
      </c>
      <c r="D38" s="43" t="s">
        <v>122</v>
      </c>
      <c r="E38" s="45">
        <f>'Τ. Π._2017_ΘΕΜΑΤΙΚΟΙ ΑΞΟΝΕΣ (2)'!E18</f>
        <v>12138</v>
      </c>
      <c r="F38" s="45">
        <f>'Τ. Π._2017_ΘΕΜΑΤΙΚΟΙ ΑΞΟΝΕΣ (2)'!F18</f>
        <v>12138</v>
      </c>
      <c r="G38" s="45">
        <f>'Τ. Π._2017_ΘΕΜΑΤΙΚΟΙ ΑΞΟΝΕΣ (2)'!G18</f>
        <v>0</v>
      </c>
      <c r="H38" s="45">
        <f>'Τ. Π._2017_ΘΕΜΑΤΙΚΟΙ ΑΞΟΝΕΣ (2)'!H18</f>
        <v>0</v>
      </c>
      <c r="I38" s="48" t="s">
        <v>39</v>
      </c>
      <c r="J38" s="51" t="s">
        <v>167</v>
      </c>
      <c r="K38" s="51" t="s">
        <v>46</v>
      </c>
      <c r="L38" s="43">
        <v>2</v>
      </c>
      <c r="M38" s="43" t="s">
        <v>337</v>
      </c>
      <c r="N38" s="297">
        <v>2015</v>
      </c>
    </row>
    <row r="39" spans="1:14" ht="37.5">
      <c r="A39" s="43" t="s">
        <v>168</v>
      </c>
      <c r="B39" s="43" t="s">
        <v>42</v>
      </c>
      <c r="C39" s="174" t="s">
        <v>169</v>
      </c>
      <c r="D39" s="43" t="s">
        <v>122</v>
      </c>
      <c r="E39" s="45">
        <f>'Τ. Π._2017_ΘΕΜΑΤΙΚΟΙ ΑΞΟΝΕΣ (2)'!E19</f>
        <v>23247</v>
      </c>
      <c r="F39" s="45">
        <f>'Τ. Π._2017_ΘΕΜΑΤΙΚΟΙ ΑΞΟΝΕΣ (2)'!F19</f>
        <v>23247</v>
      </c>
      <c r="G39" s="45">
        <f>'Τ. Π._2017_ΘΕΜΑΤΙΚΟΙ ΑΞΟΝΕΣ (2)'!G19</f>
        <v>0</v>
      </c>
      <c r="H39" s="45">
        <f>'Τ. Π._2017_ΘΕΜΑΤΙΚΟΙ ΑΞΟΝΕΣ (2)'!H19</f>
        <v>0</v>
      </c>
      <c r="I39" s="48" t="s">
        <v>39</v>
      </c>
      <c r="J39" s="51" t="s">
        <v>170</v>
      </c>
      <c r="K39" s="51" t="s">
        <v>46</v>
      </c>
      <c r="L39" s="43">
        <v>2</v>
      </c>
      <c r="M39" s="43" t="s">
        <v>337</v>
      </c>
      <c r="N39" s="297">
        <v>2015</v>
      </c>
    </row>
    <row r="40" spans="1:14" ht="37.5">
      <c r="A40" s="43" t="s">
        <v>171</v>
      </c>
      <c r="B40" s="43" t="s">
        <v>65</v>
      </c>
      <c r="C40" s="174" t="s">
        <v>172</v>
      </c>
      <c r="D40" s="172" t="s">
        <v>122</v>
      </c>
      <c r="E40" s="45">
        <f>'Τ. Π._2017_ΘΕΜΑΤΙΚΟΙ ΑΞΟΝΕΣ (2)'!E20</f>
        <v>180000</v>
      </c>
      <c r="F40" s="45">
        <f>'Τ. Π._2017_ΘΕΜΑΤΙΚΟΙ ΑΞΟΝΕΣ (2)'!F20</f>
        <v>180000</v>
      </c>
      <c r="G40" s="45">
        <f>'Τ. Π._2017_ΘΕΜΑΤΙΚΟΙ ΑΞΟΝΕΣ (2)'!G20</f>
        <v>0</v>
      </c>
      <c r="H40" s="45">
        <f>'Τ. Π._2017_ΘΕΜΑΤΙΚΟΙ ΑΞΟΝΕΣ (2)'!H20</f>
        <v>0</v>
      </c>
      <c r="I40" s="48" t="s">
        <v>40</v>
      </c>
      <c r="J40" s="48" t="s">
        <v>173</v>
      </c>
      <c r="K40" s="51" t="s">
        <v>46</v>
      </c>
      <c r="L40" s="43">
        <v>2</v>
      </c>
      <c r="M40" s="43" t="s">
        <v>337</v>
      </c>
      <c r="N40" s="297">
        <v>2016</v>
      </c>
    </row>
    <row r="41" spans="1:14" ht="37.5">
      <c r="A41" s="43" t="s">
        <v>174</v>
      </c>
      <c r="B41" s="43" t="s">
        <v>65</v>
      </c>
      <c r="C41" s="44" t="s">
        <v>175</v>
      </c>
      <c r="D41" s="43" t="s">
        <v>122</v>
      </c>
      <c r="E41" s="45">
        <f>'Τ. Π._2017_ΘΕΜΑΤΙΚΟΙ ΑΞΟΝΕΣ (2)'!E21</f>
        <v>180000</v>
      </c>
      <c r="F41" s="45">
        <f>'Τ. Π._2017_ΘΕΜΑΤΙΚΟΙ ΑΞΟΝΕΣ (2)'!F21</f>
        <v>180000</v>
      </c>
      <c r="G41" s="45">
        <f>'Τ. Π._2017_ΘΕΜΑΤΙΚΟΙ ΑΞΟΝΕΣ (2)'!G21</f>
        <v>0</v>
      </c>
      <c r="H41" s="45">
        <f>'Τ. Π._2017_ΘΕΜΑΤΙΚΟΙ ΑΞΟΝΕΣ (2)'!H21</f>
        <v>0</v>
      </c>
      <c r="I41" s="48" t="s">
        <v>24</v>
      </c>
      <c r="J41" s="48" t="s">
        <v>176</v>
      </c>
      <c r="K41" s="51" t="s">
        <v>46</v>
      </c>
      <c r="L41" s="43">
        <v>2</v>
      </c>
      <c r="M41" s="43" t="s">
        <v>337</v>
      </c>
      <c r="N41" s="297">
        <v>2016</v>
      </c>
    </row>
    <row r="42" spans="1:14" ht="37.5">
      <c r="A42" s="43" t="s">
        <v>177</v>
      </c>
      <c r="B42" s="43" t="s">
        <v>42</v>
      </c>
      <c r="C42" s="44" t="s">
        <v>178</v>
      </c>
      <c r="D42" s="172" t="s">
        <v>122</v>
      </c>
      <c r="E42" s="45">
        <f>'Τ. Π._2017_ΘΕΜΑΤΙΚΟΙ ΑΞΟΝΕΣ (2)'!E22</f>
        <v>6150</v>
      </c>
      <c r="F42" s="45">
        <f>'Τ. Π._2017_ΘΕΜΑΤΙΚΟΙ ΑΞΟΝΕΣ (2)'!F22</f>
        <v>6150</v>
      </c>
      <c r="G42" s="45">
        <f>'Τ. Π._2017_ΘΕΜΑΤΙΚΟΙ ΑΞΟΝΕΣ (2)'!G22</f>
        <v>0</v>
      </c>
      <c r="H42" s="45">
        <f>'Τ. Π._2017_ΘΕΜΑΤΙΚΟΙ ΑΞΟΝΕΣ (2)'!H22</f>
        <v>0</v>
      </c>
      <c r="I42" s="48" t="s">
        <v>39</v>
      </c>
      <c r="J42" s="48" t="s">
        <v>179</v>
      </c>
      <c r="K42" s="51" t="s">
        <v>46</v>
      </c>
      <c r="L42" s="43">
        <v>2</v>
      </c>
      <c r="M42" s="43" t="s">
        <v>337</v>
      </c>
      <c r="N42" s="297">
        <v>2016</v>
      </c>
    </row>
    <row r="43" spans="1:14" ht="18.75" customHeight="1">
      <c r="A43" s="43" t="s">
        <v>180</v>
      </c>
      <c r="B43" s="43" t="s">
        <v>65</v>
      </c>
      <c r="C43" s="174" t="s">
        <v>181</v>
      </c>
      <c r="D43" s="43" t="s">
        <v>163</v>
      </c>
      <c r="E43" s="176">
        <f>'Τ. Π._2017_ΘΕΜΑΤΙΚΟΙ ΑΞΟΝΕΣ (2)'!E23</f>
        <v>24400</v>
      </c>
      <c r="F43" s="176">
        <f>'Τ. Π._2017_ΘΕΜΑΤΙΚΟΙ ΑΞΟΝΕΣ (2)'!F23</f>
        <v>24400</v>
      </c>
      <c r="G43" s="176">
        <f>'Τ. Π._2017_ΘΕΜΑΤΙΚΟΙ ΑΞΟΝΕΣ (2)'!G23</f>
        <v>0</v>
      </c>
      <c r="H43" s="176">
        <f>'Τ. Π._2017_ΘΕΜΑΤΙΚΟΙ ΑΞΟΝΕΣ (2)'!H23</f>
        <v>0</v>
      </c>
      <c r="I43" s="179" t="s">
        <v>39</v>
      </c>
      <c r="J43" s="48" t="s">
        <v>182</v>
      </c>
      <c r="K43" s="51" t="s">
        <v>46</v>
      </c>
      <c r="L43" s="43">
        <v>2</v>
      </c>
      <c r="M43" s="43" t="s">
        <v>337</v>
      </c>
      <c r="N43" s="298">
        <v>2016</v>
      </c>
    </row>
    <row r="44" spans="1:14" ht="18.75" customHeight="1">
      <c r="A44" s="43"/>
      <c r="B44" s="43"/>
      <c r="C44" s="174"/>
      <c r="D44" s="43"/>
      <c r="E44" s="181">
        <f>'Τ. Π._2017_ΘΕΜΑΤΙΚΟΙ ΑΞΟΝΕΣ (2)'!E24</f>
        <v>50000</v>
      </c>
      <c r="F44" s="181">
        <f>'Τ. Π._2017_ΘΕΜΑΤΙΚΟΙ ΑΞΟΝΕΣ (2)'!F24</f>
        <v>50000</v>
      </c>
      <c r="G44" s="181">
        <f>'Τ. Π._2017_ΘΕΜΑΤΙΚΟΙ ΑΞΟΝΕΣ (2)'!G24</f>
        <v>0</v>
      </c>
      <c r="H44" s="181">
        <f>'Τ. Π._2017_ΘΕΜΑΤΙΚΟΙ ΑΞΟΝΕΣ (2)'!H24</f>
        <v>0</v>
      </c>
      <c r="I44" s="184" t="s">
        <v>24</v>
      </c>
      <c r="J44" s="48"/>
      <c r="K44" s="51"/>
      <c r="L44" s="43"/>
      <c r="M44" s="43"/>
      <c r="N44" s="298"/>
    </row>
    <row r="45" spans="1:14" ht="37.5">
      <c r="A45" s="43" t="s">
        <v>183</v>
      </c>
      <c r="B45" s="43" t="s">
        <v>65</v>
      </c>
      <c r="C45" s="44" t="s">
        <v>184</v>
      </c>
      <c r="D45" s="43" t="s">
        <v>163</v>
      </c>
      <c r="E45" s="45">
        <f>'Τ. Π._2017_ΘΕΜΑΤΙΚΟΙ ΑΞΟΝΕΣ (2)'!E25</f>
        <v>70000</v>
      </c>
      <c r="F45" s="45">
        <f>'Τ. Π._2017_ΘΕΜΑΤΙΚΟΙ ΑΞΟΝΕΣ (2)'!F25</f>
        <v>70000</v>
      </c>
      <c r="G45" s="45">
        <f>'Τ. Π._2017_ΘΕΜΑΤΙΚΟΙ ΑΞΟΝΕΣ (2)'!G25</f>
        <v>0</v>
      </c>
      <c r="H45" s="45">
        <f>'Τ. Π._2017_ΘΕΜΑΤΙΚΟΙ ΑΞΟΝΕΣ (2)'!H25</f>
        <v>0</v>
      </c>
      <c r="I45" s="48" t="s">
        <v>24</v>
      </c>
      <c r="J45" s="48" t="s">
        <v>185</v>
      </c>
      <c r="K45" s="51" t="s">
        <v>46</v>
      </c>
      <c r="L45" s="43">
        <v>2</v>
      </c>
      <c r="M45" s="43" t="s">
        <v>337</v>
      </c>
      <c r="N45" s="297">
        <v>2016</v>
      </c>
    </row>
    <row r="46" spans="1:14" ht="37.5">
      <c r="A46" s="43" t="s">
        <v>186</v>
      </c>
      <c r="B46" s="43" t="s">
        <v>42</v>
      </c>
      <c r="C46" s="44" t="s">
        <v>187</v>
      </c>
      <c r="D46" s="43" t="s">
        <v>59</v>
      </c>
      <c r="E46" s="45">
        <f>'Τ. Π._2017_ΘΕΜΑΤΙΚΟΙ ΑΞΟΝΕΣ (2)'!E26</f>
        <v>14000</v>
      </c>
      <c r="F46" s="45">
        <f>'Τ. Π._2017_ΘΕΜΑΤΙΚΟΙ ΑΞΟΝΕΣ (2)'!F26</f>
        <v>14000</v>
      </c>
      <c r="G46" s="45">
        <f>'Τ. Π._2017_ΘΕΜΑΤΙΚΟΙ ΑΞΟΝΕΣ (2)'!G26</f>
        <v>0</v>
      </c>
      <c r="H46" s="45">
        <f>'Τ. Π._2017_ΘΕΜΑΤΙΚΟΙ ΑΞΟΝΕΣ (2)'!H26</f>
        <v>0</v>
      </c>
      <c r="I46" s="48" t="s">
        <v>39</v>
      </c>
      <c r="J46" s="48" t="s">
        <v>188</v>
      </c>
      <c r="K46" s="51" t="s">
        <v>46</v>
      </c>
      <c r="L46" s="43">
        <v>2</v>
      </c>
      <c r="M46" s="43" t="s">
        <v>337</v>
      </c>
      <c r="N46" s="297">
        <v>2016</v>
      </c>
    </row>
    <row r="47" spans="1:14" ht="38.25" customHeight="1">
      <c r="A47" s="43" t="s">
        <v>189</v>
      </c>
      <c r="B47" s="43" t="s">
        <v>65</v>
      </c>
      <c r="C47" s="44" t="s">
        <v>190</v>
      </c>
      <c r="D47" s="45" t="s">
        <v>163</v>
      </c>
      <c r="E47" s="45">
        <f>'Τ. Π._2017_ΘΕΜΑΤΙΚΟΙ ΑΞΟΝΕΣ (2)'!E27</f>
        <v>70000</v>
      </c>
      <c r="F47" s="45">
        <f>'Τ. Π._2017_ΘΕΜΑΤΙΚΟΙ ΑΞΟΝΕΣ (2)'!F27</f>
        <v>70000</v>
      </c>
      <c r="G47" s="45">
        <f>'Τ. Π._2017_ΘΕΜΑΤΙΚΟΙ ΑΞΟΝΕΣ (2)'!G27</f>
        <v>0</v>
      </c>
      <c r="H47" s="45">
        <f>'Τ. Π._2017_ΘΕΜΑΤΙΚΟΙ ΑΞΟΝΕΣ (2)'!H27</f>
        <v>0</v>
      </c>
      <c r="I47" s="48" t="s">
        <v>40</v>
      </c>
      <c r="J47" s="49" t="s">
        <v>191</v>
      </c>
      <c r="K47" s="51" t="s">
        <v>46</v>
      </c>
      <c r="L47" s="43">
        <v>2</v>
      </c>
      <c r="M47" s="43" t="s">
        <v>337</v>
      </c>
      <c r="N47" s="297">
        <v>2016</v>
      </c>
    </row>
    <row r="48" spans="1:14" ht="37.5">
      <c r="A48" s="290" t="s">
        <v>192</v>
      </c>
      <c r="B48" s="290" t="s">
        <v>65</v>
      </c>
      <c r="C48" s="299" t="s">
        <v>193</v>
      </c>
      <c r="D48" s="290" t="s">
        <v>122</v>
      </c>
      <c r="E48" s="300">
        <f>'Τ. Π._2017_ΘΕΜΑΤΙΚΟΙ ΑΞΟΝΕΣ (2)'!E28</f>
        <v>6613.11</v>
      </c>
      <c r="F48" s="300">
        <f>'Τ. Π._2017_ΘΕΜΑΤΙΚΟΙ ΑΞΟΝΕΣ (2)'!F28</f>
        <v>6613.11</v>
      </c>
      <c r="G48" s="300">
        <f>'Τ. Π._2017_ΘΕΜΑΤΙΚΟΙ ΑΞΟΝΕΣ (2)'!G28</f>
        <v>0</v>
      </c>
      <c r="H48" s="300">
        <f>'Τ. Π._2017_ΘΕΜΑΤΙΚΟΙ ΑΞΟΝΕΣ (2)'!H28</f>
        <v>0</v>
      </c>
      <c r="I48" s="301" t="s">
        <v>39</v>
      </c>
      <c r="J48" s="302" t="s">
        <v>147</v>
      </c>
      <c r="K48" s="303" t="s">
        <v>46</v>
      </c>
      <c r="L48" s="290">
        <v>2</v>
      </c>
      <c r="M48" s="290" t="s">
        <v>337</v>
      </c>
      <c r="N48" s="297">
        <v>2016</v>
      </c>
    </row>
    <row r="49" spans="1:14" ht="37.5">
      <c r="A49" s="72" t="s">
        <v>194</v>
      </c>
      <c r="B49" s="189" t="s">
        <v>65</v>
      </c>
      <c r="C49" s="190" t="s">
        <v>195</v>
      </c>
      <c r="D49" s="189" t="s">
        <v>196</v>
      </c>
      <c r="E49" s="191">
        <f>'Τ. Π._2017_ΘΕΜΑΤΙΚΟΙ ΑΞΟΝΕΣ (2)'!E30</f>
        <v>400000</v>
      </c>
      <c r="F49" s="191">
        <f>'Τ. Π._2017_ΘΕΜΑΤΙΚΟΙ ΑΞΟΝΕΣ (2)'!F30</f>
        <v>40000</v>
      </c>
      <c r="G49" s="191">
        <f>'Τ. Π._2017_ΘΕΜΑΤΙΚΟΙ ΑΞΟΝΕΣ (2)'!G30</f>
        <v>360000</v>
      </c>
      <c r="H49" s="191">
        <f>'Τ. Π._2017_ΘΕΜΑΤΙΚΟΙ ΑΞΟΝΕΣ (2)'!H30</f>
        <v>0</v>
      </c>
      <c r="I49" s="76" t="s">
        <v>40</v>
      </c>
      <c r="J49" s="193" t="s">
        <v>197</v>
      </c>
      <c r="K49" s="76" t="s">
        <v>92</v>
      </c>
      <c r="L49" s="60" t="s">
        <v>338</v>
      </c>
      <c r="M49" s="61" t="s">
        <v>337</v>
      </c>
      <c r="N49" s="204">
        <v>2017</v>
      </c>
    </row>
    <row r="50" spans="1:14" ht="37.5">
      <c r="A50" s="72" t="s">
        <v>198</v>
      </c>
      <c r="B50" s="189" t="s">
        <v>65</v>
      </c>
      <c r="C50" s="190" t="s">
        <v>199</v>
      </c>
      <c r="D50" s="191" t="s">
        <v>196</v>
      </c>
      <c r="E50" s="191">
        <f>'Τ. Π._2017_ΘΕΜΑΤΙΚΟΙ ΑΞΟΝΕΣ (2)'!E31</f>
        <v>200000</v>
      </c>
      <c r="F50" s="191">
        <f>'Τ. Π._2017_ΘΕΜΑΤΙΚΟΙ ΑΞΟΝΕΣ (2)'!F31</f>
        <v>40000</v>
      </c>
      <c r="G50" s="191">
        <f>'Τ. Π._2017_ΘΕΜΑΤΙΚΟΙ ΑΞΟΝΕΣ (2)'!G31</f>
        <v>160000</v>
      </c>
      <c r="H50" s="191">
        <f>'Τ. Π._2017_ΘΕΜΑΤΙΚΟΙ ΑΞΟΝΕΣ (2)'!H31</f>
        <v>0</v>
      </c>
      <c r="I50" s="76" t="s">
        <v>40</v>
      </c>
      <c r="J50" s="197" t="s">
        <v>200</v>
      </c>
      <c r="K50" s="76" t="s">
        <v>92</v>
      </c>
      <c r="L50" s="71" t="s">
        <v>338</v>
      </c>
      <c r="M50" s="72" t="s">
        <v>337</v>
      </c>
      <c r="N50" s="204">
        <v>2017</v>
      </c>
    </row>
    <row r="51" spans="1:14" ht="37.5">
      <c r="A51" s="72" t="s">
        <v>201</v>
      </c>
      <c r="B51" s="189" t="s">
        <v>65</v>
      </c>
      <c r="C51" s="190" t="s">
        <v>202</v>
      </c>
      <c r="D51" s="191" t="s">
        <v>196</v>
      </c>
      <c r="E51" s="191">
        <f>'Τ. Π._2017_ΘΕΜΑΤΙΚΟΙ ΑΞΟΝΕΣ (2)'!E32</f>
        <v>200000</v>
      </c>
      <c r="F51" s="191">
        <f>'Τ. Π._2017_ΘΕΜΑΤΙΚΟΙ ΑΞΟΝΕΣ (2)'!F32</f>
        <v>50000</v>
      </c>
      <c r="G51" s="191">
        <f>'Τ. Π._2017_ΘΕΜΑΤΙΚΟΙ ΑΞΟΝΕΣ (2)'!G32</f>
        <v>150000</v>
      </c>
      <c r="H51" s="191">
        <f>'Τ. Π._2017_ΘΕΜΑΤΙΚΟΙ ΑΞΟΝΕΣ (2)'!H32</f>
        <v>0</v>
      </c>
      <c r="I51" s="76" t="s">
        <v>40</v>
      </c>
      <c r="J51" s="197" t="s">
        <v>203</v>
      </c>
      <c r="K51" s="76" t="s">
        <v>92</v>
      </c>
      <c r="L51" s="71" t="s">
        <v>338</v>
      </c>
      <c r="M51" s="72" t="s">
        <v>337</v>
      </c>
      <c r="N51" s="204">
        <v>2017</v>
      </c>
    </row>
    <row r="52" spans="1:14" ht="37.5">
      <c r="A52" s="72" t="s">
        <v>204</v>
      </c>
      <c r="B52" s="72" t="s">
        <v>65</v>
      </c>
      <c r="C52" s="73" t="s">
        <v>205</v>
      </c>
      <c r="D52" s="198" t="s">
        <v>122</v>
      </c>
      <c r="E52" s="191">
        <f>'Τ. Π._2017_ΘΕΜΑΤΙΚΟΙ ΑΞΟΝΕΣ (2)'!E33</f>
        <v>200000</v>
      </c>
      <c r="F52" s="191">
        <f>'Τ. Π._2017_ΘΕΜΑΤΙΚΟΙ ΑΞΟΝΕΣ (2)'!F33</f>
        <v>200000</v>
      </c>
      <c r="G52" s="191">
        <f>'Τ. Π._2017_ΘΕΜΑΤΙΚΟΙ ΑΞΟΝΕΣ (2)'!G33</f>
        <v>0</v>
      </c>
      <c r="H52" s="191">
        <f>'Τ. Π._2017_ΘΕΜΑΤΙΚΟΙ ΑΞΟΝΕΣ (2)'!H33</f>
        <v>0</v>
      </c>
      <c r="I52" s="76" t="s">
        <v>40</v>
      </c>
      <c r="J52" s="76" t="s">
        <v>206</v>
      </c>
      <c r="K52" s="76" t="s">
        <v>92</v>
      </c>
      <c r="L52" s="71" t="s">
        <v>338</v>
      </c>
      <c r="M52" s="72" t="s">
        <v>337</v>
      </c>
      <c r="N52" s="204">
        <v>2017</v>
      </c>
    </row>
    <row r="53" spans="1:14" ht="37.5">
      <c r="A53" s="72" t="s">
        <v>207</v>
      </c>
      <c r="B53" s="72" t="s">
        <v>65</v>
      </c>
      <c r="C53" s="73" t="s">
        <v>208</v>
      </c>
      <c r="D53" s="198" t="s">
        <v>122</v>
      </c>
      <c r="E53" s="191">
        <f>'Τ. Π._2017_ΘΕΜΑΤΙΚΟΙ ΑΞΟΝΕΣ (2)'!E34</f>
        <v>74400</v>
      </c>
      <c r="F53" s="191">
        <f>'Τ. Π._2017_ΘΕΜΑΤΙΚΟΙ ΑΞΟΝΕΣ (2)'!F34</f>
        <v>74400</v>
      </c>
      <c r="G53" s="191">
        <f>'Τ. Π._2017_ΘΕΜΑΤΙΚΟΙ ΑΞΟΝΕΣ (2)'!G34</f>
        <v>0</v>
      </c>
      <c r="H53" s="191">
        <f>'Τ. Π._2017_ΘΕΜΑΤΙΚΟΙ ΑΞΟΝΕΣ (2)'!H34</f>
        <v>0</v>
      </c>
      <c r="I53" s="76" t="s">
        <v>40</v>
      </c>
      <c r="J53" s="76" t="s">
        <v>209</v>
      </c>
      <c r="K53" s="76" t="s">
        <v>92</v>
      </c>
      <c r="L53" s="71" t="s">
        <v>338</v>
      </c>
      <c r="M53" s="72" t="s">
        <v>337</v>
      </c>
      <c r="N53" s="204">
        <v>2017</v>
      </c>
    </row>
    <row r="54" spans="1:14" ht="37.5">
      <c r="A54" s="72" t="s">
        <v>210</v>
      </c>
      <c r="B54" s="72" t="s">
        <v>65</v>
      </c>
      <c r="C54" s="73" t="s">
        <v>211</v>
      </c>
      <c r="D54" s="198" t="s">
        <v>122</v>
      </c>
      <c r="E54" s="191">
        <f>'Τ. Π._2017_ΘΕΜΑΤΙΚΟΙ ΑΞΟΝΕΣ (2)'!E35</f>
        <v>300000</v>
      </c>
      <c r="F54" s="191">
        <f>'Τ. Π._2017_ΘΕΜΑΤΙΚΟΙ ΑΞΟΝΕΣ (2)'!F35</f>
        <v>50000</v>
      </c>
      <c r="G54" s="191">
        <f>'Τ. Π._2017_ΘΕΜΑΤΙΚΟΙ ΑΞΟΝΕΣ (2)'!G35</f>
        <v>250000</v>
      </c>
      <c r="H54" s="191">
        <f>'Τ. Π._2017_ΘΕΜΑΤΙΚΟΙ ΑΞΟΝΕΣ (2)'!H35</f>
        <v>0</v>
      </c>
      <c r="I54" s="76" t="s">
        <v>39</v>
      </c>
      <c r="J54" s="76" t="s">
        <v>212</v>
      </c>
      <c r="K54" s="76" t="s">
        <v>92</v>
      </c>
      <c r="L54" s="71" t="s">
        <v>338</v>
      </c>
      <c r="M54" s="72" t="s">
        <v>337</v>
      </c>
      <c r="N54" s="204">
        <v>2017</v>
      </c>
    </row>
    <row r="55" spans="1:14" ht="37.5">
      <c r="A55" s="72" t="s">
        <v>213</v>
      </c>
      <c r="B55" s="72" t="s">
        <v>65</v>
      </c>
      <c r="C55" s="73" t="s">
        <v>214</v>
      </c>
      <c r="D55" s="72" t="s">
        <v>122</v>
      </c>
      <c r="E55" s="191">
        <f>'Τ. Π._2017_ΘΕΜΑΤΙΚΟΙ ΑΞΟΝΕΣ (2)'!E36</f>
        <v>100000</v>
      </c>
      <c r="F55" s="191">
        <f>'Τ. Π._2017_ΘΕΜΑΤΙΚΟΙ ΑΞΟΝΕΣ (2)'!F36</f>
        <v>50000</v>
      </c>
      <c r="G55" s="191">
        <f>'Τ. Π._2017_ΘΕΜΑΤΙΚΟΙ ΑΞΟΝΕΣ (2)'!G36</f>
        <v>50000</v>
      </c>
      <c r="H55" s="191">
        <f>'Τ. Π._2017_ΘΕΜΑΤΙΚΟΙ ΑΞΟΝΕΣ (2)'!H36</f>
        <v>0</v>
      </c>
      <c r="I55" s="76" t="s">
        <v>39</v>
      </c>
      <c r="J55" s="76" t="s">
        <v>215</v>
      </c>
      <c r="K55" s="76" t="s">
        <v>92</v>
      </c>
      <c r="L55" s="71" t="s">
        <v>338</v>
      </c>
      <c r="M55" s="72" t="s">
        <v>337</v>
      </c>
      <c r="N55" s="204">
        <v>2017</v>
      </c>
    </row>
    <row r="56" spans="1:14" ht="37.5">
      <c r="A56" s="72" t="s">
        <v>216</v>
      </c>
      <c r="B56" s="72" t="s">
        <v>65</v>
      </c>
      <c r="C56" s="73" t="s">
        <v>217</v>
      </c>
      <c r="D56" s="72" t="s">
        <v>122</v>
      </c>
      <c r="E56" s="191">
        <f>'Τ. Π._2017_ΘΕΜΑΤΙΚΟΙ ΑΞΟΝΕΣ (2)'!E37</f>
        <v>800000</v>
      </c>
      <c r="F56" s="191">
        <f>'Τ. Π._2017_ΘΕΜΑΤΙΚΟΙ ΑΞΟΝΕΣ (2)'!F37</f>
        <v>50000</v>
      </c>
      <c r="G56" s="191">
        <f>'Τ. Π._2017_ΘΕΜΑΤΙΚΟΙ ΑΞΟΝΕΣ (2)'!G37</f>
        <v>750000</v>
      </c>
      <c r="H56" s="191">
        <f>'Τ. Π._2017_ΘΕΜΑΤΙΚΟΙ ΑΞΟΝΕΣ (2)'!H37</f>
        <v>0</v>
      </c>
      <c r="I56" s="76" t="s">
        <v>39</v>
      </c>
      <c r="J56" s="76" t="s">
        <v>218</v>
      </c>
      <c r="K56" s="76" t="s">
        <v>92</v>
      </c>
      <c r="L56" s="71" t="s">
        <v>338</v>
      </c>
      <c r="M56" s="72" t="s">
        <v>337</v>
      </c>
      <c r="N56" s="204">
        <v>2017</v>
      </c>
    </row>
    <row r="57" spans="1:14" ht="37.5">
      <c r="A57" s="72" t="s">
        <v>219</v>
      </c>
      <c r="B57" s="72" t="s">
        <v>65</v>
      </c>
      <c r="C57" s="73" t="s">
        <v>220</v>
      </c>
      <c r="D57" s="198" t="s">
        <v>122</v>
      </c>
      <c r="E57" s="191">
        <f>'Τ. Π._2017_ΘΕΜΑΤΙΚΟΙ ΑΞΟΝΕΣ (2)'!E38</f>
        <v>1000000</v>
      </c>
      <c r="F57" s="191">
        <f>'Τ. Π._2017_ΘΕΜΑΤΙΚΟΙ ΑΞΟΝΕΣ (2)'!F38</f>
        <v>100000</v>
      </c>
      <c r="G57" s="191">
        <f>'Τ. Π._2017_ΘΕΜΑΤΙΚΟΙ ΑΞΟΝΕΣ (2)'!G38</f>
        <v>900000</v>
      </c>
      <c r="H57" s="191">
        <f>'Τ. Π._2017_ΘΕΜΑΤΙΚΟΙ ΑΞΟΝΕΣ (2)'!H38</f>
        <v>0</v>
      </c>
      <c r="I57" s="76" t="s">
        <v>39</v>
      </c>
      <c r="J57" s="76" t="s">
        <v>221</v>
      </c>
      <c r="K57" s="76" t="s">
        <v>92</v>
      </c>
      <c r="L57" s="71" t="s">
        <v>338</v>
      </c>
      <c r="M57" s="72" t="s">
        <v>337</v>
      </c>
      <c r="N57" s="204">
        <v>2017</v>
      </c>
    </row>
    <row r="58" spans="1:14" ht="37.5">
      <c r="A58" s="72" t="s">
        <v>222</v>
      </c>
      <c r="B58" s="72" t="s">
        <v>65</v>
      </c>
      <c r="C58" s="190" t="s">
        <v>223</v>
      </c>
      <c r="D58" s="189" t="s">
        <v>122</v>
      </c>
      <c r="E58" s="191">
        <f>'Τ. Π._2017_ΘΕΜΑΤΙΚΟΙ ΑΞΟΝΕΣ (2)'!E39</f>
        <v>12000</v>
      </c>
      <c r="F58" s="191">
        <f>'Τ. Π._2017_ΘΕΜΑΤΙΚΟΙ ΑΞΟΝΕΣ (2)'!F39</f>
        <v>12000</v>
      </c>
      <c r="G58" s="191">
        <f>'Τ. Π._2017_ΘΕΜΑΤΙΚΟΙ ΑΞΟΝΕΣ (2)'!G39</f>
        <v>0</v>
      </c>
      <c r="H58" s="191">
        <f>'Τ. Π._2017_ΘΕΜΑΤΙΚΟΙ ΑΞΟΝΕΣ (2)'!H39</f>
        <v>0</v>
      </c>
      <c r="I58" s="76" t="s">
        <v>39</v>
      </c>
      <c r="J58" s="193" t="s">
        <v>224</v>
      </c>
      <c r="K58" s="76" t="s">
        <v>92</v>
      </c>
      <c r="L58" s="71" t="s">
        <v>338</v>
      </c>
      <c r="M58" s="72" t="s">
        <v>337</v>
      </c>
      <c r="N58" s="204">
        <v>2017</v>
      </c>
    </row>
    <row r="59" spans="1:14" ht="37.5">
      <c r="A59" s="72" t="s">
        <v>225</v>
      </c>
      <c r="B59" s="72" t="s">
        <v>65</v>
      </c>
      <c r="C59" s="202" t="s">
        <v>226</v>
      </c>
      <c r="D59" s="198" t="s">
        <v>122</v>
      </c>
      <c r="E59" s="191">
        <f>'Τ. Π._2017_ΘΕΜΑΤΙΚΟΙ ΑΞΟΝΕΣ (2)'!E40</f>
        <v>400000</v>
      </c>
      <c r="F59" s="191">
        <f>'Τ. Π._2017_ΘΕΜΑΤΙΚΟΙ ΑΞΟΝΕΣ (2)'!F40</f>
        <v>200000</v>
      </c>
      <c r="G59" s="191">
        <f>'Τ. Π._2017_ΘΕΜΑΤΙΚΟΙ ΑΞΟΝΕΣ (2)'!G40</f>
        <v>200000</v>
      </c>
      <c r="H59" s="191">
        <f>'Τ. Π._2017_ΘΕΜΑΤΙΚΟΙ ΑΞΟΝΕΣ (2)'!H40</f>
        <v>0</v>
      </c>
      <c r="I59" s="76" t="s">
        <v>24</v>
      </c>
      <c r="J59" s="76" t="s">
        <v>227</v>
      </c>
      <c r="K59" s="76" t="s">
        <v>92</v>
      </c>
      <c r="L59" s="71" t="s">
        <v>338</v>
      </c>
      <c r="M59" s="72" t="s">
        <v>337</v>
      </c>
      <c r="N59" s="204">
        <v>2017</v>
      </c>
    </row>
    <row r="60" spans="1:14" ht="37.5">
      <c r="A60" s="72" t="s">
        <v>229</v>
      </c>
      <c r="B60" s="72" t="s">
        <v>42</v>
      </c>
      <c r="C60" s="202" t="s">
        <v>230</v>
      </c>
      <c r="D60" s="198" t="s">
        <v>59</v>
      </c>
      <c r="E60" s="191">
        <f>'Τ. Π._2017_ΘΕΜΑΤΙΚΟΙ ΑΞΟΝΕΣ (2)'!E41</f>
        <v>40000</v>
      </c>
      <c r="F60" s="191">
        <f>'Τ. Π._2017_ΘΕΜΑΤΙΚΟΙ ΑΞΟΝΕΣ (2)'!F41</f>
        <v>40000</v>
      </c>
      <c r="G60" s="191">
        <f>'Τ. Π._2017_ΘΕΜΑΤΙΚΟΙ ΑΞΟΝΕΣ (2)'!G41</f>
        <v>0</v>
      </c>
      <c r="H60" s="191">
        <f>'Τ. Π._2017_ΘΕΜΑΤΙΚΟΙ ΑΞΟΝΕΣ (2)'!H41</f>
        <v>0</v>
      </c>
      <c r="I60" s="76" t="s">
        <v>39</v>
      </c>
      <c r="J60" s="76" t="s">
        <v>231</v>
      </c>
      <c r="K60" s="76" t="s">
        <v>92</v>
      </c>
      <c r="L60" s="71" t="s">
        <v>338</v>
      </c>
      <c r="M60" s="72" t="s">
        <v>337</v>
      </c>
      <c r="N60" s="304" t="s">
        <v>228</v>
      </c>
    </row>
    <row r="61" spans="1:14" ht="37.5">
      <c r="A61" s="72" t="s">
        <v>232</v>
      </c>
      <c r="B61" s="72" t="s">
        <v>42</v>
      </c>
      <c r="C61" s="202" t="s">
        <v>233</v>
      </c>
      <c r="D61" s="198" t="s">
        <v>59</v>
      </c>
      <c r="E61" s="191">
        <f>'Τ. Π._2017_ΘΕΜΑΤΙΚΟΙ ΑΞΟΝΕΣ (2)'!E42</f>
        <v>40000</v>
      </c>
      <c r="F61" s="191">
        <f>'Τ. Π._2017_ΘΕΜΑΤΙΚΟΙ ΑΞΟΝΕΣ (2)'!F42</f>
        <v>40000</v>
      </c>
      <c r="G61" s="191">
        <f>'Τ. Π._2017_ΘΕΜΑΤΙΚΟΙ ΑΞΟΝΕΣ (2)'!G42</f>
        <v>0</v>
      </c>
      <c r="H61" s="191">
        <f>'Τ. Π._2017_ΘΕΜΑΤΙΚΟΙ ΑΞΟΝΕΣ (2)'!H42</f>
        <v>0</v>
      </c>
      <c r="I61" s="76" t="s">
        <v>39</v>
      </c>
      <c r="J61" s="76" t="s">
        <v>234</v>
      </c>
      <c r="K61" s="76" t="s">
        <v>92</v>
      </c>
      <c r="L61" s="71" t="s">
        <v>338</v>
      </c>
      <c r="M61" s="72" t="s">
        <v>337</v>
      </c>
      <c r="N61" s="304" t="s">
        <v>228</v>
      </c>
    </row>
    <row r="62" spans="1:14" ht="37.5">
      <c r="A62" s="72" t="s">
        <v>235</v>
      </c>
      <c r="B62" s="72" t="s">
        <v>42</v>
      </c>
      <c r="C62" s="202" t="s">
        <v>236</v>
      </c>
      <c r="D62" s="198" t="s">
        <v>59</v>
      </c>
      <c r="E62" s="191">
        <f>'Τ. Π._2017_ΘΕΜΑΤΙΚΟΙ ΑΞΟΝΕΣ (2)'!E43</f>
        <v>50000</v>
      </c>
      <c r="F62" s="191">
        <f>'Τ. Π._2017_ΘΕΜΑΤΙΚΟΙ ΑΞΟΝΕΣ (2)'!F43</f>
        <v>50000</v>
      </c>
      <c r="G62" s="191">
        <f>'Τ. Π._2017_ΘΕΜΑΤΙΚΟΙ ΑΞΟΝΕΣ (2)'!G43</f>
        <v>0</v>
      </c>
      <c r="H62" s="191">
        <f>'Τ. Π._2017_ΘΕΜΑΤΙΚΟΙ ΑΞΟΝΕΣ (2)'!H43</f>
        <v>0</v>
      </c>
      <c r="I62" s="76" t="s">
        <v>39</v>
      </c>
      <c r="J62" s="76" t="s">
        <v>237</v>
      </c>
      <c r="K62" s="76" t="s">
        <v>92</v>
      </c>
      <c r="L62" s="71" t="s">
        <v>338</v>
      </c>
      <c r="M62" s="72" t="s">
        <v>337</v>
      </c>
      <c r="N62" s="304" t="s">
        <v>228</v>
      </c>
    </row>
    <row r="63" spans="1:14" ht="48.75">
      <c r="A63" s="72" t="s">
        <v>238</v>
      </c>
      <c r="B63" s="72" t="s">
        <v>42</v>
      </c>
      <c r="C63" s="202" t="s">
        <v>239</v>
      </c>
      <c r="D63" s="198" t="s">
        <v>59</v>
      </c>
      <c r="E63" s="191">
        <f>'Τ. Π._2017_ΘΕΜΑΤΙΚΟΙ ΑΞΟΝΕΣ (2)'!E44</f>
        <v>24800</v>
      </c>
      <c r="F63" s="191">
        <f>'Τ. Π._2017_ΘΕΜΑΤΙΚΟΙ ΑΞΟΝΕΣ (2)'!F44</f>
        <v>24800</v>
      </c>
      <c r="G63" s="191">
        <f>'Τ. Π._2017_ΘΕΜΑΤΙΚΟΙ ΑΞΟΝΕΣ (2)'!G44</f>
        <v>0</v>
      </c>
      <c r="H63" s="191">
        <f>'Τ. Π._2017_ΘΕΜΑΤΙΚΟΙ ΑΞΟΝΕΣ (2)'!H44</f>
        <v>0</v>
      </c>
      <c r="I63" s="76" t="s">
        <v>39</v>
      </c>
      <c r="J63" s="76" t="s">
        <v>240</v>
      </c>
      <c r="K63" s="76" t="s">
        <v>92</v>
      </c>
      <c r="L63" s="71" t="s">
        <v>338</v>
      </c>
      <c r="M63" s="72" t="s">
        <v>337</v>
      </c>
      <c r="N63" s="304" t="s">
        <v>228</v>
      </c>
    </row>
    <row r="64" spans="1:14" ht="37.5">
      <c r="A64" s="72" t="s">
        <v>241</v>
      </c>
      <c r="B64" s="189" t="s">
        <v>42</v>
      </c>
      <c r="C64" s="190" t="s">
        <v>242</v>
      </c>
      <c r="D64" s="189" t="s">
        <v>196</v>
      </c>
      <c r="E64" s="191">
        <f>'Τ. Π._2017_ΘΕΜΑΤΙΚΟΙ ΑΞΟΝΕΣ (2)'!E45</f>
        <v>124000</v>
      </c>
      <c r="F64" s="191">
        <f>'Τ. Π._2017_ΘΕΜΑΤΙΚΟΙ ΑΞΟΝΕΣ (2)'!F45</f>
        <v>124000</v>
      </c>
      <c r="G64" s="191">
        <f>'Τ. Π._2017_ΘΕΜΑΤΙΚΟΙ ΑΞΟΝΕΣ (2)'!G45</f>
        <v>0</v>
      </c>
      <c r="H64" s="191">
        <f>'Τ. Π._2017_ΘΕΜΑΤΙΚΟΙ ΑΞΟΝΕΣ (2)'!H45</f>
        <v>0</v>
      </c>
      <c r="I64" s="76" t="s">
        <v>40</v>
      </c>
      <c r="J64" s="193" t="s">
        <v>243</v>
      </c>
      <c r="K64" s="76" t="s">
        <v>92</v>
      </c>
      <c r="L64" s="71" t="s">
        <v>338</v>
      </c>
      <c r="M64" s="72" t="s">
        <v>337</v>
      </c>
      <c r="N64" s="304" t="s">
        <v>228</v>
      </c>
    </row>
    <row r="65" spans="1:14" ht="37.5">
      <c r="A65" s="95" t="s">
        <v>244</v>
      </c>
      <c r="B65" s="96" t="s">
        <v>65</v>
      </c>
      <c r="C65" s="97" t="s">
        <v>245</v>
      </c>
      <c r="D65" s="98" t="s">
        <v>122</v>
      </c>
      <c r="E65" s="99">
        <f>'Τ. Π._2017_ΘΕΜΑΤΙΚΟΙ ΑΞΟΝΕΣ (2)'!E47</f>
        <v>569990</v>
      </c>
      <c r="F65" s="99">
        <f>'Τ. Π._2017_ΘΕΜΑΤΙΚΟΙ ΑΞΟΝΕΣ (2)'!F47</f>
        <v>569990</v>
      </c>
      <c r="G65" s="99">
        <f>'Τ. Π._2017_ΘΕΜΑΤΙΚΟΙ ΑΞΟΝΕΣ (2)'!G47</f>
        <v>0</v>
      </c>
      <c r="H65" s="99">
        <f>'Τ. Π._2017_ΘΕΜΑΤΙΚΟΙ ΑΞΟΝΕΣ (2)'!H47</f>
        <v>0</v>
      </c>
      <c r="I65" s="101" t="s">
        <v>25</v>
      </c>
      <c r="J65" s="207" t="s">
        <v>246</v>
      </c>
      <c r="K65" s="103" t="s">
        <v>46</v>
      </c>
      <c r="L65" s="103" t="s">
        <v>338</v>
      </c>
      <c r="M65" s="96" t="s">
        <v>337</v>
      </c>
      <c r="N65" s="297">
        <v>2015</v>
      </c>
    </row>
    <row r="66" spans="1:14" ht="37.5">
      <c r="A66" s="208" t="s">
        <v>247</v>
      </c>
      <c r="B66" s="209" t="s">
        <v>65</v>
      </c>
      <c r="C66" s="210" t="s">
        <v>248</v>
      </c>
      <c r="D66" s="211" t="s">
        <v>59</v>
      </c>
      <c r="E66" s="212">
        <f>'Τ. Π._2017_ΘΕΜΑΤΙΚΟΙ ΑΞΟΝΕΣ (2)'!E48</f>
        <v>2500000</v>
      </c>
      <c r="F66" s="212">
        <f>'Τ. Π._2017_ΘΕΜΑΤΙΚΟΙ ΑΞΟΝΕΣ (2)'!F48</f>
        <v>2500000</v>
      </c>
      <c r="G66" s="212">
        <f>'Τ. Π._2017_ΘΕΜΑΤΙΚΟΙ ΑΞΟΝΕΣ (2)'!G48</f>
        <v>0</v>
      </c>
      <c r="H66" s="212">
        <f>'Τ. Π._2017_ΘΕΜΑΤΙΚΟΙ ΑΞΟΝΕΣ (2)'!H48</f>
        <v>0</v>
      </c>
      <c r="I66" s="214" t="s">
        <v>25</v>
      </c>
      <c r="J66" s="215" t="s">
        <v>249</v>
      </c>
      <c r="K66" s="216" t="s">
        <v>46</v>
      </c>
      <c r="L66" s="216" t="s">
        <v>338</v>
      </c>
      <c r="M66" s="209" t="s">
        <v>337</v>
      </c>
      <c r="N66" s="297">
        <v>2016</v>
      </c>
    </row>
    <row r="67" spans="1:14" ht="37.5">
      <c r="A67" s="104" t="s">
        <v>250</v>
      </c>
      <c r="B67" s="105" t="s">
        <v>65</v>
      </c>
      <c r="C67" s="106" t="s">
        <v>251</v>
      </c>
      <c r="D67" s="107" t="s">
        <v>59</v>
      </c>
      <c r="E67" s="212">
        <f>'Τ. Π._2017_ΘΕΜΑΤΙΚΟΙ ΑΞΟΝΕΣ (2)'!E49</f>
        <v>1500000</v>
      </c>
      <c r="F67" s="212">
        <f>'Τ. Π._2017_ΘΕΜΑΤΙΚΟΙ ΑΞΟΝΕΣ (2)'!F49</f>
        <v>1500000</v>
      </c>
      <c r="G67" s="212">
        <f>'Τ. Π._2017_ΘΕΜΑΤΙΚΟΙ ΑΞΟΝΕΣ (2)'!G49</f>
        <v>0</v>
      </c>
      <c r="H67" s="212">
        <f>'Τ. Π._2017_ΘΕΜΑΤΙΚΟΙ ΑΞΟΝΕΣ (2)'!H49</f>
        <v>0</v>
      </c>
      <c r="I67" s="110" t="s">
        <v>25</v>
      </c>
      <c r="J67" s="217" t="s">
        <v>252</v>
      </c>
      <c r="K67" s="112" t="s">
        <v>46</v>
      </c>
      <c r="L67" s="112" t="s">
        <v>338</v>
      </c>
      <c r="M67" s="105" t="s">
        <v>337</v>
      </c>
      <c r="N67" s="297">
        <v>2016</v>
      </c>
    </row>
    <row r="68" spans="1:14" ht="37.5">
      <c r="A68" s="162" t="s">
        <v>261</v>
      </c>
      <c r="B68" s="162" t="s">
        <v>65</v>
      </c>
      <c r="C68" s="305" t="s">
        <v>262</v>
      </c>
      <c r="D68" s="165" t="s">
        <v>59</v>
      </c>
      <c r="E68" s="165">
        <f>'Τ. Π._2017_ΘΕΜΑΤΙΚΟΙ ΑΞΟΝΕΣ (3)'!E4</f>
        <v>400000</v>
      </c>
      <c r="F68" s="165">
        <f>'Τ. Π._2017_ΘΕΜΑΤΙΚΟΙ ΑΞΟΝΕΣ (3)'!F4</f>
        <v>10000</v>
      </c>
      <c r="G68" s="165">
        <f>'Τ. Π._2017_ΘΕΜΑΤΙΚΟΙ ΑΞΟΝΕΣ (3)'!G4</f>
        <v>390000</v>
      </c>
      <c r="H68" s="165">
        <f>'Τ. Π._2017_ΘΕΜΑΤΙΚΟΙ ΑΞΟΝΕΣ (3)'!H4</f>
        <v>0</v>
      </c>
      <c r="I68" s="168" t="s">
        <v>24</v>
      </c>
      <c r="J68" s="169" t="s">
        <v>263</v>
      </c>
      <c r="K68" s="169" t="s">
        <v>46</v>
      </c>
      <c r="L68" s="162" t="s">
        <v>339</v>
      </c>
      <c r="M68" s="162" t="s">
        <v>340</v>
      </c>
      <c r="N68" s="153">
        <v>2015</v>
      </c>
    </row>
    <row r="69" spans="1:14" ht="72">
      <c r="A69" s="43" t="s">
        <v>264</v>
      </c>
      <c r="B69" s="43" t="s">
        <v>42</v>
      </c>
      <c r="C69" s="44" t="s">
        <v>265</v>
      </c>
      <c r="D69" s="45" t="s">
        <v>59</v>
      </c>
      <c r="E69" s="45">
        <f>'Τ. Π._2017_ΘΕΜΑΤΙΚΟΙ ΑΞΟΝΕΣ (3)'!E5</f>
        <v>28659</v>
      </c>
      <c r="F69" s="45">
        <f>'Τ. Π._2017_ΘΕΜΑΤΙΚΟΙ ΑΞΟΝΕΣ (3)'!F5</f>
        <v>28659</v>
      </c>
      <c r="G69" s="45">
        <f>'Τ. Π._2017_ΘΕΜΑΤΙΚΟΙ ΑΞΟΝΕΣ (3)'!G5</f>
        <v>0</v>
      </c>
      <c r="H69" s="45">
        <f>'Τ. Π._2017_ΘΕΜΑΤΙΚΟΙ ΑΞΟΝΕΣ (3)'!H5</f>
        <v>0</v>
      </c>
      <c r="I69" s="48" t="s">
        <v>39</v>
      </c>
      <c r="J69" s="49" t="s">
        <v>266</v>
      </c>
      <c r="K69" s="49" t="s">
        <v>46</v>
      </c>
      <c r="L69" s="43" t="s">
        <v>339</v>
      </c>
      <c r="M69" s="43" t="s">
        <v>340</v>
      </c>
      <c r="N69" s="306">
        <v>2015</v>
      </c>
    </row>
    <row r="70" spans="1:14" ht="37.5">
      <c r="A70" s="43" t="s">
        <v>267</v>
      </c>
      <c r="B70" s="43" t="s">
        <v>42</v>
      </c>
      <c r="C70" s="44" t="s">
        <v>268</v>
      </c>
      <c r="D70" s="45" t="s">
        <v>59</v>
      </c>
      <c r="E70" s="45">
        <f>'Τ. Π._2017_ΘΕΜΑΤΙΚΟΙ ΑΞΟΝΕΣ (3)'!E6</f>
        <v>23500</v>
      </c>
      <c r="F70" s="45">
        <f>'Τ. Π._2017_ΘΕΜΑΤΙΚΟΙ ΑΞΟΝΕΣ (3)'!F6</f>
        <v>23500</v>
      </c>
      <c r="G70" s="45">
        <f>'Τ. Π._2017_ΘΕΜΑΤΙΚΟΙ ΑΞΟΝΕΣ (3)'!G6</f>
        <v>0</v>
      </c>
      <c r="H70" s="45">
        <f>'Τ. Π._2017_ΘΕΜΑΤΙΚΟΙ ΑΞΟΝΕΣ (3)'!H6</f>
        <v>0</v>
      </c>
      <c r="I70" s="48" t="s">
        <v>39</v>
      </c>
      <c r="J70" s="49" t="s">
        <v>269</v>
      </c>
      <c r="K70" s="49" t="s">
        <v>46</v>
      </c>
      <c r="L70" s="43" t="s">
        <v>339</v>
      </c>
      <c r="M70" s="43" t="s">
        <v>340</v>
      </c>
      <c r="N70" s="306">
        <v>2015</v>
      </c>
    </row>
    <row r="71" spans="1:14" ht="37.5">
      <c r="A71" s="43" t="s">
        <v>270</v>
      </c>
      <c r="B71" s="43" t="s">
        <v>42</v>
      </c>
      <c r="C71" s="44" t="s">
        <v>271</v>
      </c>
      <c r="D71" s="45" t="s">
        <v>59</v>
      </c>
      <c r="E71" s="45">
        <f>'Τ. Π._2017_ΘΕΜΑΤΙΚΟΙ ΑΞΟΝΕΣ (3)'!E7</f>
        <v>4305</v>
      </c>
      <c r="F71" s="45">
        <f>'Τ. Π._2017_ΘΕΜΑΤΙΚΟΙ ΑΞΟΝΕΣ (3)'!F7</f>
        <v>4305</v>
      </c>
      <c r="G71" s="45">
        <f>'Τ. Π._2017_ΘΕΜΑΤΙΚΟΙ ΑΞΟΝΕΣ (3)'!G7</f>
        <v>0</v>
      </c>
      <c r="H71" s="45">
        <f>'Τ. Π._2017_ΘΕΜΑΤΙΚΟΙ ΑΞΟΝΕΣ (3)'!H7</f>
        <v>0</v>
      </c>
      <c r="I71" s="48" t="s">
        <v>39</v>
      </c>
      <c r="J71" s="49" t="s">
        <v>272</v>
      </c>
      <c r="K71" s="49" t="s">
        <v>46</v>
      </c>
      <c r="L71" s="43" t="s">
        <v>339</v>
      </c>
      <c r="M71" s="43" t="s">
        <v>340</v>
      </c>
      <c r="N71" s="306">
        <v>2015</v>
      </c>
    </row>
    <row r="72" spans="1:14" ht="37.5">
      <c r="A72" s="43" t="s">
        <v>273</v>
      </c>
      <c r="B72" s="43" t="s">
        <v>65</v>
      </c>
      <c r="C72" s="44" t="s">
        <v>274</v>
      </c>
      <c r="D72" s="45" t="s">
        <v>59</v>
      </c>
      <c r="E72" s="45">
        <f>'Τ. Π._2017_ΘΕΜΑΤΙΚΟΙ ΑΞΟΝΕΣ (3)'!E8</f>
        <v>8176.43</v>
      </c>
      <c r="F72" s="45">
        <f>'Τ. Π._2017_ΘΕΜΑΤΙΚΟΙ ΑΞΟΝΕΣ (3)'!F8</f>
        <v>8176.43</v>
      </c>
      <c r="G72" s="45">
        <f>'Τ. Π._2017_ΘΕΜΑΤΙΚΟΙ ΑΞΟΝΕΣ (3)'!G8</f>
        <v>0</v>
      </c>
      <c r="H72" s="45">
        <f>'Τ. Π._2017_ΘΕΜΑΤΙΚΟΙ ΑΞΟΝΕΣ (3)'!H8</f>
        <v>0</v>
      </c>
      <c r="I72" s="48" t="s">
        <v>39</v>
      </c>
      <c r="J72" s="49" t="s">
        <v>275</v>
      </c>
      <c r="K72" s="49" t="s">
        <v>46</v>
      </c>
      <c r="L72" s="43" t="s">
        <v>339</v>
      </c>
      <c r="M72" s="43" t="s">
        <v>340</v>
      </c>
      <c r="N72" s="306">
        <v>2015</v>
      </c>
    </row>
    <row r="73" spans="1:14" ht="37.5">
      <c r="A73" s="43" t="s">
        <v>276</v>
      </c>
      <c r="B73" s="43" t="s">
        <v>65</v>
      </c>
      <c r="C73" s="44" t="s">
        <v>277</v>
      </c>
      <c r="D73" s="45" t="s">
        <v>59</v>
      </c>
      <c r="E73" s="45">
        <f>'Τ. Π._2017_ΘΕΜΑΤΙΚΟΙ ΑΞΟΝΕΣ (3)'!E9</f>
        <v>3679.77</v>
      </c>
      <c r="F73" s="45">
        <f>'Τ. Π._2017_ΘΕΜΑΤΙΚΟΙ ΑΞΟΝΕΣ (3)'!F9</f>
        <v>3679.77</v>
      </c>
      <c r="G73" s="45">
        <f>'Τ. Π._2017_ΘΕΜΑΤΙΚΟΙ ΑΞΟΝΕΣ (3)'!G9</f>
        <v>0</v>
      </c>
      <c r="H73" s="45">
        <f>'Τ. Π._2017_ΘΕΜΑΤΙΚΟΙ ΑΞΟΝΕΣ (3)'!H9</f>
        <v>0</v>
      </c>
      <c r="I73" s="48" t="s">
        <v>23</v>
      </c>
      <c r="J73" s="49" t="s">
        <v>278</v>
      </c>
      <c r="K73" s="49" t="s">
        <v>46</v>
      </c>
      <c r="L73" s="43" t="s">
        <v>339</v>
      </c>
      <c r="M73" s="43" t="s">
        <v>340</v>
      </c>
      <c r="N73" s="306">
        <v>2015</v>
      </c>
    </row>
    <row r="74" spans="1:14" ht="37.5">
      <c r="A74" s="43" t="s">
        <v>279</v>
      </c>
      <c r="B74" s="43" t="s">
        <v>65</v>
      </c>
      <c r="C74" s="44" t="s">
        <v>280</v>
      </c>
      <c r="D74" s="45" t="s">
        <v>122</v>
      </c>
      <c r="E74" s="45">
        <f>'Τ. Π._2017_ΘΕΜΑΤΙΚΟΙ ΑΞΟΝΕΣ (3)'!E10</f>
        <v>380000</v>
      </c>
      <c r="F74" s="45">
        <f>'Τ. Π._2017_ΘΕΜΑΤΙΚΟΙ ΑΞΟΝΕΣ (3)'!F10</f>
        <v>380000</v>
      </c>
      <c r="G74" s="45">
        <f>'Τ. Π._2017_ΘΕΜΑΤΙΚΟΙ ΑΞΟΝΕΣ (3)'!G10</f>
        <v>0</v>
      </c>
      <c r="H74" s="45">
        <f>'Τ. Π._2017_ΘΕΜΑΤΙΚΟΙ ΑΞΟΝΕΣ (3)'!H10</f>
        <v>0</v>
      </c>
      <c r="I74" s="48" t="s">
        <v>24</v>
      </c>
      <c r="J74" s="49" t="s">
        <v>281</v>
      </c>
      <c r="K74" s="49" t="s">
        <v>46</v>
      </c>
      <c r="L74" s="43" t="s">
        <v>339</v>
      </c>
      <c r="M74" s="43" t="s">
        <v>340</v>
      </c>
      <c r="N74" s="306">
        <v>2016</v>
      </c>
    </row>
    <row r="75" spans="1:14" ht="37.5">
      <c r="A75" s="290" t="s">
        <v>282</v>
      </c>
      <c r="B75" s="290" t="s">
        <v>65</v>
      </c>
      <c r="C75" s="307" t="s">
        <v>283</v>
      </c>
      <c r="D75" s="300" t="s">
        <v>59</v>
      </c>
      <c r="E75" s="45">
        <f>'Τ. Π._2017_ΘΕΜΑΤΙΚΟΙ ΑΞΟΝΕΣ (3)'!E11</f>
        <v>10000</v>
      </c>
      <c r="F75" s="45">
        <f>'Τ. Π._2017_ΘΕΜΑΤΙΚΟΙ ΑΞΟΝΕΣ (3)'!F11</f>
        <v>10000</v>
      </c>
      <c r="G75" s="45">
        <f>'Τ. Π._2017_ΘΕΜΑΤΙΚΟΙ ΑΞΟΝΕΣ (3)'!G11</f>
        <v>0</v>
      </c>
      <c r="H75" s="45">
        <f>'Τ. Π._2017_ΘΕΜΑΤΙΚΟΙ ΑΞΟΝΕΣ (3)'!H11</f>
        <v>0</v>
      </c>
      <c r="I75" s="302" t="s">
        <v>39</v>
      </c>
      <c r="J75" s="308" t="s">
        <v>284</v>
      </c>
      <c r="K75" s="308" t="s">
        <v>46</v>
      </c>
      <c r="L75" s="290" t="s">
        <v>339</v>
      </c>
      <c r="M75" s="290" t="s">
        <v>340</v>
      </c>
      <c r="N75" s="306">
        <v>2016</v>
      </c>
    </row>
    <row r="76" spans="1:14" ht="37.5">
      <c r="A76" s="60" t="s">
        <v>285</v>
      </c>
      <c r="B76" s="61" t="s">
        <v>65</v>
      </c>
      <c r="C76" s="62" t="s">
        <v>286</v>
      </c>
      <c r="D76" s="61" t="s">
        <v>122</v>
      </c>
      <c r="E76" s="63">
        <f>'Τ. Π._2017_ΘΕΜΑΤΙΚΟΙ ΑΞΟΝΕΣ (3)'!E13</f>
        <v>100000</v>
      </c>
      <c r="F76" s="63">
        <f>'Τ. Π._2017_ΘΕΜΑΤΙΚΟΙ ΑΞΟΝΕΣ (3)'!F13</f>
        <v>50000</v>
      </c>
      <c r="G76" s="63">
        <f>'Τ. Π._2017_ΘΕΜΑΤΙΚΟΙ ΑΞΟΝΕΣ (3)'!G13</f>
        <v>50000</v>
      </c>
      <c r="H76" s="63">
        <f>'Τ. Π._2017_ΘΕΜΑΤΙΚΟΙ ΑΞΟΝΕΣ (3)'!H13</f>
        <v>0</v>
      </c>
      <c r="I76" s="66" t="s">
        <v>39</v>
      </c>
      <c r="J76" s="243" t="s">
        <v>287</v>
      </c>
      <c r="K76" s="243" t="s">
        <v>92</v>
      </c>
      <c r="L76" s="60" t="s">
        <v>339</v>
      </c>
      <c r="M76" s="61" t="s">
        <v>340</v>
      </c>
      <c r="N76" s="306">
        <v>2017</v>
      </c>
    </row>
    <row r="77" spans="1:14" ht="37.5">
      <c r="A77" s="71" t="s">
        <v>288</v>
      </c>
      <c r="B77" s="72" t="s">
        <v>65</v>
      </c>
      <c r="C77" s="73" t="s">
        <v>289</v>
      </c>
      <c r="D77" s="72" t="s">
        <v>122</v>
      </c>
      <c r="E77" s="74">
        <f>'Τ. Π._2017_ΘΕΜΑΤΙΚΟΙ ΑΞΟΝΕΣ (3)'!E14</f>
        <v>200000</v>
      </c>
      <c r="F77" s="74">
        <f>'Τ. Π._2017_ΘΕΜΑΤΙΚΟΙ ΑΞΟΝΕΣ (3)'!F14</f>
        <v>10000</v>
      </c>
      <c r="G77" s="74">
        <f>'Τ. Π._2017_ΘΕΜΑΤΙΚΟΙ ΑΞΟΝΕΣ (3)'!G14</f>
        <v>190000</v>
      </c>
      <c r="H77" s="74">
        <f>'Τ. Π._2017_ΘΕΜΑΤΙΚΟΙ ΑΞΟΝΕΣ (3)'!H14</f>
        <v>0</v>
      </c>
      <c r="I77" s="76" t="s">
        <v>24</v>
      </c>
      <c r="J77" s="77" t="s">
        <v>290</v>
      </c>
      <c r="K77" s="77" t="s">
        <v>92</v>
      </c>
      <c r="L77" s="71" t="s">
        <v>339</v>
      </c>
      <c r="M77" s="72" t="s">
        <v>340</v>
      </c>
      <c r="N77" s="306">
        <v>2017</v>
      </c>
    </row>
    <row r="78" spans="1:14" ht="37.5">
      <c r="A78" s="71" t="s">
        <v>291</v>
      </c>
      <c r="B78" s="72" t="s">
        <v>65</v>
      </c>
      <c r="C78" s="73" t="s">
        <v>292</v>
      </c>
      <c r="D78" s="72" t="s">
        <v>59</v>
      </c>
      <c r="E78" s="74">
        <f>'Τ. Π._2017_ΘΕΜΑΤΙΚΟΙ ΑΞΟΝΕΣ (3)'!E15</f>
        <v>200000</v>
      </c>
      <c r="F78" s="74">
        <f>'Τ. Π._2017_ΘΕΜΑΤΙΚΟΙ ΑΞΟΝΕΣ (3)'!F15</f>
        <v>10000</v>
      </c>
      <c r="G78" s="74">
        <f>'Τ. Π._2017_ΘΕΜΑΤΙΚΟΙ ΑΞΟΝΕΣ (3)'!G15</f>
        <v>190000</v>
      </c>
      <c r="H78" s="74">
        <f>'Τ. Π._2017_ΘΕΜΑΤΙΚΟΙ ΑΞΟΝΕΣ (3)'!H15</f>
        <v>0</v>
      </c>
      <c r="I78" s="76" t="s">
        <v>39</v>
      </c>
      <c r="J78" s="77" t="s">
        <v>293</v>
      </c>
      <c r="K78" s="77" t="s">
        <v>92</v>
      </c>
      <c r="L78" s="71" t="s">
        <v>339</v>
      </c>
      <c r="M78" s="72" t="s">
        <v>340</v>
      </c>
      <c r="N78" s="304">
        <v>2017</v>
      </c>
    </row>
    <row r="79" spans="1:14" ht="37.5">
      <c r="A79" s="71" t="s">
        <v>294</v>
      </c>
      <c r="B79" s="81" t="s">
        <v>65</v>
      </c>
      <c r="C79" s="82" t="s">
        <v>295</v>
      </c>
      <c r="D79" s="244" t="s">
        <v>122</v>
      </c>
      <c r="E79" s="74">
        <f>'Τ. Π._2017_ΘΕΜΑΤΙΚΟΙ ΑΞΟΝΕΣ (3)'!E16</f>
        <v>400000</v>
      </c>
      <c r="F79" s="74">
        <f>'Τ. Π._2017_ΘΕΜΑΤΙΚΟΙ ΑΞΟΝΕΣ (3)'!F16</f>
        <v>100000</v>
      </c>
      <c r="G79" s="74">
        <f>'Τ. Π._2017_ΘΕΜΑΤΙΚΟΙ ΑΞΟΝΕΣ (3)'!G16</f>
        <v>300000</v>
      </c>
      <c r="H79" s="74">
        <f>'Τ. Π._2017_ΘΕΜΑΤΙΚΟΙ ΑΞΟΝΕΣ (3)'!H16</f>
        <v>0</v>
      </c>
      <c r="I79" s="86" t="s">
        <v>39</v>
      </c>
      <c r="J79" s="87" t="s">
        <v>296</v>
      </c>
      <c r="K79" s="87" t="s">
        <v>92</v>
      </c>
      <c r="L79" s="71" t="s">
        <v>339</v>
      </c>
      <c r="M79" s="72" t="s">
        <v>340</v>
      </c>
      <c r="N79" s="304" t="s">
        <v>228</v>
      </c>
    </row>
    <row r="80" spans="1:14" ht="47.25" customHeight="1">
      <c r="A80" s="124" t="s">
        <v>297</v>
      </c>
      <c r="B80" s="124" t="s">
        <v>65</v>
      </c>
      <c r="C80" s="125" t="s">
        <v>298</v>
      </c>
      <c r="D80" s="124" t="s">
        <v>59</v>
      </c>
      <c r="E80" s="246">
        <f>'Τ. Π._2017_ΘΕΜΑΤΙΚΟΙ ΑΞΟΝΕΣ (3)'!E18</f>
        <v>400000</v>
      </c>
      <c r="F80" s="246">
        <f>'Τ. Π._2017_ΘΕΜΑΤΙΚΟΙ ΑΞΟΝΕΣ (3)'!F18</f>
        <v>400000</v>
      </c>
      <c r="G80" s="246">
        <f>'Τ. Π._2017_ΘΕΜΑΤΙΚΟΙ ΑΞΟΝΕΣ (3)'!G18</f>
        <v>0</v>
      </c>
      <c r="H80" s="246">
        <f>'Τ. Π._2017_ΘΕΜΑΤΙΚΟΙ ΑΞΟΝΕΣ (3)'!H18</f>
        <v>0</v>
      </c>
      <c r="I80" s="246" t="s">
        <v>25</v>
      </c>
      <c r="J80" s="131" t="s">
        <v>299</v>
      </c>
      <c r="K80" s="223" t="s">
        <v>46</v>
      </c>
      <c r="L80" s="223" t="s">
        <v>339</v>
      </c>
      <c r="M80" s="124" t="s">
        <v>340</v>
      </c>
      <c r="N80" s="287">
        <v>2016</v>
      </c>
    </row>
    <row r="81" spans="1:14" ht="27.75" customHeight="1">
      <c r="A81" s="290" t="s">
        <v>308</v>
      </c>
      <c r="B81" s="290" t="s">
        <v>42</v>
      </c>
      <c r="C81" s="307" t="s">
        <v>309</v>
      </c>
      <c r="D81" s="300" t="s">
        <v>310</v>
      </c>
      <c r="E81" s="300">
        <f>'Τ. Π._2017_ΘΕΜΑΤΙΚΟΙ ΑΞΟΝΕΣ (4)'!E4</f>
        <v>15000</v>
      </c>
      <c r="F81" s="300">
        <f>'Τ. Π._2017_ΘΕΜΑΤΙΚΟΙ ΑΞΟΝΕΣ (4)'!F4</f>
        <v>15000</v>
      </c>
      <c r="G81" s="300">
        <f>'Τ. Π._2017_ΘΕΜΑΤΙΚΟΙ ΑΞΟΝΕΣ (4)'!G4</f>
        <v>0</v>
      </c>
      <c r="H81" s="300">
        <f>'Τ. Π._2017_ΘΕΜΑΤΙΚΟΙ ΑΞΟΝΕΣ (4)'!H4</f>
        <v>0</v>
      </c>
      <c r="I81" s="302" t="s">
        <v>39</v>
      </c>
      <c r="J81" s="308" t="s">
        <v>311</v>
      </c>
      <c r="K81" s="308" t="s">
        <v>46</v>
      </c>
      <c r="L81" s="290" t="s">
        <v>341</v>
      </c>
      <c r="M81" s="290" t="s">
        <v>342</v>
      </c>
      <c r="N81" s="287">
        <v>2016</v>
      </c>
    </row>
    <row r="82" spans="1:14" ht="27.75" customHeight="1">
      <c r="A82" s="72" t="s">
        <v>312</v>
      </c>
      <c r="B82" s="72" t="s">
        <v>42</v>
      </c>
      <c r="C82" s="273" t="s">
        <v>313</v>
      </c>
      <c r="D82" s="274" t="s">
        <v>310</v>
      </c>
      <c r="E82" s="74">
        <v>15000</v>
      </c>
      <c r="F82" s="75">
        <v>15000</v>
      </c>
      <c r="G82" s="75">
        <v>0</v>
      </c>
      <c r="H82" s="75">
        <v>0</v>
      </c>
      <c r="I82" s="76" t="s">
        <v>39</v>
      </c>
      <c r="J82" s="76"/>
      <c r="K82" s="76" t="s">
        <v>92</v>
      </c>
      <c r="L82" s="71" t="s">
        <v>341</v>
      </c>
      <c r="M82" s="72" t="s">
        <v>342</v>
      </c>
      <c r="N82" s="287">
        <v>2017</v>
      </c>
    </row>
    <row r="83" spans="1:14" ht="52.5" customHeight="1">
      <c r="A83" s="162" t="s">
        <v>320</v>
      </c>
      <c r="B83" s="162" t="s">
        <v>42</v>
      </c>
      <c r="C83" s="305" t="s">
        <v>321</v>
      </c>
      <c r="D83" s="165" t="s">
        <v>44</v>
      </c>
      <c r="E83" s="165">
        <f>'Τ. Π._2017_ΘΕΜΑΤΙΚΟΙ ΑΞΟΝΕΣ (5)'!E4</f>
        <v>11620.75</v>
      </c>
      <c r="F83" s="165">
        <f>'Τ. Π._2017_ΘΕΜΑΤΙΚΟΙ ΑΞΟΝΕΣ (5)'!F4</f>
        <v>11620.75</v>
      </c>
      <c r="G83" s="165">
        <f>'Τ. Π._2017_ΘΕΜΑΤΙΚΟΙ ΑΞΟΝΕΣ (5)'!G4</f>
        <v>0</v>
      </c>
      <c r="H83" s="165">
        <f>'Τ. Π._2017_ΘΕΜΑΤΙΚΟΙ ΑΞΟΝΕΣ (5)'!H4</f>
        <v>0</v>
      </c>
      <c r="I83" s="168" t="s">
        <v>39</v>
      </c>
      <c r="J83" s="169" t="s">
        <v>322</v>
      </c>
      <c r="K83" s="169" t="s">
        <v>46</v>
      </c>
      <c r="L83" s="162" t="s">
        <v>343</v>
      </c>
      <c r="M83" s="162" t="s">
        <v>344</v>
      </c>
      <c r="N83" s="287">
        <v>2015</v>
      </c>
    </row>
    <row r="84" spans="1:14" ht="21.75" customHeight="1">
      <c r="A84" s="309" t="s">
        <v>323</v>
      </c>
      <c r="B84" s="310" t="s">
        <v>42</v>
      </c>
      <c r="C84" s="311" t="s">
        <v>324</v>
      </c>
      <c r="D84" s="310" t="s">
        <v>310</v>
      </c>
      <c r="E84" s="312">
        <f>'Τ. Π._2017_ΘΕΜΑΤΙΚΟΙ ΑΞΟΝΕΣ (5)'!E6</f>
        <v>8000</v>
      </c>
      <c r="F84" s="312">
        <f>'Τ. Π._2017_ΘΕΜΑΤΙΚΟΙ ΑΞΟΝΕΣ (5)'!F6</f>
        <v>8000</v>
      </c>
      <c r="G84" s="312">
        <f>'Τ. Π._2017_ΘΕΜΑΤΙΚΟΙ ΑΞΟΝΕΣ (5)'!G6</f>
        <v>0</v>
      </c>
      <c r="H84" s="312">
        <f>'Τ. Π._2017_ΘΕΜΑΤΙΚΟΙ ΑΞΟΝΕΣ (5)'!H6</f>
        <v>0</v>
      </c>
      <c r="I84" s="313" t="s">
        <v>39</v>
      </c>
      <c r="J84" s="314"/>
      <c r="K84" s="314" t="s">
        <v>92</v>
      </c>
      <c r="L84" s="309">
        <v>5</v>
      </c>
      <c r="M84" s="310" t="s">
        <v>344</v>
      </c>
      <c r="N84" s="287">
        <v>2017</v>
      </c>
    </row>
    <row r="85" spans="5:8" ht="15">
      <c r="E85" s="315" t="s">
        <v>32</v>
      </c>
      <c r="F85" s="316" t="s">
        <v>33</v>
      </c>
      <c r="G85" s="316" t="s">
        <v>34</v>
      </c>
      <c r="H85" s="316" t="s">
        <v>35</v>
      </c>
    </row>
    <row r="86" spans="5:8" ht="15">
      <c r="E86" s="317" t="e">
        <f>SUM('ΣΥΝΟΛΟ ΑΞΟΝΩΝ'!E3:E84)</f>
        <v>#REF!</v>
      </c>
      <c r="F86" s="317" t="e">
        <f>SUM('ΣΥΝΟΛΟ ΑΞΟΝΩΝ'!F3:F84)</f>
        <v>#REF!</v>
      </c>
      <c r="G86" s="317" t="e">
        <f>SUM('ΣΥΝΟΛΟ ΑΞΟΝΩΝ'!G3:G84)</f>
        <v>#REF!</v>
      </c>
      <c r="H86" s="317" t="e">
        <f>SUM('ΣΥΝΟΛΟ ΑΞΟΝΩΝ'!H3:H84)</f>
        <v>#REF!</v>
      </c>
    </row>
  </sheetData>
  <sheetProtection sheet="1"/>
  <mergeCells count="11">
    <mergeCell ref="A1:M1"/>
    <mergeCell ref="L2:M2"/>
    <mergeCell ref="A43:A44"/>
    <mergeCell ref="B43:B44"/>
    <mergeCell ref="C43:C44"/>
    <mergeCell ref="D43:D44"/>
    <mergeCell ref="J43:J44"/>
    <mergeCell ref="K43:K44"/>
    <mergeCell ref="L43:L44"/>
    <mergeCell ref="M43:M44"/>
    <mergeCell ref="N43:N44"/>
  </mergeCells>
  <printOptions/>
  <pageMargins left="0.39166666666666666" right="0.3013888888888889" top="0.7076388888888889" bottom="0.6354166666666667" header="0.4423611111111111" footer="0.3701388888888889"/>
  <pageSetup horizontalDpi="300" verticalDpi="300" orientation="landscape" paperSize="8" scale="91"/>
  <headerFooter alignWithMargins="0">
    <oddHeader>&amp;C&amp;"Times New Roman,Κανονικά"&amp;12&amp;A</oddHeader>
    <oddFooter>&amp;C&amp;"Times New Roman,Κανονικά"&amp;12Σελίδα &amp;P</oddFooter>
  </headerFooter>
  <rowBreaks count="4" manualBreakCount="4">
    <brk id="20" max="255" man="1"/>
    <brk id="48" max="255" man="1"/>
    <brk id="64" max="255" man="1"/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="85" zoomScaleNormal="85" zoomScaleSheetLayoutView="75" workbookViewId="0" topLeftCell="A1">
      <selection activeCell="B3" sqref="B3"/>
    </sheetView>
  </sheetViews>
  <sheetFormatPr defaultColWidth="11.421875" defaultRowHeight="48" customHeight="1"/>
  <cols>
    <col min="1" max="1" width="6.8515625" style="0" customWidth="1"/>
    <col min="2" max="2" width="9.8515625" style="0" customWidth="1"/>
    <col min="3" max="3" width="50.140625" style="0" customWidth="1"/>
    <col min="4" max="4" width="16.00390625" style="0" customWidth="1"/>
    <col min="5" max="12" width="16.00390625" style="285" customWidth="1"/>
    <col min="13" max="16384" width="11.57421875" style="0" customWidth="1"/>
  </cols>
  <sheetData>
    <row r="1" spans="1:12" ht="4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48" customHeight="1">
      <c r="A2" s="318" t="s">
        <v>29</v>
      </c>
      <c r="B2" s="159" t="s">
        <v>30</v>
      </c>
      <c r="C2" s="159" t="s">
        <v>2</v>
      </c>
      <c r="D2" s="159" t="s">
        <v>31</v>
      </c>
      <c r="E2" s="318" t="s">
        <v>345</v>
      </c>
      <c r="F2" s="318" t="s">
        <v>346</v>
      </c>
      <c r="G2" s="40" t="s">
        <v>347</v>
      </c>
      <c r="H2" s="40" t="s">
        <v>348</v>
      </c>
      <c r="I2" s="40" t="s">
        <v>349</v>
      </c>
      <c r="J2" s="40" t="s">
        <v>350</v>
      </c>
      <c r="K2" s="40" t="s">
        <v>351</v>
      </c>
      <c r="L2" s="40" t="s">
        <v>352</v>
      </c>
    </row>
    <row r="3" spans="1:12" ht="48" customHeight="1">
      <c r="A3" s="43" t="s">
        <v>41</v>
      </c>
      <c r="B3" s="43" t="s">
        <v>42</v>
      </c>
      <c r="C3" s="44" t="s">
        <v>43</v>
      </c>
      <c r="D3" s="45" t="s">
        <v>44</v>
      </c>
      <c r="E3" s="319">
        <v>6765</v>
      </c>
      <c r="F3" s="320">
        <v>6765</v>
      </c>
      <c r="G3" s="321"/>
      <c r="H3" s="322"/>
      <c r="I3" s="322"/>
      <c r="J3" s="322"/>
      <c r="K3" s="322"/>
      <c r="L3" s="323"/>
    </row>
    <row r="4" spans="1:12" ht="48" customHeight="1">
      <c r="A4" s="43" t="s">
        <v>47</v>
      </c>
      <c r="B4" s="43" t="s">
        <v>42</v>
      </c>
      <c r="C4" s="44" t="s">
        <v>48</v>
      </c>
      <c r="D4" s="45" t="s">
        <v>44</v>
      </c>
      <c r="E4" s="324">
        <v>8364</v>
      </c>
      <c r="F4" s="325">
        <v>8364</v>
      </c>
      <c r="G4" s="326"/>
      <c r="H4" s="327"/>
      <c r="I4" s="327"/>
      <c r="J4" s="327"/>
      <c r="K4" s="327"/>
      <c r="L4" s="328"/>
    </row>
    <row r="5" spans="1:12" ht="48" customHeight="1">
      <c r="A5" s="43" t="s">
        <v>50</v>
      </c>
      <c r="B5" s="43" t="s">
        <v>42</v>
      </c>
      <c r="C5" s="44" t="s">
        <v>51</v>
      </c>
      <c r="D5" s="45" t="s">
        <v>52</v>
      </c>
      <c r="E5" s="324">
        <v>938351.8</v>
      </c>
      <c r="F5" s="325">
        <v>300000</v>
      </c>
      <c r="G5" s="326"/>
      <c r="H5" s="327"/>
      <c r="I5" s="327"/>
      <c r="J5" s="327"/>
      <c r="K5" s="327"/>
      <c r="L5" s="328"/>
    </row>
    <row r="6" spans="1:12" ht="48" customHeight="1">
      <c r="A6" s="43" t="s">
        <v>54</v>
      </c>
      <c r="B6" s="43" t="s">
        <v>42</v>
      </c>
      <c r="C6" s="44" t="s">
        <v>55</v>
      </c>
      <c r="D6" s="45" t="s">
        <v>52</v>
      </c>
      <c r="E6" s="324">
        <v>26300</v>
      </c>
      <c r="F6" s="325">
        <v>26300</v>
      </c>
      <c r="G6" s="326"/>
      <c r="H6" s="327"/>
      <c r="I6" s="327"/>
      <c r="J6" s="327"/>
      <c r="K6" s="327"/>
      <c r="L6" s="328"/>
    </row>
    <row r="7" spans="1:12" ht="48" customHeight="1">
      <c r="A7" s="43" t="s">
        <v>57</v>
      </c>
      <c r="B7" s="43" t="s">
        <v>42</v>
      </c>
      <c r="C7" s="44" t="s">
        <v>58</v>
      </c>
      <c r="D7" s="45" t="s">
        <v>59</v>
      </c>
      <c r="E7" s="324">
        <v>18000</v>
      </c>
      <c r="F7" s="325">
        <v>18000</v>
      </c>
      <c r="G7" s="326"/>
      <c r="H7" s="327"/>
      <c r="I7" s="327"/>
      <c r="J7" s="327"/>
      <c r="K7" s="327"/>
      <c r="L7" s="328"/>
    </row>
    <row r="8" spans="1:12" ht="48" customHeight="1">
      <c r="A8" s="43" t="s">
        <v>61</v>
      </c>
      <c r="B8" s="43" t="s">
        <v>42</v>
      </c>
      <c r="C8" s="44" t="s">
        <v>62</v>
      </c>
      <c r="D8" s="45" t="s">
        <v>59</v>
      </c>
      <c r="E8" s="324">
        <v>14600</v>
      </c>
      <c r="F8" s="325">
        <v>14600</v>
      </c>
      <c r="G8" s="326"/>
      <c r="H8" s="327"/>
      <c r="I8" s="327"/>
      <c r="J8" s="327"/>
      <c r="K8" s="327"/>
      <c r="L8" s="328"/>
    </row>
    <row r="9" spans="1:12" ht="48" customHeight="1">
      <c r="A9" s="43" t="s">
        <v>64</v>
      </c>
      <c r="B9" s="43" t="s">
        <v>65</v>
      </c>
      <c r="C9" s="44" t="s">
        <v>66</v>
      </c>
      <c r="D9" s="45" t="s">
        <v>59</v>
      </c>
      <c r="E9" s="324">
        <v>54274.36</v>
      </c>
      <c r="F9" s="325">
        <v>54274.36</v>
      </c>
      <c r="G9" s="326"/>
      <c r="H9" s="327"/>
      <c r="I9" s="327"/>
      <c r="J9" s="327"/>
      <c r="K9" s="327"/>
      <c r="L9" s="328"/>
    </row>
    <row r="10" spans="1:12" ht="48" customHeight="1">
      <c r="A10" s="43" t="s">
        <v>68</v>
      </c>
      <c r="B10" s="43" t="s">
        <v>42</v>
      </c>
      <c r="C10" s="44" t="s">
        <v>69</v>
      </c>
      <c r="D10" s="43" t="s">
        <v>52</v>
      </c>
      <c r="E10" s="324">
        <v>35500</v>
      </c>
      <c r="F10" s="325">
        <v>35500</v>
      </c>
      <c r="G10" s="326"/>
      <c r="H10" s="327"/>
      <c r="I10" s="327"/>
      <c r="J10" s="327"/>
      <c r="K10" s="327"/>
      <c r="L10" s="328"/>
    </row>
    <row r="11" spans="1:12" ht="48" customHeight="1">
      <c r="A11" s="43" t="s">
        <v>71</v>
      </c>
      <c r="B11" s="43" t="s">
        <v>65</v>
      </c>
      <c r="C11" s="44" t="s">
        <v>72</v>
      </c>
      <c r="D11" s="43" t="s">
        <v>59</v>
      </c>
      <c r="E11" s="324">
        <v>73800</v>
      </c>
      <c r="F11" s="325">
        <v>73800</v>
      </c>
      <c r="G11" s="326"/>
      <c r="H11" s="327"/>
      <c r="I11" s="327"/>
      <c r="J11" s="327"/>
      <c r="K11" s="327"/>
      <c r="L11" s="328"/>
    </row>
    <row r="12" spans="1:12" ht="48" customHeight="1">
      <c r="A12" s="43" t="s">
        <v>74</v>
      </c>
      <c r="B12" s="43" t="s">
        <v>65</v>
      </c>
      <c r="C12" s="44" t="s">
        <v>75</v>
      </c>
      <c r="D12" s="43" t="s">
        <v>59</v>
      </c>
      <c r="E12" s="324">
        <v>94952.1</v>
      </c>
      <c r="F12" s="325">
        <v>94952.1</v>
      </c>
      <c r="G12" s="326"/>
      <c r="H12" s="327"/>
      <c r="I12" s="327"/>
      <c r="J12" s="327"/>
      <c r="K12" s="327"/>
      <c r="L12" s="328"/>
    </row>
    <row r="13" spans="1:12" ht="48" customHeight="1">
      <c r="A13" s="43" t="s">
        <v>77</v>
      </c>
      <c r="B13" s="43" t="s">
        <v>42</v>
      </c>
      <c r="C13" s="44" t="s">
        <v>78</v>
      </c>
      <c r="D13" s="43" t="s">
        <v>59</v>
      </c>
      <c r="E13" s="324">
        <v>51212</v>
      </c>
      <c r="F13" s="325">
        <v>51212</v>
      </c>
      <c r="G13" s="326"/>
      <c r="H13" s="327"/>
      <c r="I13" s="327"/>
      <c r="J13" s="327"/>
      <c r="K13" s="327"/>
      <c r="L13" s="328"/>
    </row>
    <row r="14" spans="1:12" ht="48" customHeight="1">
      <c r="A14" s="43" t="s">
        <v>80</v>
      </c>
      <c r="B14" s="43" t="s">
        <v>65</v>
      </c>
      <c r="C14" s="44" t="s">
        <v>81</v>
      </c>
      <c r="D14" s="43" t="s">
        <v>59</v>
      </c>
      <c r="E14" s="324">
        <v>24800</v>
      </c>
      <c r="F14" s="325">
        <v>24800</v>
      </c>
      <c r="G14" s="326"/>
      <c r="H14" s="327"/>
      <c r="I14" s="327"/>
      <c r="J14" s="327"/>
      <c r="K14" s="327"/>
      <c r="L14" s="328"/>
    </row>
    <row r="15" spans="1:12" ht="48" customHeight="1">
      <c r="A15" s="43" t="s">
        <v>83</v>
      </c>
      <c r="B15" s="43" t="s">
        <v>42</v>
      </c>
      <c r="C15" s="44" t="s">
        <v>84</v>
      </c>
      <c r="D15" s="45" t="s">
        <v>44</v>
      </c>
      <c r="E15" s="324">
        <v>82620</v>
      </c>
      <c r="F15" s="325">
        <v>82620</v>
      </c>
      <c r="G15" s="326"/>
      <c r="H15" s="327"/>
      <c r="I15" s="327"/>
      <c r="J15" s="327"/>
      <c r="K15" s="327"/>
      <c r="L15" s="328"/>
    </row>
    <row r="16" spans="1:12" ht="48" customHeight="1">
      <c r="A16" s="43" t="s">
        <v>86</v>
      </c>
      <c r="B16" s="43" t="s">
        <v>42</v>
      </c>
      <c r="C16" s="44" t="s">
        <v>87</v>
      </c>
      <c r="D16" s="45" t="s">
        <v>59</v>
      </c>
      <c r="E16" s="329">
        <v>17000</v>
      </c>
      <c r="F16" s="330">
        <v>17000</v>
      </c>
      <c r="G16" s="331"/>
      <c r="H16" s="332"/>
      <c r="I16" s="332"/>
      <c r="J16" s="332"/>
      <c r="K16" s="332"/>
      <c r="L16" s="333"/>
    </row>
    <row r="17" spans="1:12" ht="48" customHeight="1">
      <c r="A17" s="60" t="s">
        <v>89</v>
      </c>
      <c r="B17" s="61" t="s">
        <v>42</v>
      </c>
      <c r="C17" s="62" t="s">
        <v>90</v>
      </c>
      <c r="D17" s="61" t="s">
        <v>59</v>
      </c>
      <c r="E17" s="324">
        <v>30000</v>
      </c>
      <c r="F17" s="325">
        <v>30000</v>
      </c>
      <c r="G17" s="326"/>
      <c r="H17" s="327"/>
      <c r="I17" s="327"/>
      <c r="J17" s="327"/>
      <c r="K17" s="327"/>
      <c r="L17" s="328"/>
    </row>
    <row r="18" spans="1:12" ht="48" customHeight="1">
      <c r="A18" s="71" t="s">
        <v>93</v>
      </c>
      <c r="B18" s="72" t="s">
        <v>65</v>
      </c>
      <c r="C18" s="73" t="s">
        <v>94</v>
      </c>
      <c r="D18" s="72" t="s">
        <v>59</v>
      </c>
      <c r="E18" s="324">
        <v>74400</v>
      </c>
      <c r="F18" s="325">
        <v>74400</v>
      </c>
      <c r="G18" s="326"/>
      <c r="H18" s="327"/>
      <c r="I18" s="327"/>
      <c r="J18" s="327"/>
      <c r="K18" s="327"/>
      <c r="L18" s="328"/>
    </row>
    <row r="19" spans="1:12" ht="48" customHeight="1">
      <c r="A19" s="71" t="s">
        <v>96</v>
      </c>
      <c r="B19" s="72" t="s">
        <v>42</v>
      </c>
      <c r="C19" s="73" t="s">
        <v>97</v>
      </c>
      <c r="D19" s="72" t="s">
        <v>52</v>
      </c>
      <c r="E19" s="324">
        <v>20000</v>
      </c>
      <c r="F19" s="325">
        <v>20000</v>
      </c>
      <c r="G19" s="326"/>
      <c r="H19" s="327"/>
      <c r="I19" s="327"/>
      <c r="J19" s="327"/>
      <c r="K19" s="327"/>
      <c r="L19" s="328"/>
    </row>
    <row r="20" spans="1:12" ht="48" customHeight="1">
      <c r="A20" s="71" t="s">
        <v>334</v>
      </c>
      <c r="B20" s="72" t="s">
        <v>65</v>
      </c>
      <c r="C20" s="73" t="s">
        <v>335</v>
      </c>
      <c r="D20" s="72" t="s">
        <v>59</v>
      </c>
      <c r="E20" s="324">
        <v>100000</v>
      </c>
      <c r="F20" s="325">
        <v>20000</v>
      </c>
      <c r="G20" s="326"/>
      <c r="H20" s="327"/>
      <c r="I20" s="327"/>
      <c r="J20" s="327"/>
      <c r="K20" s="327"/>
      <c r="L20" s="328"/>
    </row>
    <row r="21" spans="1:12" ht="48" customHeight="1">
      <c r="A21" s="95" t="s">
        <v>99</v>
      </c>
      <c r="B21" s="96" t="s">
        <v>65</v>
      </c>
      <c r="C21" s="97" t="s">
        <v>100</v>
      </c>
      <c r="D21" s="98" t="s">
        <v>59</v>
      </c>
      <c r="E21" s="319">
        <v>1410684</v>
      </c>
      <c r="F21" s="320">
        <v>1410684</v>
      </c>
      <c r="G21" s="321"/>
      <c r="H21" s="322"/>
      <c r="I21" s="322"/>
      <c r="J21" s="322"/>
      <c r="K21" s="322"/>
      <c r="L21" s="323"/>
    </row>
    <row r="22" spans="1:12" ht="48" customHeight="1">
      <c r="A22" s="208" t="s">
        <v>103</v>
      </c>
      <c r="B22" s="209" t="s">
        <v>42</v>
      </c>
      <c r="C22" s="210" t="s">
        <v>104</v>
      </c>
      <c r="D22" s="211" t="s">
        <v>59</v>
      </c>
      <c r="E22" s="329">
        <v>660000</v>
      </c>
      <c r="F22" s="330">
        <v>660000</v>
      </c>
      <c r="G22" s="331"/>
      <c r="H22" s="332"/>
      <c r="I22" s="332"/>
      <c r="J22" s="332"/>
      <c r="K22" s="332"/>
      <c r="L22" s="333"/>
    </row>
    <row r="23" spans="1:12" ht="48" customHeight="1">
      <c r="A23" s="123" t="s">
        <v>105</v>
      </c>
      <c r="B23" s="124" t="s">
        <v>65</v>
      </c>
      <c r="C23" s="125" t="s">
        <v>106</v>
      </c>
      <c r="D23" s="124" t="s">
        <v>59</v>
      </c>
      <c r="E23" s="324">
        <v>20249000</v>
      </c>
      <c r="F23" s="325">
        <v>20249000</v>
      </c>
      <c r="G23" s="326"/>
      <c r="H23" s="327"/>
      <c r="I23" s="327"/>
      <c r="J23" s="327"/>
      <c r="K23" s="327"/>
      <c r="L23" s="328"/>
    </row>
    <row r="24" spans="1:12" ht="48" customHeight="1">
      <c r="A24" s="162" t="s">
        <v>120</v>
      </c>
      <c r="B24" s="162" t="s">
        <v>65</v>
      </c>
      <c r="C24" s="163" t="s">
        <v>121</v>
      </c>
      <c r="D24" s="164" t="s">
        <v>122</v>
      </c>
      <c r="E24" s="319">
        <v>240000</v>
      </c>
      <c r="F24" s="320">
        <v>240000</v>
      </c>
      <c r="G24" s="321"/>
      <c r="H24" s="322"/>
      <c r="I24" s="322"/>
      <c r="J24" s="322"/>
      <c r="K24" s="322"/>
      <c r="L24" s="323"/>
    </row>
    <row r="25" spans="1:12" ht="48" customHeight="1">
      <c r="A25" s="43" t="s">
        <v>124</v>
      </c>
      <c r="B25" s="43" t="s">
        <v>65</v>
      </c>
      <c r="C25" s="171" t="s">
        <v>125</v>
      </c>
      <c r="D25" s="172" t="s">
        <v>122</v>
      </c>
      <c r="E25" s="324">
        <v>137553.39</v>
      </c>
      <c r="F25" s="325">
        <v>137553.39</v>
      </c>
      <c r="G25" s="326"/>
      <c r="H25" s="327"/>
      <c r="I25" s="327"/>
      <c r="J25" s="327"/>
      <c r="K25" s="327"/>
      <c r="L25" s="328"/>
    </row>
    <row r="26" spans="1:12" ht="48" customHeight="1">
      <c r="A26" s="43" t="s">
        <v>127</v>
      </c>
      <c r="B26" s="43" t="s">
        <v>65</v>
      </c>
      <c r="C26" s="44" t="s">
        <v>128</v>
      </c>
      <c r="D26" s="172" t="s">
        <v>122</v>
      </c>
      <c r="E26" s="324">
        <v>300000</v>
      </c>
      <c r="F26" s="325">
        <v>300000</v>
      </c>
      <c r="G26" s="326"/>
      <c r="H26" s="327"/>
      <c r="I26" s="327"/>
      <c r="J26" s="327"/>
      <c r="K26" s="327"/>
      <c r="L26" s="328"/>
    </row>
    <row r="27" spans="1:12" ht="48" customHeight="1">
      <c r="A27" s="43" t="s">
        <v>130</v>
      </c>
      <c r="B27" s="43" t="s">
        <v>65</v>
      </c>
      <c r="C27" s="44" t="s">
        <v>131</v>
      </c>
      <c r="D27" s="172" t="s">
        <v>122</v>
      </c>
      <c r="E27" s="324">
        <v>112054</v>
      </c>
      <c r="F27" s="325">
        <v>112054</v>
      </c>
      <c r="G27" s="326"/>
      <c r="H27" s="327"/>
      <c r="I27" s="327"/>
      <c r="J27" s="327"/>
      <c r="K27" s="327"/>
      <c r="L27" s="328"/>
    </row>
    <row r="28" spans="1:12" ht="48" customHeight="1">
      <c r="A28" s="43" t="s">
        <v>133</v>
      </c>
      <c r="B28" s="43" t="s">
        <v>65</v>
      </c>
      <c r="C28" s="44" t="s">
        <v>134</v>
      </c>
      <c r="D28" s="172" t="s">
        <v>122</v>
      </c>
      <c r="E28" s="324">
        <v>567380</v>
      </c>
      <c r="F28" s="325">
        <v>567380</v>
      </c>
      <c r="G28" s="326"/>
      <c r="H28" s="327"/>
      <c r="I28" s="327"/>
      <c r="J28" s="327"/>
      <c r="K28" s="327"/>
      <c r="L28" s="328"/>
    </row>
    <row r="29" spans="1:12" ht="48" customHeight="1">
      <c r="A29" s="43" t="s">
        <v>136</v>
      </c>
      <c r="B29" s="43" t="s">
        <v>65</v>
      </c>
      <c r="C29" s="44" t="s">
        <v>137</v>
      </c>
      <c r="D29" s="172" t="s">
        <v>122</v>
      </c>
      <c r="E29" s="324">
        <v>40397.73</v>
      </c>
      <c r="F29" s="325">
        <v>40397.73</v>
      </c>
      <c r="G29" s="326"/>
      <c r="H29" s="327"/>
      <c r="I29" s="327"/>
      <c r="J29" s="327"/>
      <c r="K29" s="327"/>
      <c r="L29" s="328"/>
    </row>
    <row r="30" spans="1:12" ht="48" customHeight="1">
      <c r="A30" s="43" t="s">
        <v>139</v>
      </c>
      <c r="B30" s="43" t="s">
        <v>42</v>
      </c>
      <c r="C30" s="44" t="s">
        <v>140</v>
      </c>
      <c r="D30" s="43" t="s">
        <v>122</v>
      </c>
      <c r="E30" s="324">
        <v>46248</v>
      </c>
      <c r="F30" s="325">
        <v>46248</v>
      </c>
      <c r="G30" s="326"/>
      <c r="H30" s="327"/>
      <c r="I30" s="327"/>
      <c r="J30" s="327"/>
      <c r="K30" s="327"/>
      <c r="L30" s="328"/>
    </row>
    <row r="31" spans="1:12" ht="48" customHeight="1">
      <c r="A31" s="43" t="s">
        <v>142</v>
      </c>
      <c r="B31" s="43" t="s">
        <v>42</v>
      </c>
      <c r="C31" s="44" t="s">
        <v>143</v>
      </c>
      <c r="D31" s="43" t="s">
        <v>122</v>
      </c>
      <c r="E31" s="324">
        <v>17281.5</v>
      </c>
      <c r="F31" s="325">
        <v>17281.5</v>
      </c>
      <c r="G31" s="326"/>
      <c r="H31" s="327"/>
      <c r="I31" s="327"/>
      <c r="J31" s="327"/>
      <c r="K31" s="327"/>
      <c r="L31" s="328"/>
    </row>
    <row r="32" spans="1:12" ht="48" customHeight="1">
      <c r="A32" s="43" t="s">
        <v>145</v>
      </c>
      <c r="B32" s="43" t="s">
        <v>42</v>
      </c>
      <c r="C32" s="44" t="s">
        <v>146</v>
      </c>
      <c r="D32" s="43" t="s">
        <v>122</v>
      </c>
      <c r="E32" s="324">
        <v>36777</v>
      </c>
      <c r="F32" s="325">
        <v>36777</v>
      </c>
      <c r="G32" s="326"/>
      <c r="H32" s="327"/>
      <c r="I32" s="327"/>
      <c r="J32" s="327"/>
      <c r="K32" s="327"/>
      <c r="L32" s="328"/>
    </row>
    <row r="33" spans="1:12" ht="48" customHeight="1">
      <c r="A33" s="43" t="s">
        <v>148</v>
      </c>
      <c r="B33" s="43" t="s">
        <v>65</v>
      </c>
      <c r="C33" s="44" t="s">
        <v>149</v>
      </c>
      <c r="D33" s="43" t="s">
        <v>122</v>
      </c>
      <c r="E33" s="324">
        <v>1722.86</v>
      </c>
      <c r="F33" s="325">
        <v>1722.86</v>
      </c>
      <c r="G33" s="326"/>
      <c r="H33" s="327"/>
      <c r="I33" s="327"/>
      <c r="J33" s="327"/>
      <c r="K33" s="327"/>
      <c r="L33" s="328"/>
    </row>
    <row r="34" spans="1:12" ht="48" customHeight="1">
      <c r="A34" s="43" t="s">
        <v>151</v>
      </c>
      <c r="B34" s="43" t="s">
        <v>42</v>
      </c>
      <c r="C34" s="44" t="s">
        <v>152</v>
      </c>
      <c r="D34" s="43" t="s">
        <v>122</v>
      </c>
      <c r="E34" s="324">
        <v>3008</v>
      </c>
      <c r="F34" s="325">
        <v>3008</v>
      </c>
      <c r="G34" s="326"/>
      <c r="H34" s="327"/>
      <c r="I34" s="327"/>
      <c r="J34" s="327"/>
      <c r="K34" s="327"/>
      <c r="L34" s="328"/>
    </row>
    <row r="35" spans="1:12" ht="48" customHeight="1">
      <c r="A35" s="43" t="s">
        <v>154</v>
      </c>
      <c r="B35" s="43" t="s">
        <v>42</v>
      </c>
      <c r="C35" s="44" t="s">
        <v>155</v>
      </c>
      <c r="D35" s="43" t="s">
        <v>122</v>
      </c>
      <c r="E35" s="324">
        <v>14940</v>
      </c>
      <c r="F35" s="325">
        <v>14940</v>
      </c>
      <c r="G35" s="326"/>
      <c r="H35" s="327"/>
      <c r="I35" s="327"/>
      <c r="J35" s="327"/>
      <c r="K35" s="327"/>
      <c r="L35" s="328"/>
    </row>
    <row r="36" spans="1:12" ht="48" customHeight="1">
      <c r="A36" s="43" t="s">
        <v>157</v>
      </c>
      <c r="B36" s="43" t="s">
        <v>42</v>
      </c>
      <c r="C36" s="44" t="s">
        <v>158</v>
      </c>
      <c r="D36" s="43" t="s">
        <v>159</v>
      </c>
      <c r="E36" s="324">
        <v>47000</v>
      </c>
      <c r="F36" s="325">
        <v>47000</v>
      </c>
      <c r="G36" s="326"/>
      <c r="H36" s="327"/>
      <c r="I36" s="327"/>
      <c r="J36" s="327"/>
      <c r="K36" s="327"/>
      <c r="L36" s="328"/>
    </row>
    <row r="37" spans="1:12" ht="48" customHeight="1">
      <c r="A37" s="43" t="s">
        <v>161</v>
      </c>
      <c r="B37" s="43" t="s">
        <v>65</v>
      </c>
      <c r="C37" s="44" t="s">
        <v>162</v>
      </c>
      <c r="D37" s="43" t="s">
        <v>163</v>
      </c>
      <c r="E37" s="324">
        <v>300000</v>
      </c>
      <c r="F37" s="325">
        <v>300000</v>
      </c>
      <c r="G37" s="326"/>
      <c r="H37" s="327"/>
      <c r="I37" s="327"/>
      <c r="J37" s="327"/>
      <c r="K37" s="327"/>
      <c r="L37" s="328"/>
    </row>
    <row r="38" spans="1:12" ht="48" customHeight="1">
      <c r="A38" s="43" t="s">
        <v>165</v>
      </c>
      <c r="B38" s="43" t="s">
        <v>65</v>
      </c>
      <c r="C38" s="174" t="s">
        <v>166</v>
      </c>
      <c r="D38" s="43" t="s">
        <v>122</v>
      </c>
      <c r="E38" s="324">
        <v>12138</v>
      </c>
      <c r="F38" s="325">
        <v>12138</v>
      </c>
      <c r="G38" s="326"/>
      <c r="H38" s="327"/>
      <c r="I38" s="327"/>
      <c r="J38" s="327"/>
      <c r="K38" s="327"/>
      <c r="L38" s="328"/>
    </row>
    <row r="39" spans="1:12" ht="48" customHeight="1">
      <c r="A39" s="43" t="s">
        <v>168</v>
      </c>
      <c r="B39" s="43" t="s">
        <v>42</v>
      </c>
      <c r="C39" s="174" t="s">
        <v>169</v>
      </c>
      <c r="D39" s="43" t="s">
        <v>122</v>
      </c>
      <c r="E39" s="324">
        <v>23247</v>
      </c>
      <c r="F39" s="325">
        <v>23247</v>
      </c>
      <c r="G39" s="326"/>
      <c r="H39" s="327"/>
      <c r="I39" s="327"/>
      <c r="J39" s="327"/>
      <c r="K39" s="327"/>
      <c r="L39" s="328"/>
    </row>
    <row r="40" spans="1:12" ht="48" customHeight="1">
      <c r="A40" s="43" t="s">
        <v>171</v>
      </c>
      <c r="B40" s="43" t="s">
        <v>65</v>
      </c>
      <c r="C40" s="174" t="s">
        <v>172</v>
      </c>
      <c r="D40" s="172" t="s">
        <v>122</v>
      </c>
      <c r="E40" s="324">
        <v>180000</v>
      </c>
      <c r="F40" s="325">
        <v>180000</v>
      </c>
      <c r="G40" s="326"/>
      <c r="H40" s="327"/>
      <c r="I40" s="327"/>
      <c r="J40" s="327"/>
      <c r="K40" s="327"/>
      <c r="L40" s="328"/>
    </row>
    <row r="41" spans="1:12" ht="48" customHeight="1">
      <c r="A41" s="43" t="s">
        <v>174</v>
      </c>
      <c r="B41" s="43" t="s">
        <v>65</v>
      </c>
      <c r="C41" s="44" t="s">
        <v>175</v>
      </c>
      <c r="D41" s="43" t="s">
        <v>122</v>
      </c>
      <c r="E41" s="324">
        <v>180000</v>
      </c>
      <c r="F41" s="325">
        <v>180000</v>
      </c>
      <c r="G41" s="326"/>
      <c r="H41" s="327"/>
      <c r="I41" s="327"/>
      <c r="J41" s="327"/>
      <c r="K41" s="327"/>
      <c r="L41" s="328"/>
    </row>
    <row r="42" spans="1:12" ht="48" customHeight="1">
      <c r="A42" s="43" t="s">
        <v>177</v>
      </c>
      <c r="B42" s="43" t="s">
        <v>42</v>
      </c>
      <c r="C42" s="44" t="s">
        <v>178</v>
      </c>
      <c r="D42" s="172" t="s">
        <v>122</v>
      </c>
      <c r="E42" s="324">
        <v>6150</v>
      </c>
      <c r="F42" s="325">
        <v>6150</v>
      </c>
      <c r="G42" s="326"/>
      <c r="H42" s="327"/>
      <c r="I42" s="327"/>
      <c r="J42" s="327"/>
      <c r="K42" s="327"/>
      <c r="L42" s="328"/>
    </row>
    <row r="43" spans="1:12" ht="48" customHeight="1">
      <c r="A43" s="43" t="s">
        <v>180</v>
      </c>
      <c r="B43" s="43" t="s">
        <v>65</v>
      </c>
      <c r="C43" s="174" t="s">
        <v>181</v>
      </c>
      <c r="D43" s="43" t="s">
        <v>163</v>
      </c>
      <c r="E43" s="334">
        <v>24400</v>
      </c>
      <c r="F43" s="335">
        <v>24400</v>
      </c>
      <c r="G43" s="336"/>
      <c r="H43" s="337"/>
      <c r="I43" s="337"/>
      <c r="J43" s="337"/>
      <c r="K43" s="337"/>
      <c r="L43" s="338"/>
    </row>
    <row r="44" spans="1:12" ht="48" customHeight="1">
      <c r="A44" s="43"/>
      <c r="B44" s="43"/>
      <c r="C44" s="174"/>
      <c r="D44" s="43"/>
      <c r="E44" s="339">
        <v>50000</v>
      </c>
      <c r="F44" s="340">
        <v>50000</v>
      </c>
      <c r="G44" s="341"/>
      <c r="H44" s="342"/>
      <c r="I44" s="342"/>
      <c r="J44" s="342"/>
      <c r="K44" s="342"/>
      <c r="L44" s="343"/>
    </row>
    <row r="45" spans="1:12" ht="48" customHeight="1">
      <c r="A45" s="43" t="s">
        <v>183</v>
      </c>
      <c r="B45" s="43" t="s">
        <v>65</v>
      </c>
      <c r="C45" s="44" t="s">
        <v>184</v>
      </c>
      <c r="D45" s="43" t="s">
        <v>163</v>
      </c>
      <c r="E45" s="324">
        <v>70000</v>
      </c>
      <c r="F45" s="325">
        <v>70000</v>
      </c>
      <c r="G45" s="326"/>
      <c r="H45" s="327"/>
      <c r="I45" s="327"/>
      <c r="J45" s="327"/>
      <c r="K45" s="327"/>
      <c r="L45" s="328"/>
    </row>
    <row r="46" spans="1:12" ht="48" customHeight="1">
      <c r="A46" s="43" t="s">
        <v>186</v>
      </c>
      <c r="B46" s="43" t="s">
        <v>42</v>
      </c>
      <c r="C46" s="44" t="s">
        <v>187</v>
      </c>
      <c r="D46" s="43" t="s">
        <v>59</v>
      </c>
      <c r="E46" s="324">
        <v>14000</v>
      </c>
      <c r="F46" s="325">
        <v>14000</v>
      </c>
      <c r="G46" s="326"/>
      <c r="H46" s="327"/>
      <c r="I46" s="327"/>
      <c r="J46" s="327"/>
      <c r="K46" s="327"/>
      <c r="L46" s="328"/>
    </row>
    <row r="47" spans="1:12" ht="48" customHeight="1">
      <c r="A47" s="43" t="s">
        <v>189</v>
      </c>
      <c r="B47" s="43" t="s">
        <v>65</v>
      </c>
      <c r="C47" s="44" t="s">
        <v>190</v>
      </c>
      <c r="D47" s="45" t="s">
        <v>163</v>
      </c>
      <c r="E47" s="324">
        <v>70000</v>
      </c>
      <c r="F47" s="325">
        <v>70000</v>
      </c>
      <c r="G47" s="326"/>
      <c r="H47" s="327"/>
      <c r="I47" s="327"/>
      <c r="J47" s="327"/>
      <c r="K47" s="327"/>
      <c r="L47" s="328"/>
    </row>
    <row r="48" spans="1:12" ht="48" customHeight="1">
      <c r="A48" s="290" t="s">
        <v>192</v>
      </c>
      <c r="B48" s="290" t="s">
        <v>65</v>
      </c>
      <c r="C48" s="299" t="s">
        <v>193</v>
      </c>
      <c r="D48" s="290" t="s">
        <v>122</v>
      </c>
      <c r="E48" s="329">
        <v>6613.11</v>
      </c>
      <c r="F48" s="330">
        <v>6613.11</v>
      </c>
      <c r="G48" s="331"/>
      <c r="H48" s="332"/>
      <c r="I48" s="332"/>
      <c r="J48" s="332"/>
      <c r="K48" s="332"/>
      <c r="L48" s="333"/>
    </row>
    <row r="49" spans="1:12" ht="48" customHeight="1">
      <c r="A49" s="72" t="s">
        <v>194</v>
      </c>
      <c r="B49" s="189" t="s">
        <v>65</v>
      </c>
      <c r="C49" s="190" t="s">
        <v>195</v>
      </c>
      <c r="D49" s="189" t="s">
        <v>196</v>
      </c>
      <c r="E49" s="324">
        <v>400000</v>
      </c>
      <c r="F49" s="325">
        <v>40000</v>
      </c>
      <c r="G49" s="326"/>
      <c r="H49" s="327"/>
      <c r="I49" s="327"/>
      <c r="J49" s="327"/>
      <c r="K49" s="327"/>
      <c r="L49" s="328"/>
    </row>
    <row r="50" spans="1:12" ht="48" customHeight="1">
      <c r="A50" s="72" t="s">
        <v>198</v>
      </c>
      <c r="B50" s="189" t="s">
        <v>65</v>
      </c>
      <c r="C50" s="190" t="s">
        <v>199</v>
      </c>
      <c r="D50" s="191" t="s">
        <v>196</v>
      </c>
      <c r="E50" s="324">
        <v>200000</v>
      </c>
      <c r="F50" s="325">
        <v>40000</v>
      </c>
      <c r="G50" s="326"/>
      <c r="H50" s="327"/>
      <c r="I50" s="327"/>
      <c r="J50" s="327"/>
      <c r="K50" s="327"/>
      <c r="L50" s="328"/>
    </row>
    <row r="51" spans="1:12" ht="48" customHeight="1">
      <c r="A51" s="72" t="s">
        <v>201</v>
      </c>
      <c r="B51" s="189" t="s">
        <v>65</v>
      </c>
      <c r="C51" s="190" t="s">
        <v>202</v>
      </c>
      <c r="D51" s="191" t="s">
        <v>196</v>
      </c>
      <c r="E51" s="324">
        <v>200000</v>
      </c>
      <c r="F51" s="325">
        <v>50000</v>
      </c>
      <c r="G51" s="326"/>
      <c r="H51" s="327"/>
      <c r="I51" s="327"/>
      <c r="J51" s="327"/>
      <c r="K51" s="327"/>
      <c r="L51" s="328"/>
    </row>
    <row r="52" spans="1:12" ht="48" customHeight="1">
      <c r="A52" s="72" t="s">
        <v>204</v>
      </c>
      <c r="B52" s="72" t="s">
        <v>65</v>
      </c>
      <c r="C52" s="73" t="s">
        <v>205</v>
      </c>
      <c r="D52" s="198" t="s">
        <v>122</v>
      </c>
      <c r="E52" s="324">
        <v>200000</v>
      </c>
      <c r="F52" s="325">
        <v>200000</v>
      </c>
      <c r="G52" s="326"/>
      <c r="H52" s="327"/>
      <c r="I52" s="327"/>
      <c r="J52" s="327"/>
      <c r="K52" s="327"/>
      <c r="L52" s="328"/>
    </row>
    <row r="53" spans="1:12" ht="48" customHeight="1">
      <c r="A53" s="72" t="s">
        <v>207</v>
      </c>
      <c r="B53" s="72" t="s">
        <v>65</v>
      </c>
      <c r="C53" s="73" t="s">
        <v>208</v>
      </c>
      <c r="D53" s="198" t="s">
        <v>122</v>
      </c>
      <c r="E53" s="324">
        <v>74400</v>
      </c>
      <c r="F53" s="325">
        <v>74400</v>
      </c>
      <c r="G53" s="326"/>
      <c r="H53" s="327"/>
      <c r="I53" s="327"/>
      <c r="J53" s="327"/>
      <c r="K53" s="327"/>
      <c r="L53" s="328"/>
    </row>
    <row r="54" spans="1:12" ht="48" customHeight="1">
      <c r="A54" s="72" t="s">
        <v>210</v>
      </c>
      <c r="B54" s="72" t="s">
        <v>65</v>
      </c>
      <c r="C54" s="73" t="s">
        <v>211</v>
      </c>
      <c r="D54" s="198" t="s">
        <v>122</v>
      </c>
      <c r="E54" s="324">
        <v>300000</v>
      </c>
      <c r="F54" s="325">
        <v>50000</v>
      </c>
      <c r="G54" s="326"/>
      <c r="H54" s="327"/>
      <c r="I54" s="327"/>
      <c r="J54" s="327"/>
      <c r="K54" s="327"/>
      <c r="L54" s="328"/>
    </row>
    <row r="55" spans="1:12" ht="48" customHeight="1">
      <c r="A55" s="72" t="s">
        <v>213</v>
      </c>
      <c r="B55" s="72" t="s">
        <v>65</v>
      </c>
      <c r="C55" s="73" t="s">
        <v>214</v>
      </c>
      <c r="D55" s="72" t="s">
        <v>122</v>
      </c>
      <c r="E55" s="324">
        <v>100000</v>
      </c>
      <c r="F55" s="325">
        <v>50000</v>
      </c>
      <c r="G55" s="326"/>
      <c r="H55" s="327"/>
      <c r="I55" s="327"/>
      <c r="J55" s="327"/>
      <c r="K55" s="327"/>
      <c r="L55" s="328"/>
    </row>
    <row r="56" spans="1:12" ht="48" customHeight="1">
      <c r="A56" s="72" t="s">
        <v>216</v>
      </c>
      <c r="B56" s="72" t="s">
        <v>65</v>
      </c>
      <c r="C56" s="73" t="s">
        <v>217</v>
      </c>
      <c r="D56" s="72" t="s">
        <v>122</v>
      </c>
      <c r="E56" s="324">
        <v>800000</v>
      </c>
      <c r="F56" s="325">
        <v>50000</v>
      </c>
      <c r="G56" s="326"/>
      <c r="H56" s="327"/>
      <c r="I56" s="327"/>
      <c r="J56" s="327"/>
      <c r="K56" s="327"/>
      <c r="L56" s="328"/>
    </row>
    <row r="57" spans="1:12" ht="48" customHeight="1">
      <c r="A57" s="72" t="s">
        <v>219</v>
      </c>
      <c r="B57" s="72" t="s">
        <v>65</v>
      </c>
      <c r="C57" s="73" t="s">
        <v>220</v>
      </c>
      <c r="D57" s="198" t="s">
        <v>122</v>
      </c>
      <c r="E57" s="324">
        <v>1000000</v>
      </c>
      <c r="F57" s="325">
        <v>100000</v>
      </c>
      <c r="G57" s="326"/>
      <c r="H57" s="327"/>
      <c r="I57" s="327"/>
      <c r="J57" s="327"/>
      <c r="K57" s="327"/>
      <c r="L57" s="328"/>
    </row>
    <row r="58" spans="1:12" ht="48" customHeight="1">
      <c r="A58" s="72" t="s">
        <v>222</v>
      </c>
      <c r="B58" s="72" t="s">
        <v>65</v>
      </c>
      <c r="C58" s="190" t="s">
        <v>223</v>
      </c>
      <c r="D58" s="189" t="s">
        <v>122</v>
      </c>
      <c r="E58" s="324">
        <v>12000</v>
      </c>
      <c r="F58" s="325">
        <v>12000</v>
      </c>
      <c r="G58" s="326"/>
      <c r="H58" s="327"/>
      <c r="I58" s="327"/>
      <c r="J58" s="327"/>
      <c r="K58" s="327"/>
      <c r="L58" s="328"/>
    </row>
    <row r="59" spans="1:12" ht="48" customHeight="1">
      <c r="A59" s="72" t="s">
        <v>225</v>
      </c>
      <c r="B59" s="72" t="s">
        <v>65</v>
      </c>
      <c r="C59" s="202" t="s">
        <v>226</v>
      </c>
      <c r="D59" s="198" t="s">
        <v>122</v>
      </c>
      <c r="E59" s="324">
        <v>400000</v>
      </c>
      <c r="F59" s="325">
        <v>200000</v>
      </c>
      <c r="G59" s="326"/>
      <c r="H59" s="327"/>
      <c r="I59" s="327"/>
      <c r="J59" s="327"/>
      <c r="K59" s="327"/>
      <c r="L59" s="328"/>
    </row>
    <row r="60" spans="1:12" ht="48" customHeight="1">
      <c r="A60" s="72" t="s">
        <v>229</v>
      </c>
      <c r="B60" s="72" t="s">
        <v>42</v>
      </c>
      <c r="C60" s="202" t="s">
        <v>230</v>
      </c>
      <c r="D60" s="198" t="s">
        <v>59</v>
      </c>
      <c r="E60" s="324">
        <v>40000</v>
      </c>
      <c r="F60" s="325">
        <v>40000</v>
      </c>
      <c r="G60" s="326"/>
      <c r="H60" s="327"/>
      <c r="I60" s="327"/>
      <c r="J60" s="327"/>
      <c r="K60" s="327"/>
      <c r="L60" s="328"/>
    </row>
    <row r="61" spans="1:12" ht="48" customHeight="1">
      <c r="A61" s="72" t="s">
        <v>232</v>
      </c>
      <c r="B61" s="72" t="s">
        <v>42</v>
      </c>
      <c r="C61" s="202" t="s">
        <v>233</v>
      </c>
      <c r="D61" s="198" t="s">
        <v>59</v>
      </c>
      <c r="E61" s="324">
        <v>40000</v>
      </c>
      <c r="F61" s="325">
        <v>40000</v>
      </c>
      <c r="G61" s="326"/>
      <c r="H61" s="327"/>
      <c r="I61" s="327"/>
      <c r="J61" s="327"/>
      <c r="K61" s="327"/>
      <c r="L61" s="328"/>
    </row>
    <row r="62" spans="1:12" ht="48" customHeight="1">
      <c r="A62" s="72" t="s">
        <v>235</v>
      </c>
      <c r="B62" s="72" t="s">
        <v>42</v>
      </c>
      <c r="C62" s="202" t="s">
        <v>236</v>
      </c>
      <c r="D62" s="198" t="s">
        <v>59</v>
      </c>
      <c r="E62" s="324">
        <v>50000</v>
      </c>
      <c r="F62" s="325">
        <v>50000</v>
      </c>
      <c r="G62" s="326"/>
      <c r="H62" s="327"/>
      <c r="I62" s="327"/>
      <c r="J62" s="327"/>
      <c r="K62" s="327"/>
      <c r="L62" s="328"/>
    </row>
    <row r="63" spans="1:12" ht="48" customHeight="1">
      <c r="A63" s="72" t="s">
        <v>238</v>
      </c>
      <c r="B63" s="72" t="s">
        <v>42</v>
      </c>
      <c r="C63" s="202" t="s">
        <v>239</v>
      </c>
      <c r="D63" s="198" t="s">
        <v>59</v>
      </c>
      <c r="E63" s="324">
        <v>24800</v>
      </c>
      <c r="F63" s="325">
        <v>24800</v>
      </c>
      <c r="G63" s="326"/>
      <c r="H63" s="327"/>
      <c r="I63" s="327"/>
      <c r="J63" s="327"/>
      <c r="K63" s="327"/>
      <c r="L63" s="328"/>
    </row>
    <row r="64" spans="1:12" ht="48" customHeight="1">
      <c r="A64" s="72" t="s">
        <v>241</v>
      </c>
      <c r="B64" s="189" t="s">
        <v>42</v>
      </c>
      <c r="C64" s="190" t="s">
        <v>242</v>
      </c>
      <c r="D64" s="189" t="s">
        <v>196</v>
      </c>
      <c r="E64" s="324">
        <v>124000</v>
      </c>
      <c r="F64" s="325">
        <v>124000</v>
      </c>
      <c r="G64" s="326"/>
      <c r="H64" s="327"/>
      <c r="I64" s="327"/>
      <c r="J64" s="327"/>
      <c r="K64" s="327"/>
      <c r="L64" s="328"/>
    </row>
    <row r="65" spans="1:12" ht="48" customHeight="1">
      <c r="A65" s="95" t="s">
        <v>244</v>
      </c>
      <c r="B65" s="96" t="s">
        <v>65</v>
      </c>
      <c r="C65" s="97" t="s">
        <v>245</v>
      </c>
      <c r="D65" s="98" t="s">
        <v>122</v>
      </c>
      <c r="E65" s="319">
        <v>569990</v>
      </c>
      <c r="F65" s="320">
        <v>569990</v>
      </c>
      <c r="G65" s="321"/>
      <c r="H65" s="322"/>
      <c r="I65" s="322"/>
      <c r="J65" s="322"/>
      <c r="K65" s="322"/>
      <c r="L65" s="323"/>
    </row>
    <row r="66" spans="1:12" ht="48" customHeight="1">
      <c r="A66" s="208" t="s">
        <v>247</v>
      </c>
      <c r="B66" s="209" t="s">
        <v>65</v>
      </c>
      <c r="C66" s="210" t="s">
        <v>248</v>
      </c>
      <c r="D66" s="211" t="s">
        <v>59</v>
      </c>
      <c r="E66" s="324">
        <v>2500000</v>
      </c>
      <c r="F66" s="325">
        <v>2500000</v>
      </c>
      <c r="G66" s="326"/>
      <c r="H66" s="327"/>
      <c r="I66" s="327"/>
      <c r="J66" s="327"/>
      <c r="K66" s="327"/>
      <c r="L66" s="328"/>
    </row>
    <row r="67" spans="1:12" ht="48" customHeight="1">
      <c r="A67" s="104" t="s">
        <v>250</v>
      </c>
      <c r="B67" s="105" t="s">
        <v>65</v>
      </c>
      <c r="C67" s="106" t="s">
        <v>251</v>
      </c>
      <c r="D67" s="107" t="s">
        <v>59</v>
      </c>
      <c r="E67" s="329">
        <v>1500000</v>
      </c>
      <c r="F67" s="330">
        <v>1500000</v>
      </c>
      <c r="G67" s="331"/>
      <c r="H67" s="332"/>
      <c r="I67" s="332"/>
      <c r="J67" s="332"/>
      <c r="K67" s="332"/>
      <c r="L67" s="333"/>
    </row>
    <row r="68" spans="1:12" ht="48" customHeight="1">
      <c r="A68" s="162" t="s">
        <v>261</v>
      </c>
      <c r="B68" s="162" t="s">
        <v>65</v>
      </c>
      <c r="C68" s="305" t="s">
        <v>262</v>
      </c>
      <c r="D68" s="165" t="s">
        <v>59</v>
      </c>
      <c r="E68" s="324">
        <v>400000</v>
      </c>
      <c r="F68" s="325">
        <v>10000</v>
      </c>
      <c r="G68" s="326"/>
      <c r="H68" s="327"/>
      <c r="I68" s="327"/>
      <c r="J68" s="327"/>
      <c r="K68" s="327"/>
      <c r="L68" s="328"/>
    </row>
    <row r="69" spans="1:12" ht="48" customHeight="1">
      <c r="A69" s="43" t="s">
        <v>264</v>
      </c>
      <c r="B69" s="43" t="s">
        <v>42</v>
      </c>
      <c r="C69" s="44" t="s">
        <v>265</v>
      </c>
      <c r="D69" s="45" t="s">
        <v>59</v>
      </c>
      <c r="E69" s="324">
        <v>28659</v>
      </c>
      <c r="F69" s="325">
        <v>28659</v>
      </c>
      <c r="G69" s="326"/>
      <c r="H69" s="327"/>
      <c r="I69" s="327"/>
      <c r="J69" s="327"/>
      <c r="K69" s="327"/>
      <c r="L69" s="328"/>
    </row>
    <row r="70" spans="1:12" ht="48" customHeight="1">
      <c r="A70" s="43" t="s">
        <v>267</v>
      </c>
      <c r="B70" s="43" t="s">
        <v>42</v>
      </c>
      <c r="C70" s="44" t="s">
        <v>268</v>
      </c>
      <c r="D70" s="45" t="s">
        <v>59</v>
      </c>
      <c r="E70" s="324">
        <v>23500</v>
      </c>
      <c r="F70" s="325">
        <v>23500</v>
      </c>
      <c r="G70" s="326"/>
      <c r="H70" s="327"/>
      <c r="I70" s="327"/>
      <c r="J70" s="327"/>
      <c r="K70" s="327"/>
      <c r="L70" s="328"/>
    </row>
    <row r="71" spans="1:12" ht="48" customHeight="1">
      <c r="A71" s="43" t="s">
        <v>270</v>
      </c>
      <c r="B71" s="43" t="s">
        <v>42</v>
      </c>
      <c r="C71" s="44" t="s">
        <v>271</v>
      </c>
      <c r="D71" s="45" t="s">
        <v>59</v>
      </c>
      <c r="E71" s="324">
        <v>4305</v>
      </c>
      <c r="F71" s="325">
        <v>4305</v>
      </c>
      <c r="G71" s="326"/>
      <c r="H71" s="327"/>
      <c r="I71" s="327"/>
      <c r="J71" s="327"/>
      <c r="K71" s="327"/>
      <c r="L71" s="328"/>
    </row>
    <row r="72" spans="1:12" ht="48" customHeight="1">
      <c r="A72" s="43" t="s">
        <v>273</v>
      </c>
      <c r="B72" s="43" t="s">
        <v>65</v>
      </c>
      <c r="C72" s="44" t="s">
        <v>274</v>
      </c>
      <c r="D72" s="45" t="s">
        <v>59</v>
      </c>
      <c r="E72" s="324">
        <v>8176.43</v>
      </c>
      <c r="F72" s="325">
        <v>8176.43</v>
      </c>
      <c r="G72" s="326"/>
      <c r="H72" s="327"/>
      <c r="I72" s="327"/>
      <c r="J72" s="327"/>
      <c r="K72" s="327"/>
      <c r="L72" s="328"/>
    </row>
    <row r="73" spans="1:12" ht="48" customHeight="1">
      <c r="A73" s="43" t="s">
        <v>276</v>
      </c>
      <c r="B73" s="43" t="s">
        <v>65</v>
      </c>
      <c r="C73" s="44" t="s">
        <v>277</v>
      </c>
      <c r="D73" s="45" t="s">
        <v>59</v>
      </c>
      <c r="E73" s="324">
        <v>3679.77</v>
      </c>
      <c r="F73" s="325">
        <v>3679.77</v>
      </c>
      <c r="G73" s="326"/>
      <c r="H73" s="327"/>
      <c r="I73" s="327"/>
      <c r="J73" s="327"/>
      <c r="K73" s="327"/>
      <c r="L73" s="328"/>
    </row>
    <row r="74" spans="1:12" ht="48" customHeight="1">
      <c r="A74" s="43" t="s">
        <v>279</v>
      </c>
      <c r="B74" s="43" t="s">
        <v>65</v>
      </c>
      <c r="C74" s="44" t="s">
        <v>280</v>
      </c>
      <c r="D74" s="45" t="s">
        <v>122</v>
      </c>
      <c r="E74" s="324">
        <v>380000</v>
      </c>
      <c r="F74" s="325">
        <v>380000</v>
      </c>
      <c r="G74" s="326"/>
      <c r="H74" s="327"/>
      <c r="I74" s="327"/>
      <c r="J74" s="327"/>
      <c r="K74" s="327"/>
      <c r="L74" s="328"/>
    </row>
    <row r="75" spans="1:12" ht="48" customHeight="1">
      <c r="A75" s="290" t="s">
        <v>282</v>
      </c>
      <c r="B75" s="290" t="s">
        <v>65</v>
      </c>
      <c r="C75" s="307" t="s">
        <v>283</v>
      </c>
      <c r="D75" s="300" t="s">
        <v>59</v>
      </c>
      <c r="E75" s="324">
        <v>10000</v>
      </c>
      <c r="F75" s="325">
        <v>10000</v>
      </c>
      <c r="G75" s="326"/>
      <c r="H75" s="327"/>
      <c r="I75" s="327"/>
      <c r="J75" s="327"/>
      <c r="K75" s="327"/>
      <c r="L75" s="328"/>
    </row>
    <row r="76" spans="1:12" ht="48" customHeight="1">
      <c r="A76" s="60" t="s">
        <v>285</v>
      </c>
      <c r="B76" s="61" t="s">
        <v>65</v>
      </c>
      <c r="C76" s="62" t="s">
        <v>286</v>
      </c>
      <c r="D76" s="61" t="s">
        <v>122</v>
      </c>
      <c r="E76" s="319">
        <v>100000</v>
      </c>
      <c r="F76" s="320">
        <v>50000</v>
      </c>
      <c r="G76" s="321"/>
      <c r="H76" s="322"/>
      <c r="I76" s="322"/>
      <c r="J76" s="322"/>
      <c r="K76" s="322"/>
      <c r="L76" s="323"/>
    </row>
    <row r="77" spans="1:12" ht="48" customHeight="1">
      <c r="A77" s="71" t="s">
        <v>288</v>
      </c>
      <c r="B77" s="72" t="s">
        <v>65</v>
      </c>
      <c r="C77" s="73" t="s">
        <v>289</v>
      </c>
      <c r="D77" s="72" t="s">
        <v>122</v>
      </c>
      <c r="E77" s="324">
        <v>200000</v>
      </c>
      <c r="F77" s="325">
        <v>10000</v>
      </c>
      <c r="G77" s="326"/>
      <c r="H77" s="327"/>
      <c r="I77" s="327"/>
      <c r="J77" s="327"/>
      <c r="K77" s="327"/>
      <c r="L77" s="328"/>
    </row>
    <row r="78" spans="1:12" ht="48" customHeight="1">
      <c r="A78" s="71" t="s">
        <v>291</v>
      </c>
      <c r="B78" s="72" t="s">
        <v>65</v>
      </c>
      <c r="C78" s="73" t="s">
        <v>292</v>
      </c>
      <c r="D78" s="72" t="s">
        <v>59</v>
      </c>
      <c r="E78" s="324">
        <v>200000</v>
      </c>
      <c r="F78" s="325">
        <v>10000</v>
      </c>
      <c r="G78" s="326"/>
      <c r="H78" s="327"/>
      <c r="I78" s="327"/>
      <c r="J78" s="327"/>
      <c r="K78" s="327"/>
      <c r="L78" s="328"/>
    </row>
    <row r="79" spans="1:12" ht="48" customHeight="1">
      <c r="A79" s="71" t="s">
        <v>294</v>
      </c>
      <c r="B79" s="81" t="s">
        <v>65</v>
      </c>
      <c r="C79" s="82" t="s">
        <v>295</v>
      </c>
      <c r="D79" s="244" t="s">
        <v>122</v>
      </c>
      <c r="E79" s="329">
        <v>400000</v>
      </c>
      <c r="F79" s="330">
        <v>100000</v>
      </c>
      <c r="G79" s="331"/>
      <c r="H79" s="332"/>
      <c r="I79" s="332"/>
      <c r="J79" s="332"/>
      <c r="K79" s="332"/>
      <c r="L79" s="333"/>
    </row>
    <row r="80" spans="1:12" ht="48" customHeight="1">
      <c r="A80" s="124" t="s">
        <v>297</v>
      </c>
      <c r="B80" s="124" t="s">
        <v>65</v>
      </c>
      <c r="C80" s="125" t="s">
        <v>298</v>
      </c>
      <c r="D80" s="124" t="s">
        <v>59</v>
      </c>
      <c r="E80" s="324">
        <v>400000</v>
      </c>
      <c r="F80" s="325">
        <v>400000</v>
      </c>
      <c r="G80" s="326"/>
      <c r="H80" s="327"/>
      <c r="I80" s="327"/>
      <c r="J80" s="327"/>
      <c r="K80" s="327"/>
      <c r="L80" s="328"/>
    </row>
    <row r="81" spans="1:12" ht="48" customHeight="1">
      <c r="A81" s="290" t="s">
        <v>308</v>
      </c>
      <c r="B81" s="290" t="s">
        <v>42</v>
      </c>
      <c r="C81" s="307" t="s">
        <v>309</v>
      </c>
      <c r="D81" s="300" t="s">
        <v>310</v>
      </c>
      <c r="E81" s="344">
        <v>15000</v>
      </c>
      <c r="F81" s="345">
        <v>15000</v>
      </c>
      <c r="G81" s="346"/>
      <c r="H81" s="347"/>
      <c r="I81" s="347"/>
      <c r="J81" s="347"/>
      <c r="K81" s="347"/>
      <c r="L81" s="348"/>
    </row>
    <row r="82" spans="1:12" ht="48" customHeight="1">
      <c r="A82" s="72" t="s">
        <v>312</v>
      </c>
      <c r="B82" s="72" t="s">
        <v>42</v>
      </c>
      <c r="C82" s="273" t="s">
        <v>313</v>
      </c>
      <c r="D82" s="274" t="s">
        <v>310</v>
      </c>
      <c r="E82" s="344">
        <v>15000</v>
      </c>
      <c r="F82" s="345">
        <v>15000</v>
      </c>
      <c r="G82" s="346"/>
      <c r="H82" s="347"/>
      <c r="I82" s="347"/>
      <c r="J82" s="347"/>
      <c r="K82" s="347"/>
      <c r="L82" s="348"/>
    </row>
    <row r="83" spans="1:12" ht="48" customHeight="1">
      <c r="A83" s="162" t="s">
        <v>320</v>
      </c>
      <c r="B83" s="162" t="s">
        <v>42</v>
      </c>
      <c r="C83" s="305" t="s">
        <v>321</v>
      </c>
      <c r="D83" s="165" t="s">
        <v>44</v>
      </c>
      <c r="E83" s="344">
        <v>11620.75</v>
      </c>
      <c r="F83" s="345">
        <v>11620.75</v>
      </c>
      <c r="G83" s="346"/>
      <c r="H83" s="347"/>
      <c r="I83" s="347"/>
      <c r="J83" s="347"/>
      <c r="K83" s="347"/>
      <c r="L83" s="348"/>
    </row>
    <row r="84" spans="1:12" ht="48" customHeight="1">
      <c r="A84" s="309" t="s">
        <v>323</v>
      </c>
      <c r="B84" s="310" t="s">
        <v>42</v>
      </c>
      <c r="C84" s="311" t="s">
        <v>324</v>
      </c>
      <c r="D84" s="310" t="s">
        <v>310</v>
      </c>
      <c r="E84" s="329">
        <v>8000</v>
      </c>
      <c r="F84" s="330">
        <v>8000</v>
      </c>
      <c r="G84" s="331"/>
      <c r="H84" s="332"/>
      <c r="I84" s="332"/>
      <c r="J84" s="332"/>
      <c r="K84" s="332"/>
      <c r="L84" s="333"/>
    </row>
    <row r="85" spans="5:6" ht="48" customHeight="1">
      <c r="E85" s="349">
        <f>SUM('ΠΑΡΑΚΟΛ. ΤΡΟΠΟΠ.'!E3:E84)</f>
        <v>37234664.8</v>
      </c>
      <c r="F85" s="349">
        <f>SUM('ΠΑΡΑΚΟΛ. ΤΡΟΠΟΠ.'!F3:F84)</f>
        <v>32576313</v>
      </c>
    </row>
  </sheetData>
  <sheetProtection sheet="1"/>
  <mergeCells count="5">
    <mergeCell ref="A1:L1"/>
    <mergeCell ref="A43:A44"/>
    <mergeCell ref="B43:B44"/>
    <mergeCell ref="C43:C44"/>
    <mergeCell ref="D43:D44"/>
  </mergeCells>
  <printOptions/>
  <pageMargins left="0.7875" right="0.7875" top="0.6354166666666667" bottom="0.69375" header="0.3701388888888889" footer="0.4284722222222222"/>
  <pageSetup horizontalDpi="300" verticalDpi="300" orientation="landscape" paperSize="8" scale="90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2016-11-18T13:27:50Z</cp:lastPrinted>
  <dcterms:created xsi:type="dcterms:W3CDTF">2015-10-27T09:24:35Z</dcterms:created>
  <dcterms:modified xsi:type="dcterms:W3CDTF">2016-12-02T09:12:15Z</dcterms:modified>
  <cp:category/>
  <cp:version/>
  <cp:contentType/>
  <cp:contentStatus/>
  <cp:revision>509</cp:revision>
</cp:coreProperties>
</file>