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1970" windowHeight="6195" tabRatio="845" firstSheet="8" activeTab="18"/>
  </bookViews>
  <sheets>
    <sheet name="ΦΥΤ. ΠΑΡΑΓΩΓΗ" sheetId="1" r:id="rId1"/>
    <sheet name="ΠΙΝ. 1.14" sheetId="2" r:id="rId2"/>
    <sheet name="ΖΩΙΚΗ ΠΑΡ." sheetId="3" r:id="rId3"/>
    <sheet name="ΠΙΝ.2.1" sheetId="4" r:id="rId4"/>
    <sheet name="ΠΙΝ. 2.2" sheetId="5" r:id="rId5"/>
    <sheet name="ΠΙΝ. 2.3" sheetId="6" r:id="rId6"/>
    <sheet name="ΠΙΝ.2.4" sheetId="7" r:id="rId7"/>
    <sheet name="ΠΙΝ.2.5α&amp;β" sheetId="8" r:id="rId8"/>
    <sheet name="ΠΙΝ.2.6" sheetId="9" r:id="rId9"/>
    <sheet name="ΠΙΝ. 3" sheetId="10" r:id="rId10"/>
    <sheet name="ΠΙΝ 3.2" sheetId="11" r:id="rId11"/>
    <sheet name="ΠΙΝ.3.3  &amp; 3.4" sheetId="12" r:id="rId12"/>
    <sheet name="ΠΙΝ.3.5" sheetId="13" r:id="rId13"/>
    <sheet name="ΠΙΝ.3.6" sheetId="14" r:id="rId14"/>
    <sheet name="ΠΙΝ.3.7 &amp;3.8" sheetId="15" r:id="rId15"/>
    <sheet name="ΠΙΝ.3.9" sheetId="16" r:id="rId16"/>
    <sheet name="ΠΙΝ. 3.10" sheetId="17" r:id="rId17"/>
    <sheet name="ΠΙΝ. 3.11" sheetId="18" r:id="rId18"/>
    <sheet name="ΠΙΝ.3.12" sheetId="19" r:id="rId19"/>
    <sheet name="ΠΙΝ.3.13" sheetId="20" r:id="rId20"/>
    <sheet name="ΠΙΝ. 3.14" sheetId="21" r:id="rId21"/>
    <sheet name="ΠΙΝ. 3.15 &amp; 3.16" sheetId="22" r:id="rId22"/>
  </sheets>
  <definedNames>
    <definedName name="_xlnm.Print_Area" localSheetId="2">'ΖΩΙΚΗ ΠΑΡ.'!$A$1:$K$26</definedName>
    <definedName name="_xlnm.Print_Area" localSheetId="1">'ΠΙΝ. 1.14'!$A$1:$H$22</definedName>
    <definedName name="_xlnm.Print_Area" localSheetId="16">'ΠΙΝ. 3.10'!$A$1:$H$43</definedName>
    <definedName name="_xlnm.Print_Area" localSheetId="21">'ΠΙΝ. 3.15 &amp; 3.16'!$A$1:$H$19</definedName>
    <definedName name="_xlnm.Print_Area" localSheetId="3">ΠΙΝ.2.1!$A$1:$L$24</definedName>
    <definedName name="_xlnm.Print_Area" localSheetId="6">ΠΙΝ.2.4!$A$1:$O$29</definedName>
    <definedName name="_xlnm.Print_Area" localSheetId="18">ΠΙΝ.3.12!$A$1:$G$39</definedName>
    <definedName name="_xlnm.Print_Area" localSheetId="19">ΠΙΝ.3.13!$A$1:$I$50</definedName>
    <definedName name="_xlnm.Print_Area" localSheetId="13">ΠΙΝ.3.6!$A$1:$F$30</definedName>
  </definedNames>
  <calcPr calcId="114210"/>
</workbook>
</file>

<file path=xl/calcChain.xml><?xml version="1.0" encoding="utf-8"?>
<calcChain xmlns="http://schemas.openxmlformats.org/spreadsheetml/2006/main">
  <c r="D25" i="11"/>
  <c r="D24"/>
  <c r="D23"/>
  <c r="D21"/>
  <c r="H20"/>
  <c r="H19"/>
  <c r="H18"/>
  <c r="H17"/>
  <c r="H16"/>
  <c r="H15"/>
  <c r="H14"/>
  <c r="H13"/>
  <c r="H12"/>
  <c r="H11"/>
  <c r="H10"/>
  <c r="H9"/>
  <c r="H8"/>
  <c r="H7"/>
  <c r="H6"/>
  <c r="H5"/>
  <c r="H4"/>
  <c r="H3"/>
  <c r="D18"/>
  <c r="D17"/>
  <c r="D14"/>
  <c r="D13"/>
  <c r="D12"/>
  <c r="D11"/>
  <c r="D6"/>
  <c r="D5"/>
  <c r="N6" i="5"/>
  <c r="J21"/>
  <c r="D21"/>
  <c r="D22"/>
  <c r="N7"/>
  <c r="K7"/>
  <c r="F7"/>
  <c r="D7"/>
  <c r="B7"/>
  <c r="K6"/>
  <c r="F6"/>
  <c r="D6"/>
  <c r="B6"/>
  <c r="M28" i="6"/>
  <c r="K28"/>
  <c r="I28"/>
  <c r="G28"/>
  <c r="E28"/>
  <c r="C28"/>
  <c r="M27"/>
  <c r="K27"/>
  <c r="I27"/>
  <c r="G27"/>
  <c r="E27"/>
  <c r="C27"/>
  <c r="M26"/>
  <c r="K26"/>
  <c r="I26"/>
  <c r="G26"/>
  <c r="E26"/>
  <c r="C26"/>
  <c r="M25"/>
  <c r="K25"/>
  <c r="I25"/>
  <c r="G25"/>
  <c r="C25"/>
  <c r="M24"/>
  <c r="K24"/>
  <c r="I24"/>
  <c r="G24"/>
  <c r="C24"/>
  <c r="M21"/>
  <c r="K21"/>
  <c r="I21"/>
  <c r="G21"/>
  <c r="E21"/>
  <c r="C21"/>
  <c r="M16"/>
  <c r="K16"/>
  <c r="I16"/>
  <c r="G16"/>
  <c r="E16"/>
  <c r="C16"/>
  <c r="M15"/>
  <c r="K15"/>
  <c r="I15"/>
  <c r="G15"/>
  <c r="E15"/>
  <c r="C15"/>
  <c r="M14"/>
  <c r="K14"/>
  <c r="I14"/>
  <c r="G14"/>
  <c r="E14"/>
  <c r="C14"/>
  <c r="M13"/>
  <c r="K13"/>
  <c r="I13"/>
  <c r="G13"/>
  <c r="E13"/>
  <c r="C13"/>
  <c r="M12"/>
  <c r="K12"/>
  <c r="I12"/>
  <c r="G12"/>
  <c r="E12"/>
  <c r="C12"/>
  <c r="M11"/>
  <c r="K11"/>
  <c r="I11"/>
  <c r="G11"/>
  <c r="E11"/>
  <c r="C11"/>
  <c r="M10"/>
  <c r="K10"/>
  <c r="I10"/>
  <c r="G10"/>
  <c r="E10"/>
  <c r="C10"/>
  <c r="M9"/>
  <c r="K9"/>
  <c r="I9"/>
  <c r="G9"/>
  <c r="E9"/>
  <c r="C9"/>
  <c r="M8"/>
  <c r="K8"/>
  <c r="I8"/>
  <c r="G8"/>
  <c r="E8"/>
  <c r="C8"/>
  <c r="M7"/>
  <c r="K7"/>
  <c r="I7"/>
  <c r="G7"/>
  <c r="E7"/>
  <c r="C7"/>
  <c r="M6"/>
  <c r="K6"/>
  <c r="I6"/>
  <c r="G6"/>
  <c r="E6"/>
  <c r="C6"/>
  <c r="B8" i="10"/>
  <c r="B7"/>
  <c r="B6"/>
  <c r="E28" i="17"/>
  <c r="E29"/>
  <c r="E30"/>
  <c r="E31"/>
  <c r="E32"/>
  <c r="E33"/>
  <c r="E34"/>
  <c r="G31"/>
  <c r="G32"/>
  <c r="G33"/>
  <c r="G34"/>
  <c r="E27"/>
  <c r="C28"/>
  <c r="C29"/>
  <c r="C30"/>
  <c r="C31"/>
  <c r="C32"/>
  <c r="C33"/>
  <c r="C34"/>
  <c r="C27"/>
  <c r="C11" i="18"/>
  <c r="F15"/>
  <c r="E15"/>
  <c r="D15"/>
  <c r="C15"/>
  <c r="J15"/>
  <c r="I15"/>
  <c r="H15"/>
  <c r="G15"/>
  <c r="F13"/>
  <c r="E13"/>
  <c r="D13"/>
  <c r="C13"/>
  <c r="J13"/>
  <c r="I13"/>
  <c r="H13"/>
  <c r="G13"/>
  <c r="F11"/>
  <c r="E11"/>
  <c r="D11"/>
  <c r="J11"/>
  <c r="I11"/>
  <c r="H11"/>
  <c r="G11"/>
  <c r="F9"/>
  <c r="E9"/>
  <c r="D9"/>
  <c r="C9"/>
  <c r="J9"/>
  <c r="I9"/>
  <c r="H9"/>
  <c r="G9"/>
  <c r="F7"/>
  <c r="E7"/>
  <c r="D7"/>
  <c r="C7"/>
  <c r="J7"/>
  <c r="I7"/>
  <c r="H7"/>
  <c r="G7"/>
  <c r="C62" i="8"/>
  <c r="C63"/>
  <c r="C64"/>
  <c r="C65"/>
  <c r="C49"/>
  <c r="C50"/>
  <c r="C51"/>
  <c r="C52"/>
  <c r="C53"/>
  <c r="C54"/>
  <c r="C55"/>
  <c r="C56"/>
  <c r="C57"/>
  <c r="C58"/>
  <c r="C59"/>
  <c r="C60"/>
  <c r="C61"/>
  <c r="C48"/>
  <c r="C28"/>
  <c r="C25"/>
  <c r="C8"/>
  <c r="C36"/>
  <c r="C67"/>
  <c r="C37"/>
  <c r="C35"/>
  <c r="C34"/>
  <c r="C33"/>
  <c r="C32"/>
  <c r="C30"/>
  <c r="C29"/>
  <c r="C26"/>
  <c r="C24"/>
  <c r="C23"/>
  <c r="C21"/>
  <c r="C20"/>
  <c r="C18"/>
  <c r="C17"/>
  <c r="C15"/>
  <c r="C14"/>
  <c r="C13"/>
  <c r="C11"/>
  <c r="C10"/>
  <c r="C9"/>
  <c r="C6"/>
  <c r="C5"/>
  <c r="E9" i="9"/>
  <c r="E5"/>
  <c r="E8"/>
  <c r="B8"/>
  <c r="B9"/>
  <c r="B10"/>
  <c r="B6"/>
  <c r="B5"/>
  <c r="D22" i="20"/>
  <c r="D21"/>
  <c r="D20"/>
  <c r="D19"/>
  <c r="E16"/>
  <c r="E15"/>
  <c r="E9"/>
  <c r="E8"/>
  <c r="E7"/>
  <c r="E6"/>
  <c r="E5"/>
  <c r="E4"/>
  <c r="E3"/>
  <c r="H8" i="13"/>
  <c r="G8"/>
  <c r="E8"/>
  <c r="C8"/>
  <c r="G24"/>
  <c r="G23"/>
  <c r="G22"/>
  <c r="G21"/>
  <c r="G20"/>
  <c r="G19"/>
  <c r="G18"/>
  <c r="G17"/>
  <c r="G16"/>
  <c r="G15"/>
  <c r="G14"/>
  <c r="G13"/>
  <c r="G12"/>
  <c r="G7"/>
  <c r="E7"/>
  <c r="C7"/>
  <c r="G6"/>
  <c r="E6"/>
  <c r="C6"/>
  <c r="C27" i="14"/>
  <c r="C26"/>
  <c r="C25"/>
  <c r="C23"/>
  <c r="C22"/>
  <c r="C21"/>
  <c r="C19"/>
  <c r="C18"/>
  <c r="C17"/>
  <c r="C15"/>
  <c r="C14"/>
  <c r="C12"/>
  <c r="C11"/>
  <c r="C10"/>
  <c r="C8"/>
  <c r="C7"/>
  <c r="C6"/>
  <c r="C5"/>
  <c r="G24" i="15"/>
  <c r="G22"/>
  <c r="C25"/>
  <c r="C24"/>
  <c r="C23"/>
  <c r="C22"/>
  <c r="F8"/>
  <c r="D8"/>
  <c r="F7"/>
  <c r="D7"/>
  <c r="F6"/>
  <c r="D6"/>
  <c r="F9" i="16"/>
  <c r="F11"/>
  <c r="F6"/>
  <c r="F7"/>
  <c r="F8"/>
  <c r="F10"/>
  <c r="F12"/>
  <c r="F13"/>
  <c r="F14"/>
  <c r="F15"/>
  <c r="F16"/>
  <c r="F17"/>
  <c r="I582" i="1"/>
  <c r="G582"/>
  <c r="I581"/>
  <c r="G581"/>
  <c r="I580"/>
  <c r="G580"/>
  <c r="I454"/>
  <c r="G454"/>
  <c r="E454"/>
  <c r="C454"/>
  <c r="I452"/>
  <c r="G452"/>
  <c r="E452"/>
  <c r="H446"/>
  <c r="E446"/>
  <c r="C446"/>
  <c r="J433"/>
  <c r="I433"/>
  <c r="H429"/>
  <c r="H430"/>
  <c r="H432"/>
  <c r="H433"/>
  <c r="G433"/>
  <c r="F429"/>
  <c r="F430"/>
  <c r="F432"/>
  <c r="F433"/>
  <c r="E433"/>
  <c r="D429"/>
  <c r="D430"/>
  <c r="D432"/>
  <c r="D433"/>
  <c r="C433"/>
  <c r="I432"/>
  <c r="I430"/>
  <c r="I429"/>
  <c r="G32"/>
  <c r="E32"/>
  <c r="C32"/>
  <c r="G101"/>
  <c r="H88"/>
  <c r="G88"/>
  <c r="G87"/>
  <c r="G85"/>
  <c r="G84"/>
  <c r="G83"/>
  <c r="H548"/>
  <c r="I254"/>
  <c r="J237"/>
  <c r="J238"/>
  <c r="J240"/>
  <c r="I241"/>
  <c r="J241"/>
  <c r="J236"/>
  <c r="K222"/>
  <c r="K216"/>
  <c r="K198"/>
  <c r="K199"/>
  <c r="K200"/>
  <c r="K202"/>
  <c r="K203"/>
  <c r="H203"/>
  <c r="G203"/>
  <c r="L203"/>
  <c r="F509"/>
  <c r="C509"/>
  <c r="C505"/>
  <c r="C508"/>
  <c r="C504"/>
  <c r="G377"/>
  <c r="I338"/>
  <c r="L278"/>
  <c r="K274"/>
  <c r="K275"/>
  <c r="K277"/>
  <c r="K278"/>
  <c r="D548"/>
  <c r="C543"/>
  <c r="C544"/>
  <c r="C545"/>
  <c r="C546"/>
  <c r="C547"/>
  <c r="C548"/>
  <c r="J356"/>
  <c r="I352"/>
  <c r="I353"/>
  <c r="I355"/>
  <c r="I356"/>
  <c r="E353"/>
  <c r="E355"/>
  <c r="E352"/>
  <c r="F356"/>
  <c r="C313"/>
  <c r="C314"/>
  <c r="C316"/>
  <c r="C312"/>
  <c r="D317"/>
  <c r="E277"/>
  <c r="E274"/>
  <c r="E275"/>
  <c r="E278"/>
  <c r="F278"/>
  <c r="F7"/>
  <c r="I7"/>
  <c r="H7"/>
  <c r="I3"/>
  <c r="I4"/>
  <c r="I5"/>
  <c r="I6"/>
  <c r="J203"/>
  <c r="F203"/>
  <c r="E203"/>
  <c r="D203"/>
  <c r="J164"/>
  <c r="H164"/>
  <c r="F164"/>
  <c r="D164"/>
  <c r="I177"/>
  <c r="G177"/>
  <c r="I163"/>
  <c r="G163"/>
  <c r="I161"/>
  <c r="G161"/>
  <c r="I160"/>
  <c r="G160"/>
  <c r="I159"/>
  <c r="G159"/>
  <c r="H126"/>
  <c r="G125"/>
  <c r="L18"/>
  <c r="K17"/>
  <c r="K14"/>
  <c r="K13"/>
  <c r="I14"/>
  <c r="I17"/>
  <c r="I13"/>
  <c r="J18"/>
  <c r="F88"/>
  <c r="F51"/>
  <c r="C47"/>
  <c r="D47"/>
  <c r="D48"/>
  <c r="D46"/>
  <c r="H18"/>
  <c r="F18"/>
  <c r="C14"/>
  <c r="D18"/>
  <c r="C13"/>
  <c r="C15"/>
  <c r="D126"/>
  <c r="G148"/>
  <c r="E146"/>
  <c r="K415"/>
  <c r="I415"/>
  <c r="G415"/>
  <c r="E415"/>
  <c r="C415"/>
  <c r="I377"/>
  <c r="E377"/>
  <c r="C377"/>
  <c r="I299"/>
  <c r="K299"/>
  <c r="G299"/>
  <c r="E299"/>
  <c r="C299"/>
  <c r="C101"/>
  <c r="E101"/>
  <c r="C139"/>
  <c r="I70"/>
  <c r="G70"/>
  <c r="E70"/>
  <c r="G38"/>
  <c r="E38"/>
  <c r="K37"/>
  <c r="I37"/>
  <c r="C38"/>
  <c r="J317"/>
  <c r="G548"/>
  <c r="G547"/>
  <c r="G546"/>
  <c r="G545"/>
  <c r="G544"/>
  <c r="J548"/>
  <c r="I548"/>
  <c r="I547"/>
  <c r="I546"/>
  <c r="I545"/>
  <c r="I544"/>
  <c r="E546"/>
  <c r="C522"/>
  <c r="E544"/>
  <c r="E545"/>
  <c r="E547"/>
  <c r="F548"/>
  <c r="E548"/>
  <c r="C561"/>
  <c r="E561"/>
  <c r="G561"/>
  <c r="I561"/>
  <c r="C484"/>
  <c r="F471"/>
  <c r="C471"/>
  <c r="C470"/>
  <c r="C468"/>
  <c r="C467"/>
  <c r="L394"/>
  <c r="J394"/>
  <c r="H394"/>
  <c r="F394"/>
  <c r="D394"/>
  <c r="D356"/>
  <c r="H317"/>
  <c r="F317"/>
  <c r="J278"/>
  <c r="H278"/>
  <c r="D278"/>
  <c r="L241"/>
  <c r="H241"/>
  <c r="F241"/>
  <c r="D241"/>
  <c r="G123"/>
  <c r="C126"/>
  <c r="C125"/>
  <c r="C122"/>
  <c r="C121"/>
  <c r="D88"/>
  <c r="C88"/>
  <c r="E87"/>
  <c r="C87"/>
  <c r="E84"/>
  <c r="E83"/>
  <c r="C83"/>
  <c r="K31"/>
  <c r="I31"/>
  <c r="J51"/>
  <c r="E64"/>
  <c r="E48"/>
  <c r="E47"/>
  <c r="E46"/>
  <c r="C64"/>
  <c r="C51"/>
  <c r="E141"/>
  <c r="E139"/>
  <c r="F126"/>
  <c r="E126"/>
  <c r="E125"/>
  <c r="E122"/>
  <c r="E121"/>
  <c r="G139"/>
  <c r="G122"/>
  <c r="C37"/>
  <c r="K407"/>
  <c r="I407"/>
  <c r="G407"/>
  <c r="E407"/>
  <c r="C407"/>
  <c r="K394"/>
  <c r="I394"/>
  <c r="G394"/>
  <c r="E394"/>
  <c r="K393"/>
  <c r="I393"/>
  <c r="G393"/>
  <c r="E393"/>
  <c r="C393"/>
  <c r="K391"/>
  <c r="I391"/>
  <c r="G391"/>
  <c r="E391"/>
  <c r="C391"/>
  <c r="K390"/>
  <c r="I390"/>
  <c r="G390"/>
  <c r="E390"/>
  <c r="C390"/>
  <c r="I369"/>
  <c r="G369"/>
  <c r="E369"/>
  <c r="C369"/>
  <c r="G356"/>
  <c r="E356"/>
  <c r="C356"/>
  <c r="C355"/>
  <c r="C353"/>
  <c r="C352"/>
  <c r="I330"/>
  <c r="G330"/>
  <c r="E330"/>
  <c r="I317"/>
  <c r="G317"/>
  <c r="E317"/>
  <c r="I316"/>
  <c r="G316"/>
  <c r="E316"/>
  <c r="I314"/>
  <c r="G314"/>
  <c r="E314"/>
  <c r="I313"/>
  <c r="G313"/>
  <c r="E313"/>
  <c r="G312"/>
  <c r="E312"/>
  <c r="C330"/>
  <c r="K291"/>
  <c r="I291"/>
  <c r="G291"/>
  <c r="E291"/>
  <c r="C291"/>
  <c r="C317"/>
  <c r="I278"/>
  <c r="G278"/>
  <c r="C278"/>
  <c r="I277"/>
  <c r="G277"/>
  <c r="C277"/>
  <c r="I275"/>
  <c r="G275"/>
  <c r="C275"/>
  <c r="I274"/>
  <c r="G274"/>
  <c r="C274"/>
  <c r="G254"/>
  <c r="E254"/>
  <c r="K241"/>
  <c r="G241"/>
  <c r="E241"/>
  <c r="K240"/>
  <c r="G240"/>
  <c r="E240"/>
  <c r="K238"/>
  <c r="E238"/>
  <c r="K237"/>
  <c r="G237"/>
  <c r="E237"/>
  <c r="K236"/>
  <c r="G236"/>
  <c r="C254"/>
  <c r="I216"/>
  <c r="G216"/>
  <c r="E216"/>
  <c r="C216"/>
  <c r="C241"/>
  <c r="C240"/>
  <c r="I202"/>
  <c r="G202"/>
  <c r="E202"/>
  <c r="C202"/>
  <c r="C238"/>
  <c r="I200"/>
  <c r="G200"/>
  <c r="E200"/>
  <c r="C200"/>
  <c r="C237"/>
  <c r="I199"/>
  <c r="G199"/>
  <c r="E199"/>
  <c r="C199"/>
  <c r="C236"/>
  <c r="I198"/>
  <c r="G198"/>
  <c r="E198"/>
  <c r="E177"/>
  <c r="C177"/>
  <c r="E163"/>
  <c r="C163"/>
  <c r="E161"/>
  <c r="C161"/>
  <c r="E160"/>
  <c r="C160"/>
  <c r="E159"/>
  <c r="C159"/>
  <c r="I64"/>
  <c r="G64"/>
  <c r="I51"/>
  <c r="I48"/>
  <c r="G48"/>
  <c r="I47"/>
  <c r="G47"/>
  <c r="I46"/>
  <c r="G46"/>
  <c r="G31"/>
  <c r="G14"/>
  <c r="G13"/>
  <c r="E31"/>
  <c r="E15"/>
  <c r="E14"/>
  <c r="E13"/>
  <c r="C31"/>
  <c r="C394"/>
  <c r="H51"/>
</calcChain>
</file>

<file path=xl/sharedStrings.xml><?xml version="1.0" encoding="utf-8"?>
<sst xmlns="http://schemas.openxmlformats.org/spreadsheetml/2006/main" count="2146" uniqueCount="952">
  <si>
    <r>
      <t>37. Δεξαμενές νερού από μπετόν αρμέ υπόγειες. (ευρώ ή δρχ/m</t>
    </r>
    <r>
      <rPr>
        <vertAlign val="superscript"/>
        <sz val="11"/>
        <rFont val="Times New Roman Greek"/>
        <family val="1"/>
        <charset val="161"/>
      </rPr>
      <t>3</t>
    </r>
    <r>
      <rPr>
        <sz val="11"/>
        <rFont val="Times New Roman Greek"/>
        <family val="1"/>
        <charset val="161"/>
      </rPr>
      <t>)</t>
    </r>
  </si>
  <si>
    <r>
      <t>39. Χωματοδεξαμενές (ευρώ ή δρχ/m</t>
    </r>
    <r>
      <rPr>
        <vertAlign val="superscript"/>
        <sz val="11"/>
        <rFont val="Times New Roman Greek"/>
        <family val="1"/>
        <charset val="161"/>
      </rPr>
      <t>3</t>
    </r>
    <r>
      <rPr>
        <sz val="11"/>
        <rFont val="Times New Roman Greek"/>
        <family val="1"/>
        <charset val="161"/>
      </rPr>
      <t>)</t>
    </r>
  </si>
  <si>
    <r>
      <t>40. Δεξαμενή επενδεδυμένη με πέτρα (ευρώ ή δρχ./ m</t>
    </r>
    <r>
      <rPr>
        <vertAlign val="superscript"/>
        <sz val="11"/>
        <rFont val="Times New Roman Greek"/>
        <family val="1"/>
        <charset val="161"/>
      </rPr>
      <t>2)</t>
    </r>
  </si>
  <si>
    <t>41. Διάτρηση για γεώτρηση διαμέτρου 8΄΄ μετά σωληνώσεων  (ευρώ ή δρχ/m)</t>
  </si>
  <si>
    <t>42. Πηγάδι (ευρώ ή δρχ/m)</t>
  </si>
  <si>
    <t>43. Περιφράξεις με συρματόπλεγμα και σιδερο ή τσιμεντο πασσάλους (ευρώ ή δρχ/m)</t>
  </si>
  <si>
    <t>44. Περιφράξεις με ξερολιθιά (ευρώ ή δρχ/m)</t>
  </si>
  <si>
    <r>
      <t>45. Αναβαθμίδες (ευρώ ή δρχ/m</t>
    </r>
    <r>
      <rPr>
        <vertAlign val="superscript"/>
        <sz val="11"/>
        <rFont val="Times New Roman Greek"/>
        <family val="1"/>
        <charset val="161"/>
      </rPr>
      <t>2</t>
    </r>
    <r>
      <rPr>
        <sz val="11"/>
        <rFont val="Times New Roman Greek"/>
        <family val="1"/>
        <charset val="161"/>
      </rPr>
      <t>)</t>
    </r>
  </si>
  <si>
    <t xml:space="preserve">2. Στα απομακρυσμένα κτίσματα που δεν πηγαίνει δρόμος μπορούν να δικαιολογηθούν έξοδα μεταφοράς οικοδομικών υλικών με ζώα. Αυτά δεν περιλαμβάνονται στην ανώτατη δαπάνη.                                                                                                                       </t>
  </si>
  <si>
    <t>ΑΡΑΒΟΣΙΤΟΣ ΕΝΣΙΡ.</t>
  </si>
  <si>
    <t>ΣΑΝΟΣ ΣΙΤΗΡΩΝ</t>
  </si>
  <si>
    <t>ΣΑΝΟΣ ΨΥΧΑΝΘΩΝ</t>
  </si>
  <si>
    <t>Για τα εργατικά με Υπευθ. Δήλωση έχουμε ανώτατα 50 μεροκάματα Χ 20,54 ευρώ = 1.027,15 ευρώ   για κατασκευή ενός στρ θερμοκηπίου</t>
  </si>
  <si>
    <t>ΔΡΧ / ΩΡΑ</t>
  </si>
  <si>
    <t xml:space="preserve">ΑΞΙΑ ΗΜΕΡ/ΣΘΙΩΝ </t>
  </si>
  <si>
    <t>8. Αποθ. Δεμάτων καπνού ανατολ. τύπου πλην μπασμάδων</t>
  </si>
  <si>
    <t>Επίσης 1 στρ. μηδικής  αντιστοιχεί με 10 στρ. βοσκοτόπου.</t>
  </si>
  <si>
    <t>Γ. Σταθερές δαπάνες / ΗΡ</t>
  </si>
  <si>
    <t>Δ. Μεταβλητές δαπάνες / ΗΡ</t>
  </si>
  <si>
    <t>Ε. ΣΥΝΟΛΟ = Γ+Δ</t>
  </si>
  <si>
    <t>Τα έσοδα των μηχανημάτων αυτών υπολογίζονται με βάση τα δεδομένα των αντίστοιχων καλλιεργειών (δαπάνη / στρ συλλογής) και το παρακάτω :</t>
  </si>
  <si>
    <r>
      <t xml:space="preserve">1.      </t>
    </r>
    <r>
      <rPr>
        <b/>
        <sz val="13"/>
        <rFont val="Times New Roman Greek"/>
        <family val="1"/>
        <charset val="161"/>
      </rPr>
      <t> </t>
    </r>
  </si>
  <si>
    <r>
      <t xml:space="preserve">2.      </t>
    </r>
    <r>
      <rPr>
        <b/>
        <sz val="13"/>
        <rFont val="Times New Roman Greek"/>
        <family val="1"/>
        <charset val="161"/>
      </rPr>
      <t> </t>
    </r>
  </si>
  <si>
    <r>
      <t xml:space="preserve">3.      </t>
    </r>
    <r>
      <rPr>
        <b/>
        <sz val="13"/>
        <rFont val="Times New Roman Greek"/>
        <family val="1"/>
        <charset val="161"/>
      </rPr>
      <t> </t>
    </r>
  </si>
  <si>
    <t>25.000-30.000 τεμάχ.</t>
  </si>
  <si>
    <t>*Με μηχανοκίνητη φύτευση-συλλογή η ανθρώπ. εργασία γίνεται 50 ώρες</t>
  </si>
  <si>
    <t xml:space="preserve">ΕΠΙΔΟΤΗΣΕΙΣ - ΑΠΟΖΗΜΙΩΣΕΙΣ                    </t>
  </si>
  <si>
    <t>1.500 -2.500</t>
  </si>
  <si>
    <t xml:space="preserve">ΕΠΙΔΟΤΗΣΕΙΣ - ΑΠΟΖΗΜΙΩΣΕΙΣ          </t>
  </si>
  <si>
    <t>ΕΛΙΕΣ ΘΡΟΥΜΠΕΣ*</t>
  </si>
  <si>
    <t>* Απόδοση 500 kg /δένδρο</t>
  </si>
  <si>
    <t>32. Στάγδην δενδρώνων (ευρώ ή δρχ/στρ) (μόνο τα λάστιχα χωρίς λιπαντήρα κ.λ.π.)</t>
  </si>
  <si>
    <t>ΔΕΣΙΜΟ ΑΧΥΡΟΥ &amp; ΜΕΤΑΦΟΡΑ</t>
  </si>
  <si>
    <t xml:space="preserve">          Στην ηλικία απογαλακτισμού το μοσχάρι είναι130-160 κιλά ΖΒ ή 65-80 κιλά σε κρέας. Αυτό το μοσχάρι το 2001 πωλείτο 440,20 ευρώ ή 150.000 δρχ (ηλικίας 6 μηνών).Όταν θα πάει για πάχυνση για ένα χρόνο, η ηλικία του κατά τη σφαγή θα είναι 18-19 μηνών και θα έχει βάρος σε κρέας 170 έως 240 κιλά ανάλογα με τη φυλή και την περιοχή και αντίστοιχα 340-480 κιλά ΖΒ.</t>
  </si>
  <si>
    <t>1. Ζωοτροφές για πώληση, αρωματικά και φαρμακευτικά φυτά, ψυχανθή και εκτός διατροφής (non food)</t>
  </si>
  <si>
    <t>3. Βοσκότοποι με συγκομιζόμενες κτηνοτροφές για αυτοκατανάλωση</t>
  </si>
  <si>
    <t>4. Βοσκότοποι χωρίς συγκομιζόμενες κτηνοτροφές για αυτοκατανάλωση</t>
  </si>
  <si>
    <t>Λοιποί Δικαιούχοι</t>
  </si>
  <si>
    <t xml:space="preserve">Ορεινές περιοχές </t>
  </si>
  <si>
    <t xml:space="preserve">Μειονεκτικές &amp; με ειδικά προβλήματα περιοχές </t>
  </si>
  <si>
    <t>Μικρά νησιά Αιγαίου</t>
  </si>
  <si>
    <t>Άρθρο 8*</t>
  </si>
  <si>
    <t>* του ΚΑΝ. 1257/99</t>
  </si>
  <si>
    <r>
      <t xml:space="preserve">            Για τον υπολογισμό των αναγκών σε Ν.Μ. για τη διατροφή του παχυνομένου μόσχου θα ληφθεί υπ’ όψη η διαφορά βάρους της ηλικίας απογαλακτισμού (6 μηνών) και ηλικίας σφαγής (18-19 μηνών). Δηλαδή για ένα μοσχάρι με ΖΒ απογ/σμου 150 κιλά και ΖΒ ηλικίας σφαγής 450 κιλά έχουμε :   </t>
    </r>
    <r>
      <rPr>
        <i/>
        <sz val="12"/>
        <rFont val="Times New Roman"/>
        <family val="1"/>
      </rPr>
      <t>450-150=300</t>
    </r>
    <r>
      <rPr>
        <sz val="12"/>
        <rFont val="Times New Roman"/>
        <family val="1"/>
      </rPr>
      <t xml:space="preserve">   κιλά ΖΒ και οι ανάγκες σε Ν.Μ. για τη διατροφή του παχυνομένου μόσχου θα είναι   </t>
    </r>
    <r>
      <rPr>
        <i/>
        <sz val="12"/>
        <rFont val="Times New Roman"/>
        <family val="1"/>
      </rPr>
      <t>300Χ4,5 Ν.Μ.=1350 Ν.Μ</t>
    </r>
    <r>
      <rPr>
        <sz val="12"/>
        <rFont val="Times New Roman"/>
        <family val="1"/>
      </rPr>
      <t xml:space="preserve">   . </t>
    </r>
  </si>
  <si>
    <t>ΣΤ. Ανώτατη επιδοτούμενη ιπποδύναμη στην εκμ/ση = Α / Ε   = …….…..…….ΗΡ</t>
  </si>
  <si>
    <t>ΠΙΝΑΚΑΣ 3.11:  ΥΠΟΛΟΓΙΣΜΟΣ ΥΨΟΥΣ ΕΞΙΣΩΤΙΚΗΣ ΑΠΟΖΗΜΙΩΣΗΣ</t>
  </si>
  <si>
    <t>ΠΙΝΑΚΑΣ 3.12: ΟΙΚΟΝΟΜΙΚΗ ΕΝΙΣΧΥΣΗ ΒΙΟΚΑΛΛΙΕΡΓΗΤΩΝ</t>
  </si>
  <si>
    <t>ΠΙΝΑΚΑΣ 3.13:</t>
  </si>
  <si>
    <t>ΑΝΩΤΑΤΗ ΤΙΜΗ ΚΟΣΤΟΥΣ ΚΑΤΑΣΚΕΥΗΣ ΕΝΟΙΚΙΑΖΟΜΕΝΟΥ ΔΩΜΑΤΙΟΥ</t>
  </si>
  <si>
    <t>ΑΝΩΤΑΤΗ ΤΙΜΗ ΚΟΣΤΟΥΣ ΚΑΤΑΣΚΕΥΗΣ ΕΣΤΙΑΤΟΡΙΟΥ ΟΙΚΟΓΕΝΕΙΑΚΗΣ ΜΟΡΦΗΣ</t>
  </si>
  <si>
    <t>ΤΙΜΗ ΠΡΟΣΦΕΡΟΜΕΝΟΥ ΓΕΥΜΑΤΟΣ</t>
  </si>
  <si>
    <t>ΚΟΣΤΟΣ ΠΡΟΣΦΕΡΟΜΕΝΟΥ ΓΕΥΜΑΤΟΣ</t>
  </si>
  <si>
    <t>ΤΙΜΗ ΠΡΟΣΦΕΡΟΜΕΝΟΥ ΠΡΩΙΝΟΥ</t>
  </si>
  <si>
    <t>ΚΟΣΤΟΣ ΠΡΟΣΦΕΡΟΜΕΝΟΥ ΠΡΩΙΝΟΥ</t>
  </si>
  <si>
    <t>ΑΠΑΙΤΟΥΜΕΝΟΣ ΧΡΟΝΟΣ ΓΙΑ ΠΕΡΙΠΟΙΗΣΗ</t>
  </si>
  <si>
    <t>1 ΩΡΑ / ΔΙΚΛΙΝΟ ΔΩΜΑΤΙΟ</t>
  </si>
  <si>
    <t>8 ΩΡΕΣ</t>
  </si>
  <si>
    <t>10 ΩΡΕΣ</t>
  </si>
  <si>
    <t>12 ΩΡΕΣ</t>
  </si>
  <si>
    <t>ΕΞΟΠΛΙΣΜΟΣ ΜΟΝΟΧΩΡΟΥ ΔΙΑΜΕΡΙΣΜΑΤΟΣ</t>
  </si>
  <si>
    <t>ΕΞΟΠΛΙΣΜΟΣ ΔΙΧΩΡΟΥ ΔΙΑΜΕΡΙΣΜΑΤΟΣ</t>
  </si>
  <si>
    <t>100.000-120.000</t>
  </si>
  <si>
    <t>293,47-352,16</t>
  </si>
  <si>
    <t>ΤΙΜΗ ΜΟΝΟΧΩΡΟΥ ΔΙΑΜΕΡΙΣΜΑΤΟΣ</t>
  </si>
  <si>
    <t>ΤΙΜΗ ΔΙΧΩΡΟΥ ΔΙΑΜΕΡΙΣΜΑΤΟΣ</t>
  </si>
  <si>
    <t>ΤΙΜΗ ΜΟΝΟΧΩΡΗΣ ΚΑΤΟΙΚΙΑΣ</t>
  </si>
  <si>
    <t>ΤΙΜΗ ΔΙΧΩΡΗΣ ΚΑΤΟΙΚΙΑΣ</t>
  </si>
  <si>
    <t>(ΣΤΙΣ ΤΙΜΕΣ ΑΥΤΕΣ ΔΕΝ ΓΙΝΕΤΑΙ ΠΡΟΣΑΥΞΗΣΗ)</t>
  </si>
  <si>
    <t>ΘΕΡΜΟΚΗΠΙΑ ΧΩΡΙΚΟΥ ΤΥΠΟΥ</t>
  </si>
  <si>
    <t>ΥΛΙΚΑ</t>
  </si>
  <si>
    <t>ΕΡΓΑΤΙΚΑ</t>
  </si>
  <si>
    <t>ΘΕΡΜΟΚΗΠΙΑ ΤΥΠΟΠΟΙΗΜΕΝΑ ΜΕΤΑΛΛΙΚΑ</t>
  </si>
  <si>
    <t>ΣΥΣΤΗΜΑ ΑΡΔΕΥΣΗΣ</t>
  </si>
  <si>
    <t>1. Κεφαλή (αμμοσυλλέκτης, φίλτρο, λιπασματοδιανομέας κλπ)</t>
  </si>
  <si>
    <t>ΔΡΧ (ΕΦ’ ΑΠΑΞ)</t>
  </si>
  <si>
    <t>2. Άρδευση στάγδην  για κηπευτικά</t>
  </si>
  <si>
    <t>ΔΡΧ / ΣΤΡ</t>
  </si>
  <si>
    <t>3. Άρδευση στάγδην  για γλαστρικά</t>
  </si>
  <si>
    <t xml:space="preserve">4. Σύστημα άρδευσης από πάνω με ψεκασμό (υδρονέφωση) </t>
  </si>
  <si>
    <t>ΣΥΣΤΗΜΑ ΘΕΡΜΑΝΣΗΣ</t>
  </si>
  <si>
    <t xml:space="preserve">1. Επιδαπέδια θέρμανση (λεβητοστάσιο και κατανομή νερού) </t>
  </si>
  <si>
    <t>2. Θέρμανση με αερόθερμα</t>
  </si>
  <si>
    <t>3. Παθητικό ηλιακό σύστημα</t>
  </si>
  <si>
    <t>ΣΥΣΤΗΜΑ ΔΡΟΣΙΣΜΟΥ</t>
  </si>
  <si>
    <t>1. Κούλινγκ (Cooling)</t>
  </si>
  <si>
    <t>ΦΥΤΟΠΡΟΣΤΑΣΙΑ</t>
  </si>
  <si>
    <t>1. Σταθερό ψεκαστικό με αεροσυμπιεστή</t>
  </si>
  <si>
    <t>ΤΙΜΕΣ ΖΩΟΤΡΟΦΩΝ 2001</t>
  </si>
  <si>
    <t>2. Ανεμιστήρες για ομοιόμορφη κατανομή φαρμάκου, θερμοκρασίας κλπ</t>
  </si>
  <si>
    <t>3. Σύστημα απολύμανσης εδάφους με ατμό</t>
  </si>
  <si>
    <t>ΔΙΑΦΟΡΑ</t>
  </si>
  <si>
    <t>1. Πάγκος ριζοβολίας από αλουμίνιο με θερμαινόμενο δάπεδο (ηλ. αντιστάσεις) και ηλεκτρικό πίνακα</t>
  </si>
  <si>
    <t>2. Μεταλλικός ανεμοθραύστης 4 m ύψος με δίχτυ</t>
  </si>
  <si>
    <t>ΔΡΧ / m</t>
  </si>
  <si>
    <t xml:space="preserve">3. Θερμοκουρτίνα </t>
  </si>
  <si>
    <t>ΥΔΡΟΠΟΝΙΑ</t>
  </si>
  <si>
    <t>1. Κομπιούτερ, αντλία, φίλτρο, δεξαμενές κλπ</t>
  </si>
  <si>
    <t>ΔΡΧ / 5 ΣΤΡ</t>
  </si>
  <si>
    <t>2. Άρδευση στάγδην</t>
  </si>
  <si>
    <t>3. Υπόστρωμα με περλίτη. πετροβάμβακα, κοκοσόιλ</t>
  </si>
  <si>
    <t>Είδος Καλλιέργειας</t>
  </si>
  <si>
    <t>Οικολογικά ευαίσθητες περιοχές</t>
  </si>
  <si>
    <t>Λοιπές περιοχές</t>
  </si>
  <si>
    <t>ΔΡΧ/ΣΤΡ</t>
  </si>
  <si>
    <t>Εντ. Ελαιώνες</t>
  </si>
  <si>
    <t>Εκτ. Ελαιώνες</t>
  </si>
  <si>
    <t>Εσπεριδοειδή</t>
  </si>
  <si>
    <t>Καρυδιές, καστανιές, αμυγδαλιές, φουντουκιές</t>
  </si>
  <si>
    <t>Λοιπές δενδρώδεις &amp; θαμνώδεις*</t>
  </si>
  <si>
    <t>Εκτ. Οινάμπελοι**</t>
  </si>
  <si>
    <t>Λοιποί οινάμπελοι</t>
  </si>
  <si>
    <t>Αμπέλια επιτραπέζια</t>
  </si>
  <si>
    <t>Σταφ. Κορινθιακή</t>
  </si>
  <si>
    <t>Σταφ. Σουλτανίνα</t>
  </si>
  <si>
    <t>Ορεινά σιτηρά</t>
  </si>
  <si>
    <t>Ξηρικές αροτραίες</t>
  </si>
  <si>
    <t>Κηπευτικά, αρδευόμενες αροτραίες. Βιομηχανικά φυτά</t>
  </si>
  <si>
    <t>Ως ορεινά σιτηρά ορίζονται εκείνες οι καλλιέργειες σιτηρών, ανεξαρτήτως υψομέτρου, οι οποίες υπερβαίνουν σε αποδόσεις τα 150 χλγ/στρ</t>
  </si>
  <si>
    <t>3.    Ε Π Α Ρ Κ Ε Ι Α    Β Ο Σ Κ Ο Τ Ο Π Ω Ν</t>
  </si>
  <si>
    <t xml:space="preserve">  Αιγοπρόβατα : Ο παραγωγός ενισχύεται για τον αριθμό των επιλέξιμων αιγοπροβάτων που έχουν αποκτήσει δικαίωμα με 19,96 € / κεφ και αποδεικνύεται από σχετική βεβαίωση της Δ/νσης Αγροτικής Ανάπτυξης.</t>
  </si>
  <si>
    <t>4.    Ε Π Ι Δ Ο Τ Η Σ Ε Ι Σ  Τ Ω Ν  Ζ Ω Ω Ν</t>
  </si>
  <si>
    <t>* Θαμνώδεις είναι τα βατόμουρα και οι καλλιέργειες μικρών καρπών</t>
  </si>
  <si>
    <t>** Ως εκτατικοί οινάμπελοι ορίζονται οι έχοντες αποδόσεις μικρότερες ή ίσες των 500 χλγ σταφυλιών / στρ</t>
  </si>
  <si>
    <t>Β. Οικονομική ενίσχυση βιοκαλλιεργητών που εντάχθηκαν στο πρόγραμμα</t>
  </si>
  <si>
    <t xml:space="preserve"> από το 1995-1998</t>
  </si>
  <si>
    <t xml:space="preserve">Λοιπές δενδρώδεις </t>
  </si>
  <si>
    <t>Οινάμπελοι</t>
  </si>
  <si>
    <t>Σιτηρά &amp; Ξηρικές αροτραίες</t>
  </si>
  <si>
    <t>Κηπευτικά &amp;  αρδευόμενες αροτραίες.</t>
  </si>
  <si>
    <t>ΑΠΟ 201 ΕΩΣ 300</t>
  </si>
  <si>
    <t xml:space="preserve"> ΔΡΧ /ΚΙΛΟ</t>
  </si>
  <si>
    <t>970                      /  ΜΟΣΧ.</t>
  </si>
  <si>
    <r>
      <t xml:space="preserve"> € / m</t>
    </r>
    <r>
      <rPr>
        <vertAlign val="superscript"/>
        <sz val="11"/>
        <rFont val="Times New Roman"/>
        <family val="1"/>
      </rPr>
      <t>2</t>
    </r>
  </si>
  <si>
    <r>
      <t>  Αποθηκευτικοί χώροι μέχρι 100 m</t>
    </r>
    <r>
      <rPr>
        <vertAlign val="superscript"/>
        <sz val="12"/>
        <rFont val="Times New Roman"/>
        <family val="1"/>
      </rPr>
      <t xml:space="preserve">2 </t>
    </r>
    <r>
      <rPr>
        <sz val="12"/>
        <rFont val="Times New Roman"/>
        <family val="1"/>
      </rPr>
      <t>κατά εκμ/ση και ανάλογα με το μέγεθος της εκμ/σης και το είδος και τον αριθμό των γεωργικών μηχανημάτων και εργαλείων που διαθέτει ή πρόκειται να προμηθευτεί, εγκρίνονται χωρίς εξέταση της οικονομικότητας του γιατί αυτοί οι χώροι (αποθήκες – υπόστεγα) κρίνονται αναγκαίοι για την αποθήκευση γεωργικών εφοδίων, όπως σπόροι, λιπάσματα, γεωργ.φάρμακα κλπ ή την στέγαση γεωργ,μηχανημάτων και εργαλείων και διόρθωσης μηχανημάτων. Αυτοί οι χώροι είναι επιπλέον των αποθηκευτικών χώρων των περιπτώσεων 2 έως 7.</t>
    </r>
  </si>
  <si>
    <t>Κλάδοι Παραγωγής</t>
  </si>
  <si>
    <t>Νέοι γεωργοί</t>
  </si>
  <si>
    <t>Λοιπή χώρα</t>
  </si>
  <si>
    <t>ΕΥΡΩ</t>
  </si>
  <si>
    <t>ΜΕΤΑΒΛΗΤΕΣ ΔΑΠΑΝΕΣ ΥΛΙΚΩΝ</t>
  </si>
  <si>
    <t xml:space="preserve"> ΔΡΧ/Τ.Μ</t>
  </si>
  <si>
    <t>ΠΑΡΑΓΩΓΙΚΗ ΚΑΤΕΥΘΥΝΣΗ ΚΑΙ ΤΥΠΟΣ ΣΤΑΥΛΙΣΜΟΥ</t>
  </si>
  <si>
    <t>ΣΥΛΛΟΓΙΚΗ ΕΠΕΞΕΡΓΑΣΙΑ ΑΠΟΒΛΗΤΩΝ ΧΟΙΡΟΣΤΑΣΙΩΝ</t>
  </si>
  <si>
    <t>ΑΓΕΛΑΔΟΤΡΟΦΙΚΕΣ</t>
  </si>
  <si>
    <t>ΠΤΗΝΟΤΡΟΦΕΙΑ ΑΝΩ ΤΩΝ 25.000 ΟΡΝΙΘΩΝ ΕΚΤΡΕΦΟΜΕΝΩΝ ΣΕ ΚΛΩΒΟΣΤΟΙΧΙΕΣ</t>
  </si>
  <si>
    <t>ΒΟΥΣΤΑΣΙΑ ΜΕ ΣΥΣΤΗΜΑ ΑΠΟΘΗΚΕΥΣΗΣ ΣΕ ΥΠΟΔΑΠΕΔΙΑ ΚΑΝΑΛΙΑ</t>
  </si>
  <si>
    <t>ΓΙΑ 4-9 ΕΚΜΕΤΑΛΛΕΥΣΕΙΣ</t>
  </si>
  <si>
    <t>ΓΙΑ ΚΟΠΡΟΣΩΡΟ ΚΑΙ ΣΗΠΤΙΚΟ ΚΑΙ ΑΠΟΡΡΟΦΗΤΙΚΟ ΒΟΘΡΟ</t>
  </si>
  <si>
    <t>1. ανθρώπων : 50 ώρες</t>
  </si>
  <si>
    <t>2. μηχανημάτων : 0,6 ώρες</t>
  </si>
  <si>
    <r>
      <t>1. oρνιθοτροφείο μέχρι 60 m</t>
    </r>
    <r>
      <rPr>
        <vertAlign val="superscript"/>
        <sz val="12"/>
        <rFont val="Times New Roman"/>
        <family val="1"/>
      </rPr>
      <t>2</t>
    </r>
  </si>
  <si>
    <r>
      <t>2.αποθηκευτικοί χώροι κλπ μέχρι 25 m</t>
    </r>
    <r>
      <rPr>
        <vertAlign val="superscript"/>
        <sz val="12"/>
        <rFont val="Times New Roman"/>
        <family val="1"/>
      </rPr>
      <t>3</t>
    </r>
  </si>
  <si>
    <t>1. ανθρώπων : 105 ώρες</t>
  </si>
  <si>
    <r>
      <t>1. ορνιθοτροφείο μέχρι 40 m</t>
    </r>
    <r>
      <rPr>
        <vertAlign val="superscript"/>
        <sz val="12"/>
        <rFont val="Times New Roman"/>
        <family val="1"/>
      </rPr>
      <t>2</t>
    </r>
    <r>
      <rPr>
        <sz val="12"/>
        <rFont val="Times New Roman"/>
        <family val="1"/>
      </rPr>
      <t xml:space="preserve"> / 1000 κεφ</t>
    </r>
  </si>
  <si>
    <r>
      <t>ΣΗΜΕΙΩΣΗ :</t>
    </r>
    <r>
      <rPr>
        <sz val="12"/>
        <rFont val="Times New Roman"/>
        <family val="1"/>
      </rPr>
      <t xml:space="preserve"> Στην υφιστάμενη κατάσταση οι χώροι και ο μηχανικός εξοπλισμός </t>
    </r>
  </si>
  <si>
    <t xml:space="preserve">                         θα απογράφονται όπως υπάρχουν στην εκμ/ση.</t>
  </si>
  <si>
    <t>1.        Στις διάφορες δαπάνες προστίθεται το 10% επί της αξίας των καρπών που δίνονται στα ζώα όταν η εκμ/ση δεν διαθέτει σπαστήρα.</t>
  </si>
  <si>
    <t>8,80-10,27</t>
  </si>
  <si>
    <t>"</t>
  </si>
  <si>
    <t>1.800-2.000</t>
  </si>
  <si>
    <t>3.000-3.500</t>
  </si>
  <si>
    <t>ΠΙΝΑΚΑΣ 2.5α: ΜΕΣΗ ΣΤΑΘΜΙΣΜΕΝΗ ΤΙΜΗ ΤΩΝ ΠΡΟΪΟΝΤΩΝ                         ΚΑΤΑ ΤΟ ΕΤΟΣ 2001</t>
  </si>
  <si>
    <t>Βλ. πίνακα 3.3</t>
  </si>
  <si>
    <t>Το συνολικό ανώτατο συνολικό κόστος των πιο πάνω επενδύσεων θα υπολογίζεται είτε με το ανώτατο όριο ανά τ.μ. ή με το ανώτατο όριο ανά μονάδα δυναμικότητας.</t>
  </si>
  <si>
    <t>ΣΑΝΟΙ ΧΕΙΜ. ΣΙΤΗΡΩΝ</t>
  </si>
  <si>
    <t>ΣΑΝΟΙ ΨΥΧΑΝΘΩΝ</t>
  </si>
  <si>
    <t>ΤΟΜΑΤΑ Α' ΚΑΛ.</t>
  </si>
  <si>
    <t>ΑΓΓΟΥΡΙ Α' ΚΑΛ.</t>
  </si>
  <si>
    <t>ΤΟΜΑΤΑ Β' ΚΑΛ.</t>
  </si>
  <si>
    <t>ΑΓΓΟΥΡΙ Β' ΚΑΛ.</t>
  </si>
  <si>
    <t>**</t>
  </si>
  <si>
    <t>23.000-25.300 τεμάχ.</t>
  </si>
  <si>
    <t>Σ</t>
  </si>
  <si>
    <t>2.000-2.500</t>
  </si>
  <si>
    <t>100-200</t>
  </si>
  <si>
    <t>0,29-0,59</t>
  </si>
  <si>
    <t>ΔΙΑΦΟΡΑ ΚΑΡΠΟΦΟΡΑ</t>
  </si>
  <si>
    <t>1.000-2.500</t>
  </si>
  <si>
    <t>2.000-4.000</t>
  </si>
  <si>
    <t>4.000-7.000</t>
  </si>
  <si>
    <t>7.000-14.000</t>
  </si>
  <si>
    <t>ΠΙΝΑΚΑΣ 3.2: ΑΝΩΤΑΤΕΣ ΤΙΜΕΣ ΓΕΩΡΓΙΚΩΝ ΕΠΕΝΔΥΣΕΩΝ</t>
  </si>
  <si>
    <t xml:space="preserve">ΠΙΝΑΚΑΣ 2.6: ΔΕΙΚΤΕΣ ΟΡΝΙΘΟΤΡΟΦΙΑΣ </t>
  </si>
  <si>
    <t>ΠΙΝΑΚΑΣ 2.5β: ΤΙΜΕΣ ΖΩΝΤΩΝ ΖΩΩΝ ΚΑΤΑ ΤΟ ΕΤΟΣ 2001</t>
  </si>
  <si>
    <t>ΠΙΝΑΚΑΣ 2.4: ΑΠΑΙΤΗΣΕΙΣ ΣΕ ΕΡΓΑΣΙΑ ΤΩΝ ΖΩΩΝ (ΩΡΕΣ / ΚΕΦΑΛΗ / ΕΤΟΣ)</t>
  </si>
  <si>
    <t>ΠΙΝΑΚΑΣ 2.3:  ΛΟΙΠΕΣ ΔΑΠΑΝΕΣ ΚΑΙ ΠΑΡΑΓΩΓΗ ΖΩΩΝ</t>
  </si>
  <si>
    <t>ΠΙΝΑΚΑΣ 2.1:  ΑΠΑΙΤΗΣΕΙΣ ΔΙΑΤΡΟΦΗΣ &amp; ΕΝΣΤΑΒΛΙΣΜΟΥ ΤΩΝ ΖΩΩΝ</t>
  </si>
  <si>
    <t>ΠΙΝΑΚΑΣ 1.14: ΩΡΕΣ ΑΠΑΣΧΟΛΗΣΗΣ ΚΑΙ ΔΑΠΑΝΗ ΔΙΑΞΟΝΙΚΟΥ ΕΛΚΥΣΤΗΡΑ ΚΑΤΑ ΦΑΣΗ ΕΡΓΑΣΙΑΣ ΣΕ ΣΙΤΗΡΑ, ΜΗΔΙΚΗ, ΑΡΑΒΟΣΙΤΟ &amp; ΣΑΝΟ</t>
  </si>
  <si>
    <t>ΠΙΝΑΚΑΣ 1.1: ΣΙΤΗΡΑ</t>
  </si>
  <si>
    <t>ΠΙΝΑΚΑΣ 1.2: ΒΡΩΣΙΜΑ ΟΣΠΡΙΑ</t>
  </si>
  <si>
    <t>ΠΙΝΑΚΑΣ 1.3: ΚΤΗΝΟΤΡΟΦΙΚΑ ΦΥΤΑ</t>
  </si>
  <si>
    <t>ΠΙΝΑΚΑΣ 1.3: ΚΤΗΝΟΤΡΟΦΙΚΑ ΦΥΤΑ (συνέχεια)</t>
  </si>
  <si>
    <t>ΠΙΝΑΚΑΣ 1.5: ΛΑΧΑΝΙΚΑ ΥΠΑΙΘΡΟΥ</t>
  </si>
  <si>
    <t>ΠΙΝΑΚΑΣ 1.5: ΛΑΧΑΝΙΚΑ ΥΠΑΙΘΡΟΥ (συνέχεια)</t>
  </si>
  <si>
    <t>ΠΙΝΑΚΑΣ 1.6: ΝΩΠΑ ΦΡΟΥΤΑ</t>
  </si>
  <si>
    <t>ΠΙΝΑΚΑΣ 1.6: ΝΩΠΑ ΦΡΟΥΤΑ (συνέχεια)</t>
  </si>
  <si>
    <t>ΠΙΝΑΚΑΣ 1.7: ΞΗΡΟΙ ΚΑΡΠΟΙ</t>
  </si>
  <si>
    <t>ΠΙΝΑΚΑΣ 1.8: ΕΣΠΕΡΙΔΟΕΙΔΗ</t>
  </si>
  <si>
    <t>ΠΙΝΑΚΑΣ 1.9: ΑΜΠΕΛΙ</t>
  </si>
  <si>
    <t>ΠΙΝΑΚΑΣ 1.10: ΜΑΣΤΙΧΗ</t>
  </si>
  <si>
    <t>ΠΙΝΑΚΑΣ 1.11: ΑΡΩΜΑΤΙΚΑ ΦΥΤΑ</t>
  </si>
  <si>
    <t>ΠΙΝΑΚΑΣ 1.12: ΑΝΘΗ ΘΕΡΜΟΚΗΠΙΟΥ</t>
  </si>
  <si>
    <t>ΠΙΝΑΚΑΣ 1.13: ΕΛΙΑ</t>
  </si>
  <si>
    <r>
      <t xml:space="preserve">ΠΙΝΑΚΑΣ 3.5: ΑΝΩΤΑΤΕΣ ΤΙΜΕΣ ΑΝΑ ΣΤΡ ΓΙΑ ΤΑ ΘΕΡΜΟΚΗΠΙΑ ΤΟ 2001 </t>
    </r>
    <r>
      <rPr>
        <b/>
        <u/>
        <sz val="12"/>
        <rFont val="Times New Roman Greek"/>
        <family val="1"/>
        <charset val="161"/>
      </rPr>
      <t>ΧΩΡΙΣ</t>
    </r>
    <r>
      <rPr>
        <b/>
        <sz val="12"/>
        <rFont val="Times New Roman Greek"/>
        <family val="1"/>
        <charset val="161"/>
      </rPr>
      <t xml:space="preserve"> ΤΟ ΦΠΑ</t>
    </r>
  </si>
  <si>
    <t>ΠΙΝΑΚΑΣ 3.4: ΑΝΩΤΑΤΑ ΟΡΙΑ ΕΠΙΛΕΞΙΜΗΣ ΔΑΠΑΝΗΣ ΓΙΑ ΕΓΚΑΤΑΣΤΑΣΕΙΣ ΑΠΟΒΛΗΤΩΝ</t>
  </si>
  <si>
    <t xml:space="preserve">ΠΙΝΑΚΑΣ 3.6:  ΑΝΩΤΑΤΕΣ ΤΙΜΕΣ ΑΝΑ ΣΤΡ ΓΙΑ ΔΙΑΦΟΡΕΣ ΕΠΕΝΔΥΣΕΙΣ ΣΤΑ ΘΕΡΜΟΚΗΠΙΑ </t>
  </si>
  <si>
    <t>ΠΙΝΑΚΑΣ 3.7:   ΤΙΜΕΣ ΑΞΙΑΣ ΕΔΑΦΩΝ, ΕΝΟΙΚΙΟΥ ΕΔΑΦΩΝ</t>
  </si>
  <si>
    <t>ΠΙΝΑΚΑΣ 3.8:   ΑΜΟΙΒΗ ΕΡΓΑΣΙΑΣ</t>
  </si>
  <si>
    <t>ΠΙΝΑΚΑΣ 3.9: ΤΙΜΕΣ ΖΩΟΤΡΟΦΩΝ</t>
  </si>
  <si>
    <t>ΠΙΝΑΚΑΣ 3.10: ΥΠΟΛΟΓΙΣΜΟΣ ΟΙΚΟΝΟΜΙΚΟΤΗΤΑΣ ΓΕΩΡΓΙΚΟΥ ΕΛΚΥΣΤΗΡΑ</t>
  </si>
  <si>
    <r>
      <t xml:space="preserve">Β. Αξία ελκυστήρα / ΗΡ: </t>
    </r>
    <r>
      <rPr>
        <sz val="12"/>
        <rFont val="Times New Roman"/>
        <family val="1"/>
      </rPr>
      <t>Σημερινή αξία Χ συντελεστή αναγωγής στο έτος απογραφής Χ 1,15 (παρελκόμενα) / ιπποδύναμη ελκυστήρα.</t>
    </r>
  </si>
  <si>
    <r>
      <t xml:space="preserve"> Στις δαπάνες υλικών θερμοκηπίων στην 1</t>
    </r>
    <r>
      <rPr>
        <vertAlign val="superscript"/>
        <sz val="12"/>
        <rFont val="Times New Roman"/>
        <family val="1"/>
      </rPr>
      <t>η</t>
    </r>
    <r>
      <rPr>
        <sz val="12"/>
        <rFont val="Times New Roman"/>
        <family val="1"/>
      </rPr>
      <t xml:space="preserve"> καλλιέργεια περιλαμβάνεται και η ετήσια επιβάρυνση από την αλλαγή και τοποθέτηση του πλαστικού.</t>
    </r>
  </si>
  <si>
    <t>Διάφορα (άρδευση,αλλαγή πλαστικού,τέλη κλπ.)</t>
  </si>
  <si>
    <t xml:space="preserve"> ΤΥΠΟΙ ΥΠΟΛΟΓΙΣΜΟΥ ΔΑΠΑΝΗΣ ΛΕΙΤΟΥΡΓΙΑΣ ΓΕΩΡΓΙΚΩΝ ΜΗΧΑΝΗΜΑΤΩΝ</t>
  </si>
  <si>
    <r>
      <t>1. ΓΕΩΡΓΙΚΟΣ ΕΛΚΥΣΤΗΡΑΣ:</t>
    </r>
    <r>
      <rPr>
        <sz val="11"/>
        <rFont val="Times New Roman Greek"/>
        <family val="1"/>
        <charset val="161"/>
      </rPr>
      <t xml:space="preserve"> </t>
    </r>
  </si>
  <si>
    <t xml:space="preserve">§      Στην περίπτωση παραγωγής βρώσιμης ελιάς η ως άνω παραγωγή θα πολλαπλασιάζεται με πέντε(5), εφόσον όμως δεν παράγεται λάδι. Αν παράγεται οποιαδήποτε </t>
  </si>
  <si>
    <t>ΟΙΝΟΠΟΙΗΣΙΜΟ ΛΗΜΝΟΥ</t>
  </si>
  <si>
    <t>§      Η παραγωγή λαδιού στο Νομό Λέσβου και στο Νομό Σάμου είναι 50-70 κιλά/στρ.</t>
  </si>
  <si>
    <t>§      Η παραγωγή λαδιού στο Νομό Χίου είναι 30-40 κιλά/στρ. με ελάχιστη αποδεκτή πυκνότητα 12 δένδρα / στρ.</t>
  </si>
  <si>
    <t>Απαγορεύτεται η βόσκηση πάνω από 120 ημέρες το χρόνο στο βοσκότοπο.</t>
  </si>
  <si>
    <t xml:space="preserve">  Θηλάζουσες αγελάδες: Ο παραγωγός ενισχύεται για τον αριθμό των αγελάδων που έχει αποκτήσει δικαίωμα και αποδεικνύεται από σχετική βεβαίωση της Δ/νσης Αγροτικής Ανάπτυξης με 249,45 € / κεφ. </t>
  </si>
  <si>
    <t xml:space="preserve">  Αρσενικά μοσχάρια: Χορηγείται ενίσχυση 234,78 € / κεφ.</t>
  </si>
  <si>
    <t xml:space="preserve">10% επί της ακαθαρίστου προσόδου ανά στρ.  του πρώτου κύριου προιόντος </t>
  </si>
  <si>
    <t xml:space="preserve">ποσότητα λαδιού, τότε η υπόλοιπη ποσότητα λαδιού των δεικτών θα πολλαπλασιάζεται με πέντε(5) και θα είναι αυτή η παραγωγή βρώσιμης ελιάς. </t>
  </si>
  <si>
    <r>
      <t>2,0</t>
    </r>
    <r>
      <rPr>
        <b/>
        <sz val="16"/>
        <rFont val="Times New Roman Greek"/>
        <family val="1"/>
        <charset val="161"/>
      </rPr>
      <t>*</t>
    </r>
  </si>
  <si>
    <r>
      <t>1,6</t>
    </r>
    <r>
      <rPr>
        <b/>
        <sz val="16"/>
        <rFont val="Times New Roman Greek"/>
        <family val="1"/>
        <charset val="161"/>
      </rPr>
      <t>*</t>
    </r>
  </si>
  <si>
    <r>
      <t>*</t>
    </r>
    <r>
      <rPr>
        <sz val="14"/>
        <rFont val="Times New Roman Greek"/>
        <family val="1"/>
        <charset val="161"/>
      </rPr>
      <t xml:space="preserve"> </t>
    </r>
    <r>
      <rPr>
        <sz val="13"/>
        <rFont val="Times New Roman Greek"/>
        <family val="1"/>
        <charset val="161"/>
      </rPr>
      <t>Με στοιχειώδη μηχανική εργασία 5 ώρες ανθρ. και 1,2 μηχαν. εργασίας</t>
    </r>
  </si>
  <si>
    <t>23. κoυvέλια πάχυvσης αvτικατάστ.</t>
  </si>
  <si>
    <r>
      <t xml:space="preserve">2.        Οι δαπάνες εμπορίας υπολογίζονται στο 0,5% της αξίας παραγωγής πλην της περίπτωσης που πωλούνται ζωντανά ζώα σε τρίτους για αναπαραγωγή οπότε δεν υπολογίζουμε δαπάνες εμπορίας.                                                                       </t>
    </r>
    <r>
      <rPr>
        <sz val="16"/>
        <rFont val="Times New Roman Greek"/>
        <family val="1"/>
        <charset val="161"/>
      </rPr>
      <t xml:space="preserve">       26</t>
    </r>
  </si>
  <si>
    <r>
      <t>2. Ανεμιστήρες για δυναμικό αερισμό συνολικής δυναμικότητας γύρω στις 165.000 m</t>
    </r>
    <r>
      <rPr>
        <vertAlign val="superscript"/>
        <sz val="10"/>
        <rFont val="Times New Roman"/>
        <family val="1"/>
      </rPr>
      <t>3</t>
    </r>
    <r>
      <rPr>
        <sz val="10"/>
        <rFont val="Times New Roman"/>
        <family val="1"/>
      </rPr>
      <t>/h/στρ</t>
    </r>
  </si>
  <si>
    <t xml:space="preserve">Από τις προηγούμενες βελτιώσεις, η ανάπλαση, η ασβέστωση και η συστηματοποίηση των εδαφών αποσβένονται σε έξι (6) χρόνια  ενώ η διευθέτηση και αποχαλίκωση ούτε αποσβένονται ούτε και καταχωρούνται στον πίνακα Β3 του Σ.Β.         </t>
  </si>
  <si>
    <t>0,11 Χ ΗΡ Χ ΩΡΕΣ ΛΕΙΤΟΥΡΓΙΑΣ Χ ΤΙΜΗ ΠΕΤΡΕΛΑΙΟΥ / ΛΙΤΡΟ</t>
  </si>
  <si>
    <t xml:space="preserve">2. ΗΛΕΚΤΡΟΚΙΝΗΤΗΡΑΣ: </t>
  </si>
  <si>
    <t>0,73 Χ ΗΡ Χ ΩΡΕΣ ΛΕΙΤΟΥΡΓΙΑΣ Χ ΤΙΜΗ ΗΛ. ΡΕΥΜΑΤΟΣ / KW</t>
  </si>
  <si>
    <t>0,20 Χ ΗΡ Χ ΩΡΕΣ ΛΕΙΤΟΥΡΓΙΑΣ Χ ΤΙΜΗ ΠΕΤΡΕΛΑΙΟΥ / ΛΙΤΡΟ</t>
  </si>
  <si>
    <t xml:space="preserve">3. ΠΕΤΡΕΛΑΙΟΚΙΝΗΤΗΡΑΣ: </t>
  </si>
  <si>
    <r>
      <t xml:space="preserve">4. ΒΕΝΖΙΝΟΚΙΝΗΤΗΡΑΣ: </t>
    </r>
    <r>
      <rPr>
        <sz val="11"/>
        <rFont val="Times New Roman Greek"/>
        <family val="1"/>
        <charset val="161"/>
      </rPr>
      <t xml:space="preserve"> </t>
    </r>
  </si>
  <si>
    <t>0,85 Χ ΗΡ Χ ΩΡΕΣ ΛΕΙΤΟΥΡΓΙΑΣ Χ ΤΙΜΗ ΒΕΝΖΙΝΗΣ / ΛΙΤΡΟ</t>
  </si>
  <si>
    <r>
      <t>5. ΑΓΡΟΤΙΚΟ ΑΥΤ/ΤΟ ΒΕΝΖΙΝΟΚΙΝΗΤΟ:</t>
    </r>
    <r>
      <rPr>
        <sz val="11"/>
        <rFont val="Times New Roman Greek"/>
        <family val="1"/>
        <charset val="161"/>
      </rPr>
      <t xml:space="preserve"> </t>
    </r>
  </si>
  <si>
    <r>
      <t>6. ΑΓΡΟΤΙΚΟ ΑΥΤ/ΤΟ ΠΕΤΡΕΛΑΙΟΚΙΝΗΤΟ:</t>
    </r>
    <r>
      <rPr>
        <sz val="11"/>
        <rFont val="Times New Roman Greek"/>
        <family val="1"/>
        <charset val="161"/>
      </rPr>
      <t xml:space="preserve"> </t>
    </r>
  </si>
  <si>
    <t>0,50 Χ ΗΡ Χ ΩΡΕΣ ΛΕΙΤΟΥΡΓΙΑΣ Χ ΤΙΜΗ ΠΕΤΡΕΛΑΙΟΥ / ΛΙΤΡΟ</t>
  </si>
  <si>
    <t>12. Πρόβατα Φυλής Χίου</t>
  </si>
  <si>
    <t>13. αρνιά γάλ. oικ. βελτ.πρoβάτωv</t>
  </si>
  <si>
    <t>14. αρνιά γάλ. πoιμ. ημιβελ. πρoβάτωv</t>
  </si>
  <si>
    <t>15. αρνιά γάλ. πoιμ. αβελτ. πρoβάτωv</t>
  </si>
  <si>
    <t>16. αρνιά ή κατσίκια πoιμ·ζώωv πoικ/ας άvω των 3 μηvώv</t>
  </si>
  <si>
    <t>17. κατσίκια γάλ. οικόσιτα βελτιωμ.</t>
  </si>
  <si>
    <t>18. κατσίκια γάλ. πoιμ. αβελτίωτα</t>
  </si>
  <si>
    <t>19. χoίροι αvαπαραγωγής</t>
  </si>
  <si>
    <t>20. χoιρίδια παχυvόμεvα</t>
  </si>
  <si>
    <t>22. κoυvέλια αvαπαραγωγής</t>
  </si>
  <si>
    <t>200-300</t>
  </si>
  <si>
    <t>20-30</t>
  </si>
  <si>
    <t>ΠΡΟΒΑΤΩΝ ΦΥΛΗΣ ΧΙΟΥ</t>
  </si>
  <si>
    <t>Χωρίς πιστοποιημένο σπόρο</t>
  </si>
  <si>
    <t>ΕΙΔΟΣ ΚΤΗΝΟΤΡΟΦΗΣ</t>
  </si>
  <si>
    <t>ΠΑΡΑΓΩΓΙΚΗ ΚΑΤΕΥΘΥΝΣΗ &amp; ΤΥΠΟΣ ΣΤΑΒΛΙΣΜΟΥ</t>
  </si>
  <si>
    <t>ΠΑΧΥΝΣΗ ΜΟΣΧΑΡΙΩΝ ΣΕ ΑΠΛΑ ΑΝΟΙΚΤΑ ΥΠΟΣΤΕΓΑ</t>
  </si>
  <si>
    <t>ΑΙΓΟΠΡΟΒΑΤΟΣΤΑΣΙΑ</t>
  </si>
  <si>
    <t>ΑΜΙΓΗΣ ΠΑΧΥΝΣΗ ΑΡΝΙΩΝ Ή ΚΑΤΣΙΚΙΩΝ</t>
  </si>
  <si>
    <t>ΧΟΙΡΟΣΤΑΣΙΑ</t>
  </si>
  <si>
    <t>ΑΜΙΓΗΣ ΠΑΧΥΝΣΗ ΧΟΙΡΩΝ ΣΕ ΔΙΑΜΟΡΦΩΜΕΝΑ ΔΑΠΕΔΑ</t>
  </si>
  <si>
    <t>ΠΤΗΝΟΤΡΟΦΕΙΑ - ΚΟΝΙΚΛΟΤΡΟΦΕΙΑ</t>
  </si>
  <si>
    <t>ΕΞΟΠΛΙΣΜΟΣ ΑΥΓΟΠΑΡΑΓΩΓΗΣ ΣΕ ΚΛΩΒΟΣΤΟΙΧΙΕΣ</t>
  </si>
  <si>
    <t>ΑΠΟΘΗΚΗ</t>
  </si>
  <si>
    <t>ΑΡΜΕΚΤΗΡΙΟ-ΟΙΚΙΑ</t>
  </si>
  <si>
    <t>ΥΠΟΣΤΕΓΑ ΣΑΝΩΝ</t>
  </si>
  <si>
    <t>Α/Α</t>
  </si>
  <si>
    <t>ΠΡΟΪΟΝΤΑ</t>
  </si>
  <si>
    <t>ΩΡΕΣ ΕΡΓΑΣΙΑΣ</t>
  </si>
  <si>
    <t>ΑΠΟΔΟΣΗ</t>
  </si>
  <si>
    <t>(κιλά, τεμ. / στρ)</t>
  </si>
  <si>
    <t>ΜΕΣΗ ΤΙΜΗ ΠΑΡΑΓΩΓΟΥ</t>
  </si>
  <si>
    <t>ΚΡΙΘΑΡΙ</t>
  </si>
  <si>
    <t>ΒΡΩΜΗ</t>
  </si>
  <si>
    <t>ΑΧΥΡΟ</t>
  </si>
  <si>
    <t>-</t>
  </si>
  <si>
    <t>ΦΑΣΟΛΙΑ ΞΕΡΑ</t>
  </si>
  <si>
    <t>ΓΛΥΚΑΝΙΣΟ</t>
  </si>
  <si>
    <t>ΦΑΣΟΛΑΚΙΑ</t>
  </si>
  <si>
    <t>ΚΟΛΟΚΥΘΑΚΙΑ</t>
  </si>
  <si>
    <t>ΜΕΛΙΤΖΑΝΕΣ</t>
  </si>
  <si>
    <t>ΠΕΠΟΝΙ</t>
  </si>
  <si>
    <t>ΚΑΡΠΟΥΖΙ</t>
  </si>
  <si>
    <t>ΦΡΑΟΥΛΑ</t>
  </si>
  <si>
    <t xml:space="preserve"> ΔΡΧ / ΓΕΥΜΑ</t>
  </si>
  <si>
    <t>ΔΡΧ / ΓΕΥΜΑ</t>
  </si>
  <si>
    <t xml:space="preserve"> ΔΡΧ / ΠΡΩΙΝΟ</t>
  </si>
  <si>
    <t xml:space="preserve"> ΔΡΧ / ΗΜΕΡΑ &amp; ΚΛΙΝΗ</t>
  </si>
  <si>
    <t xml:space="preserve"> ΔΡΧ</t>
  </si>
  <si>
    <t>ΚΑΛΑΜΠΟΚΙ ΞΗΡ.</t>
  </si>
  <si>
    <t>15-30</t>
  </si>
  <si>
    <t>ΑΧΛΑΔΙΑ</t>
  </si>
  <si>
    <t>ΑΜΥΓΔΑΛΙΑ</t>
  </si>
  <si>
    <t>ΚΑΡΥΔΙΑ</t>
  </si>
  <si>
    <t>ΚΕΡΑΣΙΑ</t>
  </si>
  <si>
    <t>ΜΗΔΙΚΗ</t>
  </si>
  <si>
    <t>Α</t>
  </si>
  <si>
    <t>ΔΡΧ/ΚΙΛΟ</t>
  </si>
  <si>
    <t>ΑΡΑΒΟΣΙΤΟΣ</t>
  </si>
  <si>
    <t>ΠΙΤΥΡΑ</t>
  </si>
  <si>
    <t>ΒΑΜΒΑΚΟΠΙΤΑ</t>
  </si>
  <si>
    <t>ΜΙΓΜΑΤΑ ΖΩΟΤ/ΦΩΝ</t>
  </si>
  <si>
    <t>ΖΑΧΑΡΟΠΙΤΑ</t>
  </si>
  <si>
    <t>Β</t>
  </si>
  <si>
    <t>ΠΕΤΡΕΛΑΙΟ ΚΙΝΗΣΗΣ</t>
  </si>
  <si>
    <t>ΠΕΤΡΕΛΑΙΟ ΘΕΡΜΑΝΣΗΣ</t>
  </si>
  <si>
    <t>Γ</t>
  </si>
  <si>
    <t>ΚΡΕΑΣ ΒΟΟΕΙΔΩΝ</t>
  </si>
  <si>
    <t>ΜΟΣΧΩΝ</t>
  </si>
  <si>
    <t>ΕΝΗΛΙΚΩΝ ΖΩΩΝ</t>
  </si>
  <si>
    <t>ΚΡΕΑΣ ΠΡΟΒΑΤΩΝ</t>
  </si>
  <si>
    <t>ΑΜΝΩΝ ΓΑΛΑΚΤΟΣ</t>
  </si>
  <si>
    <t>ΑΜΝΩΝ ΑΠΟΓΑΛΑΚΤΙΣΜΕΝΩΝ</t>
  </si>
  <si>
    <t>ΚΡΕΑΣ ΑΙΓΩΝ</t>
  </si>
  <si>
    <t>ΕΡΙΦΙΩΝ ΓΑΛΑΚΤΟΣ</t>
  </si>
  <si>
    <t>ΕΡΙΦΙΩΝ ΑΠΟΓΑΛΑΚΤΙΣΜΕΝΩΝ</t>
  </si>
  <si>
    <t>ΚΡΕΑΣ ΧΟΙΡΩΝ</t>
  </si>
  <si>
    <t>ΚΡΕΑΣ ΧΟΙΡΙΔΙΩΝ</t>
  </si>
  <si>
    <t>ΚΡΕΑΣ ΕΝΗΛΙΚΩΝ ΧΟΙΡΙΔΙΩΝ</t>
  </si>
  <si>
    <t>ΚΡΕΑΣ ΠΟΥΛΕΡΙΚΩΝ</t>
  </si>
  <si>
    <t>ΟΡΝΙΘΩΝ ΚΡΕΟΠ/ΓΗΣ</t>
  </si>
  <si>
    <t>ΟΡΝΙΘΩΝ</t>
  </si>
  <si>
    <t>ΠΑΡΑΓΩΓΗ ΓΑΛΑΚΤΟΣ</t>
  </si>
  <si>
    <t>ΑΓΕΛΑΔΩΝ</t>
  </si>
  <si>
    <t>ΠΡΟΒΑΤΩΝ</t>
  </si>
  <si>
    <t>ΑΙΓΩΝ</t>
  </si>
  <si>
    <t>ΜΑΛΛΙ ΠΡΟΒΑΤΩΝ</t>
  </si>
  <si>
    <t>ΜΑΛΛΙ ΑΙΓΩΝ</t>
  </si>
  <si>
    <t>ΑΥΓΑ</t>
  </si>
  <si>
    <t>ΚΡΑΣΙ ΚΟΙΝΟ</t>
  </si>
  <si>
    <t>ΚΡΑΣΙ ΟΙΝΩΝ ΠΟΙΟΤΗΤΑΣ</t>
  </si>
  <si>
    <t>ΤΥΡΙ ΦΕΤΑ</t>
  </si>
  <si>
    <r>
      <t xml:space="preserve">ΓΙΑ ΤΟ 2001 </t>
    </r>
    <r>
      <rPr>
        <u/>
        <sz val="11"/>
        <rFont val="Times New Roman"/>
        <family val="1"/>
      </rPr>
      <t>ΧΩΡΙΣ</t>
    </r>
    <r>
      <rPr>
        <sz val="11"/>
        <rFont val="Times New Roman"/>
        <family val="1"/>
      </rPr>
      <t xml:space="preserve"> ΤΟ ΦΠΑ (ΣΤΙΣ ΤΙΜΕΣ ΑΥΤΕΣ ΔΕΝ ΓΙΝΕΤΑΙ ΠΡΟΣΑΥΞΗΣΗ)</t>
    </r>
  </si>
  <si>
    <t>2. ΖΩΙΚΗ ΠΑΡΑΓΩΓΗ</t>
  </si>
  <si>
    <t>6.       </t>
  </si>
  <si>
    <t>7.       </t>
  </si>
  <si>
    <t>8.       </t>
  </si>
  <si>
    <t>9.       </t>
  </si>
  <si>
    <t>10.   </t>
  </si>
  <si>
    <t>11.   </t>
  </si>
  <si>
    <t>ΠΡΟΪΟΝ</t>
  </si>
  <si>
    <t>ΚΑΛΑΜΠΟΚΙ ΠΟΤ.</t>
  </si>
  <si>
    <t>20,54-41,09</t>
  </si>
  <si>
    <t>ΕΛΙΑ</t>
  </si>
  <si>
    <t>ΔΑΠΑΝΕΣ ΕΓΚΑΤΑΣΤΑΣΗΣ</t>
  </si>
  <si>
    <t>Ζ</t>
  </si>
  <si>
    <t>ΒΟΗΘΗΤΙΚΟΣ ΠΙΝΑΚΑΣ ΠΙΝΑΚΑΣ ΝΟΜΕΥΤΙΚΩΝ ΜΟΝΑΔΩΝ</t>
  </si>
  <si>
    <r>
      <t>m</t>
    </r>
    <r>
      <rPr>
        <b/>
        <vertAlign val="superscript"/>
        <sz val="12"/>
        <rFont val="Times New Roman Greek"/>
        <family val="1"/>
        <charset val="161"/>
      </rPr>
      <t>2</t>
    </r>
    <r>
      <rPr>
        <b/>
        <sz val="12"/>
        <rFont val="Times New Roman Greek"/>
        <family val="1"/>
        <charset val="161"/>
      </rPr>
      <t xml:space="preserve"> για τον ενσταβλισμό των ζώων κατά κεφαλή</t>
    </r>
  </si>
  <si>
    <t>Θεριζοαλωνιστικά συγκροτήματα χειμ. σιτηρών 10 στρ/ώρα</t>
  </si>
  <si>
    <t>Θεριζοαλωνιστικά συγκροτήματα ρυζιού ή καλαμποκιού, βαμβακοσυλλεκτικές και τευτλοεξαγωγής 2,6 στρ/ώρα</t>
  </si>
  <si>
    <t xml:space="preserve">1. Δεξαμενή αποπίκρανσης ελιών </t>
  </si>
  <si>
    <t>2. Αποθήκη ή υπόστεγο αποθήκευσης σανού ή άχυρου</t>
  </si>
  <si>
    <t>ΔΡΧ/ΣΜΗΝΟΣ</t>
  </si>
  <si>
    <t>3. Αποθήκη ή υπόστεγο σιτηρών γενικά</t>
  </si>
  <si>
    <r>
      <t xml:space="preserve">12. Αν υπάρχει </t>
    </r>
    <r>
      <rPr>
        <b/>
        <sz val="10"/>
        <rFont val="Times New Roman"/>
        <family val="1"/>
      </rPr>
      <t>όργανο κλεισίματος των παραθύρων οροφής, βήμα – βήμα</t>
    </r>
    <r>
      <rPr>
        <sz val="10"/>
        <rFont val="Times New Roman"/>
        <family val="1"/>
      </rPr>
      <t>, στον πίνακα, προσθέτουμε :Σε θερμοκήπια τροποποιημένα τοξωτά, που έχουν ύψος υδροροής μέχρι 3 μέτρα δεν δίνουμε καμία προσαύξηση.</t>
    </r>
  </si>
  <si>
    <t>4. Αποθήκη ή υπόστεγο ξηρών καρπών</t>
  </si>
  <si>
    <t>5. Αποθήκη ή υπόστεγο σύσπορου βαμβακιού</t>
  </si>
  <si>
    <t>6. Ψυγείο νωπών φρούτων</t>
  </si>
  <si>
    <t>7. Αποθήκευση σιτηρών σε μεταλλικά σιλό</t>
  </si>
  <si>
    <t>9. Αποθ. Καπνών ανατολικού τύπου μπασμά</t>
  </si>
  <si>
    <t>10. Σιροί γενικά</t>
  </si>
  <si>
    <t>ΕΙΔΟΣ ΖΩΟΤΡΟΦΗΣ</t>
  </si>
  <si>
    <t>ΚΑΛΑΜΠΟΚΙ</t>
  </si>
  <si>
    <t>ΣΙΤΑΡΙ</t>
  </si>
  <si>
    <r>
      <t xml:space="preserve">1.     </t>
    </r>
    <r>
      <rPr>
        <b/>
        <u/>
        <sz val="12"/>
        <rFont val="Times New Roman"/>
        <family val="1"/>
      </rPr>
      <t>Β Ο Ο Ε Ι Δ Η</t>
    </r>
  </si>
  <si>
    <r>
      <t xml:space="preserve">2.     </t>
    </r>
    <r>
      <rPr>
        <b/>
        <u/>
        <sz val="12"/>
        <rFont val="Times New Roman"/>
        <family val="1"/>
      </rPr>
      <t>Α Ι Γ Ο Π Ρ Ο Β Α Τ Α</t>
    </r>
  </si>
  <si>
    <t>ΜΟΝΗ ΚΥΨΕΛΗ</t>
  </si>
  <si>
    <t>ΤΙΜΕΣ ΜΕΤΑΠΟΗΜΕΝΩΝ ΠΡΟΙΟΝΤΩΝ</t>
  </si>
  <si>
    <t xml:space="preserve">ΜΑΛΛΙ </t>
  </si>
  <si>
    <t>Με πιστοποιημένο σπόρο</t>
  </si>
  <si>
    <t xml:space="preserve">  </t>
  </si>
  <si>
    <t>ΑΓΡΟΤ. ΑΥΤΟΚΙΝΗΤΑ ΚΑΙ ΦΟΡΤΗΓΑ</t>
  </si>
  <si>
    <t>ΙΠΠΟΔΥΝΑΜΗ (ΗΡ)</t>
  </si>
  <si>
    <t>ΓΕΩΡΓΙΚΟΙ ΕΛΚΥΣΤΗΡΕΣ</t>
  </si>
  <si>
    <t xml:space="preserve"> 1 - 10</t>
  </si>
  <si>
    <t xml:space="preserve"> 11 - 15</t>
  </si>
  <si>
    <t>16 - 20</t>
  </si>
  <si>
    <t>21 - 30</t>
  </si>
  <si>
    <t>31 - 40</t>
  </si>
  <si>
    <t>41 - 55</t>
  </si>
  <si>
    <t>56 - 75</t>
  </si>
  <si>
    <t>75 ΚΑΙ ΑΝΩ</t>
  </si>
  <si>
    <t>2. Λοιπές καλλιέργειες</t>
  </si>
  <si>
    <r>
      <t>ΔΡΧ / m</t>
    </r>
    <r>
      <rPr>
        <vertAlign val="superscript"/>
        <sz val="10"/>
        <rFont val="Times New Roman"/>
        <family val="1"/>
      </rPr>
      <t>2</t>
    </r>
  </si>
  <si>
    <r>
      <t>8. Στάβλοι βοοειδών με πρόσδεση με τούβλα ή τσιμεν/θους (ευρώ ή δρχ/m</t>
    </r>
    <r>
      <rPr>
        <vertAlign val="superscript"/>
        <sz val="11"/>
        <rFont val="Times New Roman Greek"/>
        <family val="1"/>
        <charset val="161"/>
      </rPr>
      <t>2</t>
    </r>
    <r>
      <rPr>
        <sz val="11"/>
        <rFont val="Times New Roman Greek"/>
        <family val="1"/>
        <charset val="161"/>
      </rPr>
      <t>)</t>
    </r>
  </si>
  <si>
    <r>
      <t>9. Σταβλοϋπόστεγα με ελευθ ενσταβλ με μεταλλικο σκελ ή τσιμ/θου (ευρώ ή δρχ/m</t>
    </r>
    <r>
      <rPr>
        <vertAlign val="superscript"/>
        <sz val="11"/>
        <rFont val="Times New Roman Greek"/>
        <family val="1"/>
        <charset val="161"/>
      </rPr>
      <t>2</t>
    </r>
    <r>
      <rPr>
        <sz val="11"/>
        <rFont val="Times New Roman Greek"/>
        <family val="1"/>
        <charset val="161"/>
      </rPr>
      <t>)</t>
    </r>
  </si>
  <si>
    <r>
      <t>11. Σταβλοϋπόστεγα με πρόσδεση με μεταλλικο σκελ ή τσιμ/θους (ευρώ ή δρχ/m</t>
    </r>
    <r>
      <rPr>
        <vertAlign val="superscript"/>
        <sz val="11"/>
        <rFont val="Times New Roman Greek"/>
        <family val="1"/>
        <charset val="161"/>
      </rPr>
      <t>2</t>
    </r>
    <r>
      <rPr>
        <sz val="11"/>
        <rFont val="Times New Roman Greek"/>
        <family val="1"/>
        <charset val="161"/>
      </rPr>
      <t>)</t>
    </r>
  </si>
  <si>
    <r>
      <t>12. Σταβλοϋπόστεγα με πρόσδεση με ξύλινο σκελ ή τσιμ/θους (ευρώ ή δρχ/m</t>
    </r>
    <r>
      <rPr>
        <vertAlign val="superscript"/>
        <sz val="11"/>
        <rFont val="Times New Roman Greek"/>
        <family val="1"/>
        <charset val="161"/>
      </rPr>
      <t>2</t>
    </r>
    <r>
      <rPr>
        <sz val="11"/>
        <rFont val="Times New Roman Greek"/>
        <family val="1"/>
        <charset val="161"/>
      </rPr>
      <t>)</t>
    </r>
  </si>
  <si>
    <r>
      <t>13. Ποιμνιοστάσια με πέτρα ή μπετόν αρμέ (ευρώ ή δρχ/m</t>
    </r>
    <r>
      <rPr>
        <vertAlign val="superscript"/>
        <sz val="11"/>
        <rFont val="Times New Roman Greek"/>
        <family val="1"/>
        <charset val="161"/>
      </rPr>
      <t>2</t>
    </r>
    <r>
      <rPr>
        <sz val="11"/>
        <rFont val="Times New Roman Greek"/>
        <family val="1"/>
        <charset val="161"/>
      </rPr>
      <t>)</t>
    </r>
  </si>
  <si>
    <r>
      <t>14. Ποιμνιοστάσια με τούβλα ή τσιμεντόλιθους (ευρώ ή δρχ/m</t>
    </r>
    <r>
      <rPr>
        <vertAlign val="superscript"/>
        <sz val="11"/>
        <rFont val="Times New Roman Greek"/>
        <family val="1"/>
        <charset val="161"/>
      </rPr>
      <t>2</t>
    </r>
    <r>
      <rPr>
        <sz val="11"/>
        <rFont val="Times New Roman Greek"/>
        <family val="1"/>
        <charset val="161"/>
      </rPr>
      <t>)</t>
    </r>
  </si>
  <si>
    <r>
      <t>15. Ορνιθοτροφεία από πέτρα ή μπετόν αρμέ (ευρώ ή δρχ/m</t>
    </r>
    <r>
      <rPr>
        <vertAlign val="superscript"/>
        <sz val="11"/>
        <rFont val="Times New Roman Greek"/>
        <family val="1"/>
        <charset val="161"/>
      </rPr>
      <t>2</t>
    </r>
    <r>
      <rPr>
        <sz val="11"/>
        <rFont val="Times New Roman Greek"/>
        <family val="1"/>
        <charset val="161"/>
      </rPr>
      <t>)</t>
    </r>
  </si>
  <si>
    <r>
      <t>16. Ορνιθοτροφεία από τούβλα ή τσιμεντόλιθους (ευρώ ή δρχ/m</t>
    </r>
    <r>
      <rPr>
        <vertAlign val="superscript"/>
        <sz val="11"/>
        <rFont val="Times New Roman Greek"/>
        <family val="1"/>
        <charset val="161"/>
      </rPr>
      <t>2</t>
    </r>
    <r>
      <rPr>
        <sz val="11"/>
        <rFont val="Times New Roman Greek"/>
        <family val="1"/>
        <charset val="161"/>
      </rPr>
      <t>)</t>
    </r>
  </si>
  <si>
    <r>
      <t>17. Χοιροστάσια με πέτρα ή μπετόν αρμέ (ευρώ ή δρχ/m</t>
    </r>
    <r>
      <rPr>
        <vertAlign val="superscript"/>
        <sz val="11"/>
        <rFont val="Times New Roman Greek"/>
        <family val="1"/>
        <charset val="161"/>
      </rPr>
      <t>2</t>
    </r>
    <r>
      <rPr>
        <sz val="11"/>
        <rFont val="Times New Roman Greek"/>
        <family val="1"/>
        <charset val="161"/>
      </rPr>
      <t>)</t>
    </r>
  </si>
  <si>
    <r>
      <t>18. Χοιροστάσια με τούβλα ή τσιμεντόλιθους (ευρώ ή δρχ/m</t>
    </r>
    <r>
      <rPr>
        <vertAlign val="superscript"/>
        <sz val="11"/>
        <rFont val="Times New Roman Greek"/>
        <family val="1"/>
        <charset val="161"/>
      </rPr>
      <t>2</t>
    </r>
    <r>
      <rPr>
        <sz val="11"/>
        <rFont val="Times New Roman Greek"/>
        <family val="1"/>
        <charset val="161"/>
      </rPr>
      <t>)</t>
    </r>
  </si>
  <si>
    <r>
      <t>19. Κονικλοτροφεία (ευρώ ή δρχ/m</t>
    </r>
    <r>
      <rPr>
        <vertAlign val="superscript"/>
        <sz val="11"/>
        <rFont val="Times New Roman Greek"/>
        <family val="1"/>
        <charset val="161"/>
      </rPr>
      <t>2</t>
    </r>
    <r>
      <rPr>
        <sz val="11"/>
        <rFont val="Times New Roman Greek"/>
        <family val="1"/>
        <charset val="161"/>
      </rPr>
      <t>)</t>
    </r>
  </si>
  <si>
    <r>
      <t>20. Βόθροι λυμάτων από μπετόν αρμέ (ευρώ ή δρχ/m</t>
    </r>
    <r>
      <rPr>
        <vertAlign val="superscript"/>
        <sz val="11"/>
        <rFont val="Times New Roman Greek"/>
        <family val="1"/>
        <charset val="161"/>
      </rPr>
      <t>3</t>
    </r>
    <r>
      <rPr>
        <sz val="11"/>
        <rFont val="Times New Roman Greek"/>
        <family val="1"/>
        <charset val="161"/>
      </rPr>
      <t>)</t>
    </r>
  </si>
  <si>
    <r>
      <t>21. Πίστες ενσίρωσης (ευρώ ή δρχ/m</t>
    </r>
    <r>
      <rPr>
        <vertAlign val="superscript"/>
        <sz val="11"/>
        <rFont val="Times New Roman Greek"/>
        <family val="1"/>
        <charset val="161"/>
      </rPr>
      <t>2</t>
    </r>
    <r>
      <rPr>
        <sz val="11"/>
        <rFont val="Times New Roman Greek"/>
        <family val="1"/>
        <charset val="161"/>
      </rPr>
      <t>)</t>
    </r>
  </si>
  <si>
    <t>ΤΥΡΙ ΚΕΦΑΛΑΚΙ</t>
  </si>
  <si>
    <t>ΕΛΙΕΣ ΒΡΩΣΙΜΕΣ</t>
  </si>
  <si>
    <t>ΤΙΜΕΣ ΖΩΝΤΩΝ ΖΩΩΝ</t>
  </si>
  <si>
    <t>ΔΡΧ/ΚΕΦ</t>
  </si>
  <si>
    <t>4. Αγελάδες βοσκής</t>
  </si>
  <si>
    <t>5. Κατσίκια βελτιωμένων φυλών εσωτ. άνω των 5 μηνών</t>
  </si>
  <si>
    <t>6. Κατσίκια βελτιωμένων φυλών εξωτ. άνω των 5 μηνών</t>
  </si>
  <si>
    <t>7. Ενήλικα κατσίκια βελτιωμένων φυλών άνω του έτους</t>
  </si>
  <si>
    <t>8. Αρνιά βελτιωμένων φυλών εσωτ. άνω των 5 μηνών</t>
  </si>
  <si>
    <t>9. Αρνιά βελτιωμένων φυλών εξωτ. άνω των 5 μηνών</t>
  </si>
  <si>
    <t>ΚΑΤΗΓΟΡΙΑ ΚΥΨΕΛΗΣ</t>
  </si>
  <si>
    <t>ΔΑΠΑΝΕΣ : ΔΡΧ / ΚΥΨΕΛΗ</t>
  </si>
  <si>
    <t>ΠΑΡΑΓΩΓΗ / ΚΥΨΕΛΗ</t>
  </si>
  <si>
    <t>ΑΞΙΑ ΕΠΕΝΔΥΣΗΣ ΚΕΦΑΛΑΙΟΥ</t>
  </si>
  <si>
    <t>ΕΤΗ ΑΠΟΣΒΕΣΗΣ ΚΥΨΕΛΗΣ</t>
  </si>
  <si>
    <t>ΔΙΑΤΡΟΦΗ</t>
  </si>
  <si>
    <t>ΚΤΗΝΙΑΤΡΙΚΗ ΠΕΡΙΘΑΛΨΗ</t>
  </si>
  <si>
    <t>ΛΟΙΠΕΣ ΔΑΠΑΝΕΣ</t>
  </si>
  <si>
    <t>ΜΕΛΙ (Kg)</t>
  </si>
  <si>
    <t>ΚΗΡΙ (Kg)</t>
  </si>
  <si>
    <t>ΜΕΛΙΣ/ΝΗ</t>
  </si>
  <si>
    <t>ΚΥΨΕΛΩΝ</t>
  </si>
  <si>
    <t>ΔΡΧ/Kg</t>
  </si>
  <si>
    <t>ΜΕΛΙΣ/ΝΩΝ</t>
  </si>
  <si>
    <t>ΜΟΝΗ ΚΥΨ.</t>
  </si>
  <si>
    <t>ΜΕ ΠΑΤΩΜΑ</t>
  </si>
  <si>
    <t>ΑΝΑΓΚΕΣ ΣΕ ΕΡΓΑΣΙΑ (ΩΡΕΣ / ΚΥΨ)</t>
  </si>
  <si>
    <t>ΜΕΧΡΙ 100</t>
  </si>
  <si>
    <t>ΑΠΟ 101 ΕΩΣ 200</t>
  </si>
  <si>
    <t>ΑΠΟ 301 ΕΩΣ 400</t>
  </si>
  <si>
    <t>ΑΠΟ 401 ΕΩΣ 500</t>
  </si>
  <si>
    <t>ΑΝΩ ΤΩΝ 501</t>
  </si>
  <si>
    <t>ΑΝΘΡΩΠ</t>
  </si>
  <si>
    <t xml:space="preserve">ΠΑΡΑΤΗΡΗΣΕΙΣ : </t>
  </si>
  <si>
    <t>Οι απαιτήσεις σε εργασία της εκμ/σης υπολογίζονται αθροιστικά π.χ εκμ/ση που κατέχει 650 κυψέλες μονές :</t>
  </si>
  <si>
    <t>ΠΑΡΑΤΗΡΗΣΕΙΣ :</t>
  </si>
  <si>
    <t>ΑΞΙΑ ΒΑΣΙΛΙΚΟΥ ΠΟΛΤΟΥ</t>
  </si>
  <si>
    <t>ΑΞΙΑ ΓΥΡΗΣ</t>
  </si>
  <si>
    <t>ΠΑΡΑΓΩΓΗ ΒΑΣΙΛΙΚΟΥ ΠΟΛΤΟΥ</t>
  </si>
  <si>
    <t>1,5-2,0 ΚΙΛΑ / 50 ΚΥΨΕΛΕΣ</t>
  </si>
  <si>
    <t>ΠΑΡΑΓΩΓΗ ΓΥΡΗΣ</t>
  </si>
  <si>
    <t>ΜΕΧΡΙ 500 gr / ΚΥΨΕΛΗ</t>
  </si>
  <si>
    <t>ΜΕΛΙΣΣΟΚΟΜΙΚΟ ΕΡΓΑΣΤΗΡΙΟ</t>
  </si>
  <si>
    <t>ΑΥΓΟΠΑΡΑΓΩΓΗ (ΓΙΑ 1000 ΚΕΦ)</t>
  </si>
  <si>
    <t>ΚΡΕΟΠΑΡΑΓΩΓΗ (ΓΙΑ 1000 ΚΕΦ)</t>
  </si>
  <si>
    <t>Α. ΑΞΙΑ ΠΑΡΑΓΩΓΗΣ</t>
  </si>
  <si>
    <t>ΔΡΧ</t>
  </si>
  <si>
    <t>Β. ΔΑΠΑΝΕΣ ΕΚΤΡΟΦΗΣ</t>
  </si>
  <si>
    <t>3. κτηνιατρική περίθαλψη</t>
  </si>
  <si>
    <t>4. κτηνιατρική περίθαλψη</t>
  </si>
  <si>
    <t>5. δαπάνες εμπορίας – φόρος πώλησης του προϊόντος</t>
  </si>
  <si>
    <t>5. λοιπές δαπάνες, φως νερό κτλ</t>
  </si>
  <si>
    <t>6. δαπάνες εμπορίας – φόρος πώλησης του προϊόντος</t>
  </si>
  <si>
    <t>Γ. ΑΠΑΙΤΉΣΕΙΣ ΣΕ ΕΡΓΑΣΙΑ</t>
  </si>
  <si>
    <t>Δ. ΑΠΑΙΤΗΣΕΙΣ ΧΩΡΟΥ</t>
  </si>
  <si>
    <t>Ε. ΑΞΙΑ ΜΗΧ/ΚΟΥ ΕΞΟΠΛΙΣΜΟΥ</t>
  </si>
  <si>
    <t>Kατηγoρία ζώωv</t>
  </si>
  <si>
    <t>Δρχ / κεφ· σε στάβλoυς πoυ:</t>
  </si>
  <si>
    <t>Παραγωγή το έτος</t>
  </si>
  <si>
    <t xml:space="preserve"> </t>
  </si>
  <si>
    <t>ΜΗΧ/Ν</t>
  </si>
  <si>
    <t>Ορίζεται σε 1 ΜΖΚ / HA για τα νησιά, στα οποία όμως η βόσκηση δεν μπορεί να υπερβαίνει τις 120 ημέρες ανά έτος.</t>
  </si>
  <si>
    <t xml:space="preserve">2. Στην περίπτωση που η εκμ/ση διαθέτει ή πρόκειται να προμηθευτεί μηχάνημα διανομής ενσιρώματος, οι παραπάνω ώρες ανθρώπων των μηρυκαστικών μειώνονται κατά 20% εφόσον το ενσίρωμα επαρκεί να καλύψει τις ανάγκες της εκμ/σης για 9 μήνες. Αν το ενσίρωμα επαρκεί για λιγότερο χρονικό διάστημα η μείωση θα είναι αναλογική : π.χ επάρκεια για 6 μήνες: 9Χ20%=13,3%  </t>
  </si>
  <si>
    <t>ΣΕ ΚΟΙΝΟΤΗΤΕΣ ΤΩΝ ΝΗΣΩΝ ΑΓ. ΕΥΣΤΡΑΤΙΟΣ - ΛΗΜΝΟΥ</t>
  </si>
  <si>
    <t xml:space="preserve">ΣΗΜΕΙΩΣΕΙΣ : </t>
  </si>
  <si>
    <t>ΚΛΑΔΟΙ ΠΑΡΑΓΩΓΗΣ</t>
  </si>
  <si>
    <t>Σπόροι</t>
  </si>
  <si>
    <t>Λιπάσματα-κοπριά</t>
  </si>
  <si>
    <t>Γεωργικά φάρμακα-ζιζανιοκτόνα</t>
  </si>
  <si>
    <t>Θέρμανση</t>
  </si>
  <si>
    <t>ΑΠΑΙΤΗΣΕΙΣ ΕΡΓΑΣΙΑΣ (ώρες / στρ.)</t>
  </si>
  <si>
    <t>Ανθρ.</t>
  </si>
  <si>
    <t>Μηχαν.</t>
  </si>
  <si>
    <t>Ξηρικές καλλιέργειες</t>
  </si>
  <si>
    <t>Ποτιστικές καλλιέργειες</t>
  </si>
  <si>
    <t>ΑΠΟΔΟΣΕΙΣ (κιλά / στρ.)</t>
  </si>
  <si>
    <t>Πρώτου κύριου προϊόντος</t>
  </si>
  <si>
    <t>Δεύτερου κύριου προϊόντος</t>
  </si>
  <si>
    <t>Υποπροϊόντων</t>
  </si>
  <si>
    <t>Δ</t>
  </si>
  <si>
    <t>Ε</t>
  </si>
  <si>
    <t>Διάφορα (άρδευση,υλικά συσκ/σίας,τέλη κλπ.)</t>
  </si>
  <si>
    <t>ΒΙΚΟΣ ΚΑΡΠΟΣ</t>
  </si>
  <si>
    <t>ΚΑΛΑΜΠΟΚΙ ΕΝΣΙΡ.</t>
  </si>
  <si>
    <t>δρχ.</t>
  </si>
  <si>
    <t>23. Θερμοκήπια ανεξάρτητα είδος σκελετού &amp; κάλυψη με τζάμι (ευρώ ή δρχ/στρ)</t>
  </si>
  <si>
    <r>
      <t xml:space="preserve">1. Ορθοστάτες με πασσάλους </t>
    </r>
    <r>
      <rPr>
        <b/>
        <sz val="11"/>
        <rFont val="Times New Roman"/>
        <family val="1"/>
      </rPr>
      <t>καστανιάς</t>
    </r>
    <r>
      <rPr>
        <sz val="11"/>
        <rFont val="Times New Roman"/>
        <family val="1"/>
      </rPr>
      <t>, τέγιδες,  επιτέγιδες με καδρόνια</t>
    </r>
  </si>
  <si>
    <r>
      <t xml:space="preserve">2. Ορθοστάτες, τέγιδες, επιτέγιδες με </t>
    </r>
    <r>
      <rPr>
        <b/>
        <sz val="11"/>
        <rFont val="Times New Roman"/>
        <family val="1"/>
      </rPr>
      <t>εμποτισμένα καδρόνια</t>
    </r>
  </si>
  <si>
    <r>
      <t xml:space="preserve">1. Θερμοκήπιο </t>
    </r>
    <r>
      <rPr>
        <b/>
        <sz val="10"/>
        <rFont val="Times New Roman"/>
        <family val="1"/>
      </rPr>
      <t>απλό τοξωτό</t>
    </r>
    <r>
      <rPr>
        <sz val="10"/>
        <rFont val="Times New Roman"/>
        <family val="1"/>
      </rPr>
      <t>,    κάλυψη όλο με πλαστικό</t>
    </r>
  </si>
  <si>
    <r>
      <t xml:space="preserve">2. Θερμοκήπιο </t>
    </r>
    <r>
      <rPr>
        <b/>
        <sz val="10"/>
        <rFont val="Times New Roman"/>
        <family val="1"/>
      </rPr>
      <t>απλό τοξωτό</t>
    </r>
    <r>
      <rPr>
        <sz val="10"/>
        <rFont val="Times New Roman"/>
        <family val="1"/>
      </rPr>
      <t>,    κάλυψη σε προσόψεις – ποδιές με πολυεστέρα,     οροφής με πλαστικό</t>
    </r>
  </si>
  <si>
    <r>
      <t xml:space="preserve">3. Θερμοκήπιο </t>
    </r>
    <r>
      <rPr>
        <b/>
        <sz val="10"/>
        <rFont val="Times New Roman"/>
        <family val="1"/>
      </rPr>
      <t xml:space="preserve">τροποποιημένο πολλαπλό με δυο κόλπους </t>
    </r>
    <r>
      <rPr>
        <sz val="10"/>
        <rFont val="Times New Roman"/>
        <family val="1"/>
      </rPr>
      <t xml:space="preserve">χωρίς παράθυρο οροφής,    κάλυψη όλο με </t>
    </r>
    <r>
      <rPr>
        <b/>
        <sz val="10"/>
        <rFont val="Times New Roman"/>
        <family val="1"/>
      </rPr>
      <t>πλαστικό</t>
    </r>
  </si>
  <si>
    <r>
      <t xml:space="preserve">4. Θερμοκήπιο </t>
    </r>
    <r>
      <rPr>
        <b/>
        <sz val="10"/>
        <rFont val="Times New Roman"/>
        <family val="1"/>
      </rPr>
      <t xml:space="preserve">τροποποιημένο πολλαπλό με δυο κόλπους </t>
    </r>
    <r>
      <rPr>
        <sz val="10"/>
        <rFont val="Times New Roman"/>
        <family val="1"/>
      </rPr>
      <t xml:space="preserve">χωρίς παράθυρο οροφής,    κάλυψη σε προσόψεις – ποδιές με πολυεστέρα,     </t>
    </r>
    <r>
      <rPr>
        <b/>
        <sz val="10"/>
        <rFont val="Times New Roman"/>
        <family val="1"/>
      </rPr>
      <t>οροφής με πλαστικό</t>
    </r>
  </si>
  <si>
    <r>
      <t xml:space="preserve">5. Θερμοκήπιο </t>
    </r>
    <r>
      <rPr>
        <b/>
        <sz val="10"/>
        <rFont val="Times New Roman"/>
        <family val="1"/>
      </rPr>
      <t xml:space="preserve">τροποποιημένο πολλαπλό πάνω από δύο κόλπους </t>
    </r>
    <r>
      <rPr>
        <sz val="10"/>
        <rFont val="Times New Roman"/>
        <family val="1"/>
      </rPr>
      <t>με παράθυρο οροφής,    κάλυψη</t>
    </r>
    <r>
      <rPr>
        <b/>
        <sz val="10"/>
        <rFont val="Times New Roman"/>
        <family val="1"/>
      </rPr>
      <t xml:space="preserve"> όλο με πλαστικό </t>
    </r>
  </si>
  <si>
    <r>
      <t xml:space="preserve">6. Θερμοκήπιο </t>
    </r>
    <r>
      <rPr>
        <b/>
        <sz val="10"/>
        <rFont val="Times New Roman"/>
        <family val="1"/>
      </rPr>
      <t xml:space="preserve">τροποποιημένο πολλαπλό πάνω από δύο κόλπους </t>
    </r>
    <r>
      <rPr>
        <sz val="10"/>
        <rFont val="Times New Roman"/>
        <family val="1"/>
      </rPr>
      <t xml:space="preserve">με παράθυρο οροφής,    </t>
    </r>
    <r>
      <rPr>
        <b/>
        <sz val="10"/>
        <rFont val="Times New Roman"/>
        <family val="1"/>
      </rPr>
      <t>κάλυψη σε προσόψεις – ποδιές με πολυεστέρα</t>
    </r>
    <r>
      <rPr>
        <sz val="10"/>
        <rFont val="Times New Roman"/>
        <family val="1"/>
      </rPr>
      <t xml:space="preserve">,     </t>
    </r>
    <r>
      <rPr>
        <b/>
        <sz val="10"/>
        <rFont val="Times New Roman"/>
        <family val="1"/>
      </rPr>
      <t>οροφής με πλαστικό</t>
    </r>
  </si>
  <si>
    <r>
      <t xml:space="preserve">7. Για </t>
    </r>
    <r>
      <rPr>
        <b/>
        <sz val="10"/>
        <rFont val="Times New Roman"/>
        <family val="1"/>
      </rPr>
      <t xml:space="preserve">διπλό παράθυρο οροφής </t>
    </r>
    <r>
      <rPr>
        <sz val="10"/>
        <rFont val="Times New Roman"/>
        <family val="1"/>
      </rPr>
      <t>υπολογίζουμε επιπλέον στο στρέμμα</t>
    </r>
  </si>
  <si>
    <r>
      <t xml:space="preserve">8. Για </t>
    </r>
    <r>
      <rPr>
        <b/>
        <sz val="10"/>
        <rFont val="Times New Roman"/>
        <family val="1"/>
      </rPr>
      <t xml:space="preserve">ζωνάρι </t>
    </r>
    <r>
      <rPr>
        <sz val="10"/>
        <rFont val="Times New Roman"/>
        <family val="1"/>
      </rPr>
      <t>υπολογίζουμε επί πλέον στο στρέμμα</t>
    </r>
  </si>
  <si>
    <r>
      <t xml:space="preserve">9. Για </t>
    </r>
    <r>
      <rPr>
        <b/>
        <sz val="10"/>
        <rFont val="Times New Roman"/>
        <family val="1"/>
      </rPr>
      <t xml:space="preserve">πλαϊνά , αυτόματα παράθυρα με πολυεστέρα </t>
    </r>
    <r>
      <rPr>
        <sz val="10"/>
        <rFont val="Times New Roman"/>
        <family val="1"/>
      </rPr>
      <t>υπολογίζουμε στο τρέχον μέτρο</t>
    </r>
  </si>
  <si>
    <r>
      <t xml:space="preserve">10. Για </t>
    </r>
    <r>
      <rPr>
        <b/>
        <sz val="10"/>
        <rFont val="Times New Roman"/>
        <family val="1"/>
      </rPr>
      <t xml:space="preserve">διπλό (φουσκωτό) πλαστικό οροφής </t>
    </r>
    <r>
      <rPr>
        <sz val="10"/>
        <rFont val="Times New Roman"/>
        <family val="1"/>
      </rPr>
      <t>υπολογίζουμε στο στρ επί πλέον :</t>
    </r>
  </si>
  <si>
    <r>
      <t xml:space="preserve">11. Αν υπάρχει </t>
    </r>
    <r>
      <rPr>
        <b/>
        <sz val="10"/>
        <rFont val="Times New Roman"/>
        <family val="1"/>
      </rPr>
      <t xml:space="preserve">όργανο ανεμοπροστασίας </t>
    </r>
    <r>
      <rPr>
        <sz val="10"/>
        <rFont val="Times New Roman"/>
        <family val="1"/>
      </rPr>
      <t>στον πίνακα, προσθέτουμε :</t>
    </r>
  </si>
  <si>
    <t>ΑΓΕΛΑΔΕΣ ΓΑΛ/ΓΗΣ ΣΕ ΠΕΡΙΟΡΙΣΜΕΝΟ ΣΤΑΥΛΙΣΜΟ (2)</t>
  </si>
  <si>
    <t>ΑΓΕΛΑΔΕΣ ΓΑΛ/ΓΗΣ ΣΕ ΕΛΕΥΘΕΡΟ ΣΤΑΥΛΙΣΜΟ ΜΕ ΑΤΟΜΙΚΕΣ ΘΕΣΕΙΣ (2)</t>
  </si>
  <si>
    <t>ΑΓΕΛΑΔΕΣ ΓΑΛ/ΓΗΣ ΣΕ ΕΛΕΥΘΕΡΟ ΣΤΑΥΛΙΣΜΟ ΧΩΡΙΣ ΑΤΟΜΙΚΕΣ ΘΕΣΕΙΣ ΣΕ ΣΤΡΩΜΝΗ (2)</t>
  </si>
  <si>
    <t>ΑΓΕΛΑΔΕΣ ΚΡΕΑΤΟΠΑΡΑΓΩΓΗΣ ΕΛΕΥΘΕΡΗΣ ΒΟΣΚΗΣ (2)</t>
  </si>
  <si>
    <t>ΠΑΧΥΝΣΗ ΜΟΣΧΑΡΙΩΝ ΣΕ ΚΤΙΡΙΑ ΜΕ ΔΙΑΜΟΡΦΩΜΕΝΟ ΔΑΠΕΔΟ (ΚΑΝΑΛΙΑ Κ.Λ.Π.)</t>
  </si>
  <si>
    <t>ΚΤΗΝΟΤΡΟΦΙΚΑ ΣΤΕΓΑΣΤΡΑ ΜΕ ΣΚΕΛΕΤΟ ΘΕΡΜΟΚΗΠΙΟΥ (6)</t>
  </si>
  <si>
    <t>ΧΟΙΡΟΣΤΑΣΙΑ (3)</t>
  </si>
  <si>
    <t>ΕΞΟΠΛΙΣΜΟΣ ΠΤΗΝΩΝ ΠΑΧΥΝΣΗΣ</t>
  </si>
  <si>
    <t>ΕΞΟΠΛΙΣΜΟΣ ΑΝΑΘΡΕΠΤΗΡΙΟΥ ΠΤΗΝΟΤΡΟΦΙΑΣ</t>
  </si>
  <si>
    <t>ΕΞΟΠΛΙΣΜΟΣ ΚΟΝΙΚΛΟΤΡΟΦΕΙΟΥ (ΜΙΚΤΗΣ ΚΑΤΕΥΘΥΝΣΗΣ)</t>
  </si>
  <si>
    <t>2.140                    / ΑΓΕΛ.</t>
  </si>
  <si>
    <t>2.350                 / ΑΓΕΛ.</t>
  </si>
  <si>
    <t>2.025              / ΑΓΕΛ.</t>
  </si>
  <si>
    <t>1.060               / ΑΓΕΛ.</t>
  </si>
  <si>
    <t>1060                / ΜΟΣΧ.</t>
  </si>
  <si>
    <t>235                       / ΠΡΟΒΑΤΟ 'Η ΑΙΓΑ</t>
  </si>
  <si>
    <t>90                     / ΖΩΟ</t>
  </si>
  <si>
    <t>3.800                / ΧΟΙΡΟ/ΡΑ</t>
  </si>
  <si>
    <t>235                    /  ΘΕΣΗ ΧΟΙΡΟΥ</t>
  </si>
  <si>
    <t>3                         / ΘΕΣΗ ΠΟΥΛ.</t>
  </si>
  <si>
    <t>132                  / ΚΟΝ/ΡΑ</t>
  </si>
  <si>
    <t>ΓΙΑ ΠΕΡΙΣΣΟΤΕΡΕΣ ΑΠΟ 10 ΕΚΜΕΤΑΛΛΕΥΣΕΙΣ</t>
  </si>
  <si>
    <t>4. Συμπεριλαμβάνονται τα κτιριακά, ο χειρισμός των αποβλήτων των μονάδων που μετεγκαθίστανται, η οικοδομική άδεια, ο εξοπλισμός, περίφραξη, γεώτρηση κ.λ.π.</t>
  </si>
  <si>
    <r>
      <t>44  / m</t>
    </r>
    <r>
      <rPr>
        <vertAlign val="superscript"/>
        <sz val="10"/>
        <rFont val="Times New Roman Greek"/>
        <family val="1"/>
        <charset val="161"/>
      </rPr>
      <t>2</t>
    </r>
  </si>
  <si>
    <r>
      <t xml:space="preserve">380                    </t>
    </r>
    <r>
      <rPr>
        <sz val="9"/>
        <rFont val="Times New Roman Greek"/>
        <family val="1"/>
        <charset val="161"/>
      </rPr>
      <t xml:space="preserve"> / ΠΡΟΒΑΤΟ 'Η ΑΙΓΑ</t>
    </r>
  </si>
  <si>
    <t xml:space="preserve">ΑΝΩΤΑΤΑ ΟΡΙΑ ΚΑΤΑ ΚΑΤΗΓΟΡΙΑ ΜΕΓΕΘΟΥΣ </t>
  </si>
  <si>
    <t>ΤΟΠΟΘΕΣΙΑ ΣΤΑΒΛΟΥ</t>
  </si>
  <si>
    <t xml:space="preserve">19. Κουνέλια </t>
  </si>
  <si>
    <r>
      <t>6. Στάβλοι βοοειδών ελευθέρου ενσταβλ.με τούβλα ή τσιμεν/θου (ευρώ ή δρχ/m</t>
    </r>
    <r>
      <rPr>
        <vertAlign val="superscript"/>
        <sz val="11"/>
        <rFont val="Times New Roman Greek"/>
        <family val="1"/>
        <charset val="161"/>
      </rPr>
      <t>2</t>
    </r>
    <r>
      <rPr>
        <sz val="11"/>
        <rFont val="Times New Roman Greek"/>
        <family val="1"/>
        <charset val="161"/>
      </rPr>
      <t>)</t>
    </r>
  </si>
  <si>
    <r>
      <t>1. Αποθήκες με πέτρα ή μπετόν αρμέ ) (ευρώ ή δρχ/m</t>
    </r>
    <r>
      <rPr>
        <vertAlign val="superscript"/>
        <sz val="11"/>
        <rFont val="Times New Roman Greek"/>
        <family val="1"/>
        <charset val="161"/>
      </rPr>
      <t>2</t>
    </r>
    <r>
      <rPr>
        <sz val="11"/>
        <rFont val="Times New Roman Greek"/>
        <family val="1"/>
        <charset val="161"/>
      </rPr>
      <t>)</t>
    </r>
  </si>
  <si>
    <r>
      <t>2. Αποθήκες με τούβλα ή τσιμεντόλιθους (ευρώ ή δρχ/m</t>
    </r>
    <r>
      <rPr>
        <vertAlign val="superscript"/>
        <sz val="11"/>
        <rFont val="Times New Roman Greek"/>
        <family val="1"/>
        <charset val="161"/>
      </rPr>
      <t>2</t>
    </r>
    <r>
      <rPr>
        <sz val="11"/>
        <rFont val="Times New Roman Greek"/>
        <family val="1"/>
        <charset val="161"/>
      </rPr>
      <t>)</t>
    </r>
  </si>
  <si>
    <r>
      <t>3. Υπόστεγα για διάφορες χρήσεις (με ELLENIT ή λαμαρίνα) * (ευρώ ή δρχ/m</t>
    </r>
    <r>
      <rPr>
        <vertAlign val="superscript"/>
        <sz val="11"/>
        <rFont val="Times New Roman Greek"/>
        <family val="1"/>
        <charset val="161"/>
      </rPr>
      <t>2</t>
    </r>
    <r>
      <rPr>
        <sz val="11"/>
        <rFont val="Times New Roman Greek"/>
        <family val="1"/>
        <charset val="161"/>
      </rPr>
      <t>)</t>
    </r>
  </si>
  <si>
    <r>
      <t>4. Υπόστεγα με ξύλινο σκελετό ή τσιμεντοπασσάλους (ευρώ ή δρχ/m</t>
    </r>
    <r>
      <rPr>
        <vertAlign val="superscript"/>
        <sz val="11"/>
        <rFont val="Times New Roman Greek"/>
        <family val="1"/>
        <charset val="161"/>
      </rPr>
      <t>2</t>
    </r>
    <r>
      <rPr>
        <sz val="11"/>
        <rFont val="Times New Roman Greek"/>
        <family val="1"/>
        <charset val="161"/>
      </rPr>
      <t>)</t>
    </r>
  </si>
  <si>
    <r>
      <t>5. Στάβλοι βοοειδών ελευθέρου ενσταβλ.με πέτρα ή μπετόν αρμέ (ευρώ ή δρχ/m</t>
    </r>
    <r>
      <rPr>
        <vertAlign val="superscript"/>
        <sz val="11"/>
        <rFont val="Times New Roman Greek"/>
        <family val="1"/>
        <charset val="161"/>
      </rPr>
      <t>2</t>
    </r>
    <r>
      <rPr>
        <sz val="11"/>
        <rFont val="Times New Roman Greek"/>
        <family val="1"/>
        <charset val="161"/>
      </rPr>
      <t>)</t>
    </r>
  </si>
  <si>
    <r>
      <t>27. Πάγκοι ριζοβολίας σποροφύτων (ευρώ ή δρχ/m</t>
    </r>
    <r>
      <rPr>
        <vertAlign val="superscript"/>
        <sz val="11"/>
        <rFont val="Times New Roman Greek"/>
        <family val="1"/>
        <charset val="161"/>
      </rPr>
      <t>2</t>
    </r>
    <r>
      <rPr>
        <sz val="11"/>
        <rFont val="Times New Roman Greek"/>
        <family val="1"/>
        <charset val="161"/>
      </rPr>
      <t>)</t>
    </r>
  </si>
  <si>
    <r>
      <t>7. Στάβλοι βοοειδών με πρόσδεση.με πέτρα ή μπετόν αρμέ (ευρώ ή δρχ/m</t>
    </r>
    <r>
      <rPr>
        <vertAlign val="superscript"/>
        <sz val="11"/>
        <rFont val="Times New Roman Greek"/>
        <family val="1"/>
        <charset val="161"/>
      </rPr>
      <t>2</t>
    </r>
    <r>
      <rPr>
        <sz val="11"/>
        <rFont val="Times New Roman Greek"/>
        <family val="1"/>
        <charset val="161"/>
      </rPr>
      <t>)</t>
    </r>
  </si>
  <si>
    <t xml:space="preserve"> ΔΡΧ/ΗΜΕΡΑ</t>
  </si>
  <si>
    <t>30-50</t>
  </si>
  <si>
    <t>50-70</t>
  </si>
  <si>
    <t xml:space="preserve"> 40-80</t>
  </si>
  <si>
    <t xml:space="preserve"> 80-120</t>
  </si>
  <si>
    <t>€/στρ.</t>
  </si>
  <si>
    <t>δρχ/στρ.</t>
  </si>
  <si>
    <t>Ανώτατο ετήσιο ποσό ενίσχυσης κατά περίπτωση δικαιούχου</t>
  </si>
  <si>
    <t xml:space="preserve">  Η αγορά ζώων αναπαραγωγής υψηλής ποιότητας, αρσενικών και θηλυκών ζώων, επιδοτείται εφ’ όσον είναι εγγεγραμμένα σε γενεαλογικά μητρώα ή ισοδύναμα βιβλία.</t>
  </si>
  <si>
    <r>
      <t>ΧΩΡΙΣ</t>
    </r>
    <r>
      <rPr>
        <b/>
        <sz val="11"/>
        <rFont val="Times New Roman Greek"/>
        <family val="1"/>
        <charset val="161"/>
      </rPr>
      <t xml:space="preserve"> ΦΠΑ</t>
    </r>
  </si>
  <si>
    <t xml:space="preserve">  Η οικονομικότητα αποθηκευτικών χώρων, καρπών ή σανών που πρόκειται να κατασκευάσει η εκμ/ση, για την αποθήκευση κτηνοτροφών που θα χρησιμοποιούνται για την διατροφή των ζώων της εκμ/σης, ανεξάρτητα αν αυτές είναι παραγωγής της εκμ/σης ή αγοραζόμενες, κρίνεται με βάση τα δεδομένα του Πιν. 3.14 και την παράγραφο 5β των Γενικών πληροφοριών.  </t>
  </si>
  <si>
    <t xml:space="preserve">  Στην περίπτωση που η εκμ/ση διαθέτει και παραγωγικά ζώα, αλλά δε διαθέτει τους αναγκαίους αποθηκευτικούς χώρους για την αποθήκευση των απαραίτητων κτηνοτροφών, σανών ή καρπών, εν μέρει ή στο σύνολο τους, τότε οι αγοραζόμενες κτηνοτροφές θα χρεώνονται με βάση τα δεδομένα της παράγραφου 5β των Γενικών πληροφοριών για τις ποσότητες που δεν υπάρχει δυνατότητα αποθήκευσης τους, ενώ για τις ιδιοπαραγώμενες κτηνοτροφές θα πρέπει να εξασφαλίζονται χώροι αποθήκευσης με ενοικίαση ξένων. Διευκρινίζεται ότι τα προηγούμενα – οικονομικότητα, αυξημένες τιμές αγοραζόμενων κτηνοτροφών και ενοικίαση αποθηκευτικών χώρων – ισχύουν για αποθήκευση των αναγκαίων στα ζώα κτηνοτροφών για μεν τους καρπούς για εννέα (9) μήνες για δε τους σανούς για επτά (7) μήνες.</t>
  </si>
  <si>
    <r>
      <t xml:space="preserve">           Για τον υπολογισμό των αναγκών σε Ν.Μ. για τη διατροφή του παχυνομένου αμνού θα ληφθεί υπ’ όψη η διαφορά βάρους της ηλικίας απογαλακτισμού (1,5 μηνών) και ηλικίας σφαγής (3 μηνών). Δηλαδή για ένα παχυνόμενο αρνί με ΖΒ απογ/σμου 14 κιλά και ΖΒ ηλικίας σφαγής 30 κιλά έχουμε : Ανάγκες σε Ν.Μ. για τη διατροφή του παχυνομένου αρνιού θα είναι   </t>
    </r>
    <r>
      <rPr>
        <i/>
        <sz val="12"/>
        <rFont val="Times New Roman"/>
        <family val="1"/>
      </rPr>
      <t>(30 -14) Χ 4,3 =</t>
    </r>
    <r>
      <rPr>
        <sz val="12"/>
        <rFont val="Times New Roman"/>
        <family val="1"/>
      </rPr>
      <t xml:space="preserve"> </t>
    </r>
    <r>
      <rPr>
        <i/>
        <sz val="12"/>
        <rFont val="Times New Roman"/>
        <family val="1"/>
      </rPr>
      <t>68,8 Ν.Μ</t>
    </r>
    <r>
      <rPr>
        <sz val="12"/>
        <rFont val="Times New Roman"/>
        <family val="1"/>
      </rPr>
      <t xml:space="preserve">.  </t>
    </r>
  </si>
  <si>
    <t>Ν.Μ. / ΚG</t>
  </si>
  <si>
    <t>1. Αγελάδες γαλ/γης 6.000 Kg  εξωτερικού *</t>
  </si>
  <si>
    <t xml:space="preserve">ΣΗΜΕΙΩΣΗ : </t>
  </si>
  <si>
    <t>Η αξία απογραφής των μοσχαριών αντικατάστασης και πάχυνσης ανέρχεται στο 50% της αξίας των αντίστοιχων ενηλίκων.</t>
  </si>
  <si>
    <t>* Στην τιμή συμπεριλαμβάνεται και η αξία μεταφοράς</t>
  </si>
  <si>
    <t>2. Αγελάδες γαλ/γης 5.000 Kg  εσωτερικού *</t>
  </si>
  <si>
    <t>3. Αγελάδες γαλ/γης 4.000 Kg  εσωτερικού *</t>
  </si>
  <si>
    <t>ΚΑΥΣΙΜΑ</t>
  </si>
  <si>
    <t>ΔΡΧ / ΛΙΤΡΟ</t>
  </si>
  <si>
    <t>ΗΛΕΚΤΡΙΚΟ ΡΕΥΜΑ</t>
  </si>
  <si>
    <t>ΗΛΕΚΤΡΙΚΗ ΕΝΕΡΓΕΙΑ</t>
  </si>
  <si>
    <t>ΔΡΧ / KW</t>
  </si>
  <si>
    <t>ΒΕΝΖΙΝΗ SUPER</t>
  </si>
  <si>
    <t>Αριθμός ζώων που γεννιούνται στο 12/μηνο σε στάβλους που :</t>
  </si>
  <si>
    <t>Δcv πληρoύv τoυς όρoυς υγιειvoύ εvσταυλισμoύ</t>
  </si>
  <si>
    <t>Πληρoύv τoυς όρoυς υγιειvoύ εvσταυλισμoύ</t>
  </si>
  <si>
    <t>2. Στάβλοι με αυτόματο σύστημα αποκομιδής κόπρου</t>
  </si>
  <si>
    <t>Γάλα kg/ κεφ·</t>
  </si>
  <si>
    <t>Z.B</t>
  </si>
  <si>
    <t>Κg/ κεφ</t>
  </si>
  <si>
    <t>Μαλλί τρίχες</t>
  </si>
  <si>
    <t>Kτηvιιατρική περίθαλψη φάρμακα</t>
  </si>
  <si>
    <t>Διάφορα φως νερό κλπ</t>
  </si>
  <si>
    <t>Διάφορα,φως νερό κλπ</t>
  </si>
  <si>
    <t>Δcv πληρoύv τoυς όρoυς υγιειvoύ εvσταυλισ.</t>
  </si>
  <si>
    <t>Πληρoύv τoυς όρoυς υγιειvoύ εvσταυλισ.</t>
  </si>
  <si>
    <t>1. αγελάδες γαλ/γης Z.B 500kg</t>
  </si>
  <si>
    <t>0.9</t>
  </si>
  <si>
    <t>2. αγελάδες γαλ/γης Z.B 400kg</t>
  </si>
  <si>
    <t>3. αγελάδες βοσκής Ζ.Β 350kg</t>
  </si>
  <si>
    <t>4. μoσχάpια μέχρι Z.B·550kg</t>
  </si>
  <si>
    <t>·</t>
  </si>
  <si>
    <t>5. μoσχάρια μέχρι Z.B 500kg</t>
  </si>
  <si>
    <t>6. μoσχάρια μέχρι Ζ.Β 400 kg</t>
  </si>
  <si>
    <t>7. κατσίκια oικ. βελτ. φuλώv Z.B, 60kg</t>
  </si>
  <si>
    <t>8. κατσίκια πoιμ. αβελτ. φυλ. Z.B.40kg</t>
  </si>
  <si>
    <t>4.4</t>
  </si>
  <si>
    <t>9. πρόβατα oικ. βελτ. φυλ. Z.B.60kg</t>
  </si>
  <si>
    <t>10. πρόβατα πoιμ.ημιβελ.φυλ.Z.B.45kg</t>
  </si>
  <si>
    <t>11. πρόβατα πoιμ. αβελτ. φυλ. Z.B.40kg</t>
  </si>
  <si>
    <t>ΣΗΜΕΙΩΣΕΙΣ :</t>
  </si>
  <si>
    <t>Κατηγορία Ζώων</t>
  </si>
  <si>
    <t>ΕΠΙΔΟΤΗΣΕΙΣ - ΑΠΟΖΗΜΙΩΣΕΙΣ (€ ή δρχ / στρ.)</t>
  </si>
  <si>
    <r>
      <t>*</t>
    </r>
    <r>
      <rPr>
        <b/>
        <sz val="15"/>
        <rFont val="Times New Roman"/>
        <family val="1"/>
      </rPr>
      <t xml:space="preserve"> </t>
    </r>
    <r>
      <rPr>
        <sz val="15"/>
        <rFont val="Times New Roman"/>
        <family val="1"/>
      </rPr>
      <t xml:space="preserve"> </t>
    </r>
    <r>
      <rPr>
        <sz val="12"/>
        <rFont val="Times New Roman"/>
        <family val="1"/>
      </rPr>
      <t xml:space="preserve"> 2 επεμβάσεις</t>
    </r>
  </si>
  <si>
    <r>
      <t>0,6</t>
    </r>
    <r>
      <rPr>
        <sz val="16"/>
        <rFont val="Times New Roman"/>
        <family val="1"/>
      </rPr>
      <t>*</t>
    </r>
  </si>
  <si>
    <r>
      <t>0,4</t>
    </r>
    <r>
      <rPr>
        <sz val="16"/>
        <rFont val="Times New Roman"/>
        <family val="1"/>
      </rPr>
      <t>*</t>
    </r>
  </si>
  <si>
    <r>
      <t>0,8</t>
    </r>
    <r>
      <rPr>
        <sz val="16"/>
        <rFont val="Times New Roman"/>
        <family val="1"/>
      </rPr>
      <t>*</t>
    </r>
  </si>
  <si>
    <r>
      <t xml:space="preserve">  0,4</t>
    </r>
    <r>
      <rPr>
        <b/>
        <sz val="16"/>
        <rFont val="Times New Roman"/>
        <family val="1"/>
      </rPr>
      <t>*</t>
    </r>
  </si>
  <si>
    <t>ΓΙΑ ΣΥΣΤΗΜΑ ΔΙΑΧΩΡΙΣΜΟΥ ΥΓΡΩΝ-ΣΤΕΡΕΩΝ ΚΟΠΡΟΣΩΡΟΥ ΚΑΙ ΕΠΕΞΕΡΓΑΣΙΑ ΥΓΡΩΝ 11.740 € ΚΑΙ ΕΠΙΠΛΕΟΝ 4.400 € ΓΙΑ ΚΑΘΕ 100 ΑΓΕΛΑΔΕΣ ή 200 ΠΑΧΥΝΟΜΕΝΑ ΜΟΣΧΑΡΙΑ</t>
  </si>
  <si>
    <t xml:space="preserve">1.    Καύσιμα : 0,2 Χ ώρες (Α) Χ τιμή/λίτρο       </t>
  </si>
  <si>
    <t xml:space="preserve">2.    Λιπαντικά : Καύσιμα Χ 10%                    </t>
  </si>
  <si>
    <r>
      <t xml:space="preserve">3.    Ασφάλιση αστικής ευθύνης </t>
    </r>
    <r>
      <rPr>
        <sz val="10"/>
        <rFont val="Times New Roman"/>
        <family val="1"/>
      </rPr>
      <t>(βλέπε παρακάτω πίν.)</t>
    </r>
  </si>
  <si>
    <t>ΛΟΙΠΑ ΑΥΤΟΚΙΝΟΥΜΕΝΑ ΑΓΡΟΤΙΚΑ ΜΗΧ/ΤΑ ΘΕΡΙΖ/ΚΕΣ</t>
  </si>
  <si>
    <t>Απαιτήσεις σε Ν.Μ κατά κεφαλή σε στάβλους που :</t>
  </si>
  <si>
    <t>Απαιτήσεις σε Ν.Μ κατά Kg Ζ.Β. σε στάβλους που :</t>
  </si>
  <si>
    <t>Δεν πληρούν τους όρους υγ. ενσταβ.</t>
  </si>
  <si>
    <t>Πληρούν τους όρους υγ. ενσταβ.</t>
  </si>
  <si>
    <t>Με πρόσδεση των ζώων</t>
  </si>
  <si>
    <t>Α. Ετήσιες ανάγκες διατροφής για συντήρηση / κεφαλή</t>
  </si>
  <si>
    <t>Β. Ανάγκες για την παραγωγή κρέατος ανά Kg Ζ.Β.</t>
  </si>
  <si>
    <t>4,8-5,2</t>
  </si>
  <si>
    <t>7,0-7,5</t>
  </si>
  <si>
    <t>2,4-2,8</t>
  </si>
  <si>
    <t>3,5-4,1</t>
  </si>
  <si>
    <t>4,2-4,6</t>
  </si>
  <si>
    <t>6,1-6,7</t>
  </si>
  <si>
    <t>3,4-3,6</t>
  </si>
  <si>
    <t>5,0-5,2</t>
  </si>
  <si>
    <t>3,8-4,2</t>
  </si>
  <si>
    <t>5,1-6,1</t>
  </si>
  <si>
    <t>1,5-2,0</t>
  </si>
  <si>
    <t>0,6-0,8</t>
  </si>
  <si>
    <t>1,3-1,7</t>
  </si>
  <si>
    <t>1,2-1,5</t>
  </si>
  <si>
    <t>0,8-1,2</t>
  </si>
  <si>
    <t>0,03-0,035</t>
  </si>
  <si>
    <t>2,0-2,5</t>
  </si>
  <si>
    <t>Γ. Ανάγκες για την παραγωγή γάλακτος / Kg</t>
  </si>
  <si>
    <t>0,5-0,6</t>
  </si>
  <si>
    <t>ΚΟΥΚΙΑ ΞΕΡΑ</t>
  </si>
  <si>
    <t>ΡΕΒΥΘΙΑ</t>
  </si>
  <si>
    <t>ΦΑΚΗ</t>
  </si>
  <si>
    <t>1. ΦΥΤΙΚΗ ΠΑΡΑΓΩΓΗ</t>
  </si>
  <si>
    <t>ΤΟΜΑΤΑ</t>
  </si>
  <si>
    <t>ΞΥΛΑΓΓΟΥΡΑ</t>
  </si>
  <si>
    <t>ΠΑΤΑΤΑ</t>
  </si>
  <si>
    <t>100*</t>
  </si>
  <si>
    <t>ΑΓΓΙΝΑΡΕΣ</t>
  </si>
  <si>
    <t>ΚΟΥΚΙΑ ΧΛΩΡΑ</t>
  </si>
  <si>
    <t>ΔΑΜΑΣΚΗΝΑ</t>
  </si>
  <si>
    <t>ΡΟΔΑΚΙΝΑ</t>
  </si>
  <si>
    <t>ΜΗΛΑ</t>
  </si>
  <si>
    <t>ΣΥΚΑ ΞΕΡΑ</t>
  </si>
  <si>
    <t>ΠΟΡΤΟΚΑΛΙΑ ΚΟΙΝΑ</t>
  </si>
  <si>
    <t>ΠΟΡΤΟΚΑΛΙΑ ΛΟΙΠΑ</t>
  </si>
  <si>
    <t>ΜΑΝΤΑΡΙΝΙΑ ΚΟΙΝΑ</t>
  </si>
  <si>
    <t>ΜΑΝΤΑΡΙΝΙΑ ΛΟΙΠΑ</t>
  </si>
  <si>
    <t>ΛΕΜΟΝΙΑ</t>
  </si>
  <si>
    <t>ΕΠΙΤΡΑΠΕΖΙΟ</t>
  </si>
  <si>
    <t>ΟΙΝΟΠΟΙΗΣΙΜΟ</t>
  </si>
  <si>
    <t>ΑΣΠΡΟ ΜΟΣΧΑΤΟ ΣΑΜΟΥ</t>
  </si>
  <si>
    <t>200-350</t>
  </si>
  <si>
    <t>0,59-1,03</t>
  </si>
  <si>
    <t>ΜΑΣΤΙΧΗ</t>
  </si>
  <si>
    <t>50-60</t>
  </si>
  <si>
    <t>ΤΡΙΑΝΤΑΦΥΛΛΑ</t>
  </si>
  <si>
    <t>ΓΑΡΥΦΑΛΑ</t>
  </si>
  <si>
    <t>ΖΕΡΜΠΕΡΕΣ</t>
  </si>
  <si>
    <t>ΧΡΥΣΑΝΘΕΜΑ</t>
  </si>
  <si>
    <t>ΣΚΛΗΡΟ ΣΙΤΑΡΙ</t>
  </si>
  <si>
    <r>
      <t xml:space="preserve">13. Θερμοκήπιο </t>
    </r>
    <r>
      <rPr>
        <b/>
        <sz val="10"/>
        <rFont val="Times New Roman"/>
        <family val="1"/>
      </rPr>
      <t>τροποποιημένο τοξωτό, ύψος υδρορροής 4 μέτρα, στο κέντρο 6 μέτρα</t>
    </r>
    <r>
      <rPr>
        <sz val="10"/>
        <rFont val="Times New Roman"/>
        <family val="1"/>
      </rPr>
      <t>,    με κοιλοδοκούς,    διπλά παράθυρα οροφής,    κάλυψη πλαϊνών  με πολυεστέρα,     οροφής με πλαστικό</t>
    </r>
  </si>
  <si>
    <t>ΕΠΕΞΗΓΗΣΕΙΣ ΤΟΥ ΠΙΝΑΚΑ 3.3.</t>
  </si>
  <si>
    <t>Μέχρι 7.812,18 € / 1000 κεφ.</t>
  </si>
  <si>
    <t>2. διατροφή νεοσσών : φύραμα : 4500Kg Χ 0,28 €/Kg Χ 12:18 μήνες</t>
  </si>
  <si>
    <t>1. κοτόπουλα : 950 κεφ Χ 1,7 Kg κρέας / κεφ Χ 2,05 €/Kg</t>
  </si>
  <si>
    <t>1. αξία νεοσσών : 1000 Χ 0,35 €/κεφ</t>
  </si>
  <si>
    <t>1. αυγά: 320 Χ 0,09  €/τεμ Χ 1000 κεφ.</t>
  </si>
  <si>
    <t>1. αξία νεοσσών: 1000 Χ 0,73  €/κεφ             Χ   12:18 μήνες</t>
  </si>
  <si>
    <t>3. διατροφή ορνίθων : φύραμα : 40Kg/κεφ Χ 1000κεφ Χ 0,20 €/Kg</t>
  </si>
  <si>
    <t>4. λοιπές δαπάνες, φως νερό κτλ.</t>
  </si>
  <si>
    <t>2. αξία κρέατος κότας: 1000 Χ               0,29  €/κεφ Χ   12:18 μήνες</t>
  </si>
  <si>
    <t>2. διατροφή νεοσσών : 2,3 Kg/κεφ (2 Kg Ζ.Β.) Χ         1000 κεφ Χ 0,23 €/Kg</t>
  </si>
  <si>
    <r>
      <t>2. αποθηκευτικοί χώροι κλπ. μέχρι 50 m</t>
    </r>
    <r>
      <rPr>
        <vertAlign val="superscript"/>
        <sz val="12"/>
        <rFont val="Times New Roman"/>
        <family val="1"/>
      </rPr>
      <t>3</t>
    </r>
    <r>
      <rPr>
        <sz val="12"/>
        <rFont val="Times New Roman"/>
        <family val="1"/>
      </rPr>
      <t xml:space="preserve"> / 1000 κεφ</t>
    </r>
  </si>
  <si>
    <t>Άχυρο</t>
  </si>
  <si>
    <t>2. Δεν συμπεριλαμβάνεται ο χώρος πάχυνσης μοσχαριών μετά τις 120 ημέρες.</t>
  </si>
  <si>
    <t>3. Συμπεριλαμβάνονται και τα παχυντήρια (μικτής κατεύθυνσης)κ.τ.λ.</t>
  </si>
  <si>
    <t>ΣΗΜΕΙΩΣΗ</t>
  </si>
  <si>
    <t>ΣΕ ΚΟΙΝΟΤΗΤΕΣ ΤΗΣ ΝΗΣΟΥ ΛΕΣΒΟΥ</t>
  </si>
  <si>
    <t xml:space="preserve">80 έως 90 </t>
  </si>
  <si>
    <t>Γ. ΠΡΟΒΛΕΠΟΜΕΝΟΣ ΧΡΟΝΟΣ ΛΕΙΤΟΥΡΓΙΑΣ ΑΓΡΟΤΟΤΟΥΡΙΣΤΙΚΩΝ ΚΑΤΑΛΥΜΑΤΩΝ ΣΕ ΗΜΕΡΕΣ</t>
  </si>
  <si>
    <t>ΑΡΔΕΥΤΙΚΩΝ</t>
  </si>
  <si>
    <t xml:space="preserve">ΑΞΙΑ  </t>
  </si>
  <si>
    <t xml:space="preserve"> Στα βοσκοτόπια η παραγωγή σανού ανά στρ κυμαίνεται από 100 κιλά έως 200 κιλά ανάλογα με την περιοχή.</t>
  </si>
  <si>
    <t xml:space="preserve">   Όταν θα γίνεται χρήση του δικαιώματος εργασίας 30% των ωρών σε ξένες γεωρ. Εκμ/σεις το ποσό των ωρών που θα προκύπτει από τον πολ/σμο των ωρών στην εκμ/ση επί 42,85% θα προστίθεται στο (Α) και όλοι οι υπολογισμοί θα γίνονται στη συνέχεια με αυτό το δεδομένο.</t>
  </si>
  <si>
    <t>1. Ο ίδιος λογαριασμός γίνεται και για τον υπολογισμό της οικονομικότητας των αυτοκινούμενων συλλεκτικών μηχανημάτων, με τη διαφορά ότι ο συντελεστής των καυσίμων είναι 0,2 και ίσως θα χρειαστεί να προστεθεί και ξένη εποχιακή εργασία στις μεταβλητές δαπάνες.</t>
  </si>
  <si>
    <t>3. Σε περίπτωση αγοράς Γεωρ. Ελκυστήρα και παρελκομένων, να εξετάζεται το μέγεθος αυτών σύμφωνα με τον Πίνακα Υπολογισμού Οικονομικότητας.</t>
  </si>
  <si>
    <t>Α. ΔΕΙΚΤΕΣ ΠΟΥ ΑΦΟΡΟΥΝ ΑΓΡΟΤΟΤΟΥΡΙΣΤΙΚΕΣ ΕΠΕΝΔΥΣΕΙΣ</t>
  </si>
  <si>
    <t>Β. ΔΕΙΚΤΕΣ ΤΙΜΩΝ ΔΙΑΝΥΚΤΕΡΕΥΣΕΩΣ</t>
  </si>
  <si>
    <t>Α. ΔΥΝΑΜΙΚΟΤΗΤΑΣ ΜΕΧΡΙ 10 ΓΕΥΜΑΤΩΝ</t>
  </si>
  <si>
    <t>Β. ΔΥΝΑΜΙΚΟΤΗΤΑΣ ΑΠΟ 11 ΜΕΧΡΙ 20  ΓΕΥΜΑΤΩΝ</t>
  </si>
  <si>
    <t>Γ. ΔΥΝΑΜΙΚΟΤΗΤΑ ΑΠΟ 21 ΜΕΧΡΙ 30 ΓΕΥΜΑΤΑ</t>
  </si>
  <si>
    <t>11. Αρνιά φυλής Χίου (30 Kg)</t>
  </si>
  <si>
    <t>10. Αρνιά ημιβελτιωμένων φυλών άνω των 5 μηνών</t>
  </si>
  <si>
    <t>12. Ενήλικα πρόβατα βελτ φυλών άνω του έτους</t>
  </si>
  <si>
    <r>
      <t>22. Σιροί υπέργειοι με οπλισμ. σκυρόδεμα (ευρώ ή δρχ/m</t>
    </r>
    <r>
      <rPr>
        <vertAlign val="superscript"/>
        <sz val="11"/>
        <rFont val="Times New Roman Greek"/>
        <family val="1"/>
        <charset val="161"/>
      </rPr>
      <t>3</t>
    </r>
    <r>
      <rPr>
        <sz val="11"/>
        <rFont val="Times New Roman Greek"/>
        <family val="1"/>
        <charset val="161"/>
      </rPr>
      <t>)</t>
    </r>
  </si>
  <si>
    <t xml:space="preserve">                                 </t>
  </si>
  <si>
    <t xml:space="preserve"> ΣΥΝΟΛΟ Γ </t>
  </si>
  <si>
    <t xml:space="preserve">                                       </t>
  </si>
  <si>
    <t>ΣΥΝΟΛΟ Δ</t>
  </si>
  <si>
    <t>ΠΙΝΑΚΑΣ ΑΣΦΑΛΙΣΤΡΩΝ ΑΣΤΙΚΗΣ ΕΥΘΥΝΗΣ</t>
  </si>
  <si>
    <t>Σημείωση :</t>
  </si>
  <si>
    <t xml:space="preserve">1.      Απόσβεση    [Β-(Β Χ 10%)] / 12         </t>
  </si>
  <si>
    <t xml:space="preserve">2.      Συντήρηση    Β Χ 3%                          </t>
  </si>
  <si>
    <t xml:space="preserve">3.      Τόκος κεφ     Β / 2 Χ 3,5%              </t>
  </si>
  <si>
    <t xml:space="preserve">4.      Ασφάλιση      Β Χ 0,625%                     </t>
  </si>
  <si>
    <t>Με πράσινο πιστ/κό</t>
  </si>
  <si>
    <t>Α. Οικονομική ενίσχυση βιοκαλλιεργητών που εντάσσονται στο πρόγραμμα από 1-1-2001</t>
  </si>
  <si>
    <t>ΑΠΑΙΤΟΥΜΕΝΟΣ ΧΡΟΝΟΣ ΓΙΑ ΕΣΤΙΑΤΟΡΙΟ:</t>
  </si>
  <si>
    <r>
      <t xml:space="preserve"> ΔΡΧ / m</t>
    </r>
    <r>
      <rPr>
        <vertAlign val="superscript"/>
        <sz val="11"/>
        <rFont val="Times New Roman"/>
        <family val="1"/>
      </rPr>
      <t>2</t>
    </r>
  </si>
  <si>
    <r>
      <t xml:space="preserve"> ΔΡΧ /m</t>
    </r>
    <r>
      <rPr>
        <vertAlign val="superscript"/>
        <sz val="11"/>
        <rFont val="Times New Roman"/>
        <family val="1"/>
      </rPr>
      <t>2</t>
    </r>
  </si>
  <si>
    <t>1.       </t>
  </si>
  <si>
    <t>2.       </t>
  </si>
  <si>
    <t>3.       </t>
  </si>
  <si>
    <t>4.       </t>
  </si>
  <si>
    <t>5.       </t>
  </si>
  <si>
    <r>
      <t xml:space="preserve"> Ο χώρος σε m</t>
    </r>
    <r>
      <rPr>
        <vertAlign val="superscript"/>
        <sz val="12"/>
        <rFont val="Times New Roman"/>
        <family val="1"/>
      </rPr>
      <t>2</t>
    </r>
    <r>
      <rPr>
        <sz val="12"/>
        <rFont val="Times New Roman"/>
        <family val="1"/>
      </rPr>
      <t xml:space="preserve"> που απαιτείται για την αποθήκευση ενός (1) τόνου προϊόντος και για ύψος 3-4 μέτρα, ανάλογα με τα προϊόντα που θα αποθηκευτούν, είναι:</t>
    </r>
  </si>
  <si>
    <r>
      <t>ΣΗΜΕΙΩΣΗ</t>
    </r>
    <r>
      <rPr>
        <sz val="11"/>
        <rFont val="Times New Roman"/>
        <family val="1"/>
      </rPr>
      <t>: Για τα προϊόντα που δεν αναγράφονται προηγούμενα θα υπολογίζονται οι διαστάσεις των σιτηρών</t>
    </r>
  </si>
  <si>
    <t xml:space="preserve">ΒΟΣΚΗ (ΣΑΝΟΣ) </t>
  </si>
  <si>
    <t>Kτηvιατρική περίθαλψη φάρμακα</t>
  </si>
  <si>
    <r>
      <t>36. Δεξαμενές νερού από μπετόν αρμέ  πάχους 15-25 εκατ.υπέργειες (ευρώ ή δρχ/m</t>
    </r>
    <r>
      <rPr>
        <vertAlign val="superscript"/>
        <sz val="11"/>
        <rFont val="Times New Roman Greek"/>
        <family val="1"/>
        <charset val="161"/>
      </rPr>
      <t>3</t>
    </r>
    <r>
      <rPr>
        <sz val="11"/>
        <rFont val="Times New Roman Greek"/>
        <family val="1"/>
        <charset val="161"/>
      </rPr>
      <t>)</t>
    </r>
  </si>
  <si>
    <r>
      <t xml:space="preserve">ΠΙΝΑΚΑΣ 3.3: ΑΝΩΤΑΤΑ ΟΡΙΑ ΕΠΙΛΕΞΙΜΗΣ ΔΑΠΑΝΗΣ ΚΑΙ ΔΥΝΑΜΙΚΟΤΗΤΑΣ </t>
    </r>
    <r>
      <rPr>
        <b/>
        <u/>
        <sz val="12"/>
        <rFont val="Times New Roman Greek"/>
        <family val="1"/>
        <charset val="161"/>
      </rPr>
      <t>ΧΩΡΙΣ</t>
    </r>
    <r>
      <rPr>
        <b/>
        <sz val="12"/>
        <rFont val="Times New Roman Greek"/>
        <family val="1"/>
        <charset val="161"/>
      </rPr>
      <t xml:space="preserve"> ΦΠΑ</t>
    </r>
  </si>
  <si>
    <t>235 έως 440</t>
  </si>
  <si>
    <t>έως 22.148</t>
  </si>
  <si>
    <t>έως 3.748</t>
  </si>
  <si>
    <t>έως 6.133</t>
  </si>
  <si>
    <r>
      <t xml:space="preserve">5. Στις ορεινές και λοιπές περιοχές όπου το κόστος των υλικών είναι αυξημένο ή όπου ισχύουν ειδικοί αρχιτεκτονικοί όροι (πράγμα που θα βεβαιώνεται από την Δ/νση Αγροτικής Ανάπτυξης) ή στις περιπτώσεις που η κτιριακή εγκατάσταση είναι μικρότερη των 100τ.μ. , τα όρια ανά τετρ. μέτρο μπορεί να προσαυξάνονται κατά 10%. Το ίδιο ισχύει και για τις μονάδες που μετεγκαθίστανται σε κτηνοτροφικά πάρκα. </t>
    </r>
    <r>
      <rPr>
        <b/>
        <sz val="10"/>
        <rFont val="Times New Roman Greek"/>
        <family val="1"/>
        <charset val="161"/>
      </rPr>
      <t>Για τις νησιωτικές περιοχές η προσαύξηση ανέρχεται σε 15%.</t>
    </r>
    <r>
      <rPr>
        <sz val="10"/>
        <rFont val="Times New Roman Greek"/>
        <family val="1"/>
        <charset val="161"/>
      </rPr>
      <t xml:space="preserve"> Επίσης κατά το ήμιση των πιο πάνω ποσοστών αυξάνεται αντίστοιχα το ανώτατο όριο ανά κεφαλή ζώων.</t>
    </r>
  </si>
  <si>
    <r>
      <t xml:space="preserve">           Στην ηλικία απογαλακτισμού το αρνί ή κατσίκι έχει 7-9 κιλά κρέας και ΖΒ 12-15 κιλά. Αυτό το 2001 πωλείτο 58,69 ευρώ ή 20.000 δρχ. Όταν θα πάει για πάχυνση θα γίνει 29-33 κιλά σε 90-100 μέρες και το κρέας του θα είναι   </t>
    </r>
    <r>
      <rPr>
        <i/>
        <sz val="12"/>
        <rFont val="Times New Roman"/>
        <family val="1"/>
      </rPr>
      <t>55% Χ ΖΒ</t>
    </r>
    <r>
      <rPr>
        <sz val="12"/>
        <rFont val="Times New Roman"/>
        <family val="1"/>
      </rPr>
      <t xml:space="preserve">   και η αξία του θα είναι   </t>
    </r>
    <r>
      <rPr>
        <i/>
        <sz val="12"/>
        <rFont val="Times New Roman"/>
        <family val="1"/>
      </rPr>
      <t>κρέας Χ τιμή/κιλό</t>
    </r>
    <r>
      <rPr>
        <sz val="12"/>
        <rFont val="Times New Roman"/>
        <family val="1"/>
      </rPr>
      <t>.</t>
    </r>
  </si>
  <si>
    <r>
      <t>·</t>
    </r>
    <r>
      <rPr>
        <sz val="7"/>
        <rFont val="Times New Roman"/>
        <family val="1"/>
      </rPr>
      <t xml:space="preserve">        </t>
    </r>
    <r>
      <rPr>
        <sz val="15"/>
        <rFont val="Times New Roman"/>
        <family val="1"/>
      </rPr>
      <t>Εργασία ανθρώπων : 100 Χ 13 + 100 Χ 11 + 100 Χ 9 + 50 Χ 7 = 3650 ώρες</t>
    </r>
  </si>
  <si>
    <r>
      <t>·</t>
    </r>
    <r>
      <rPr>
        <sz val="7"/>
        <rFont val="Times New Roman"/>
        <family val="1"/>
      </rPr>
      <t xml:space="preserve">        </t>
    </r>
    <r>
      <rPr>
        <sz val="15"/>
        <rFont val="Times New Roman"/>
        <family val="1"/>
      </rPr>
      <t>Εργασία μηχανημάτων : 100 Χ 1 + 100 Χ 0,8 + 100 Χ 0,7 + 50 Χ 0,6 = 280 ώρες</t>
    </r>
  </si>
  <si>
    <t>€</t>
  </si>
  <si>
    <t>** Οι δαπάνες θέρμανσης, αφορούν την Α' καλλιέργεια και είναι: 1) για καυστήρα πετρελαίου 1160 €/στρ  2) για καυστήρα πυρήνας 580 €/στρ</t>
  </si>
  <si>
    <t>9.500-12.000</t>
  </si>
  <si>
    <t>7.200-8.000</t>
  </si>
  <si>
    <t>ΕΠΙΔΟΤΗΣΕΙΣ-ΑΠΟΖΗΜΙΩΣΕΙΣ                          (€ ή δρχ/ στρ.)</t>
  </si>
  <si>
    <t>ΠΙΝΑΚΑΣ 1.4:ΛΑΧΑΝΙΚΑ ΘΕΡΜΟΚΗΠΙΟΥ</t>
  </si>
  <si>
    <t>§      Έκθλιψη ελαιοκάρπου : κιλά λαδιού Χ 0,18 € (60 δρχ.)</t>
  </si>
  <si>
    <t>§      Δακοκτονία : κιλά λαδιού Χ 0,05 € (18 δρχ)</t>
  </si>
  <si>
    <t>§      Επιδότηση λαδιού :  1,29 €/κιλό (440  δρχ./ κιλό)</t>
  </si>
  <si>
    <t>§      Κατ' αποκοπή επιδότηση ελαιώνων : 14,49 €/στρ. (4.937 δρχ/στρ)</t>
  </si>
  <si>
    <t xml:space="preserve">§    Δαπάνες  ανανέωσης γηρασμένων ελαιόδενδρων 528,25 € /στρ.  (180.000 δρχ./στρ.)  </t>
  </si>
  <si>
    <t>€ /ΚΙΛΟ</t>
  </si>
  <si>
    <t>€/ΚΕΦ</t>
  </si>
  <si>
    <t>€/ΚΙΛΟ</t>
  </si>
  <si>
    <t>ΣΥΝΟΛΙΚΟ ΑΝΩΤΑΤΟ ΟΡΙΟ (€)</t>
  </si>
  <si>
    <t>11.740 € ΚΑΙ ΕΠΙΠΛΕΟΝ 4.400 € ΓΙΑ ΚΑΘΕ 100 ΧΟΙΡ/ΡΕΣ</t>
  </si>
  <si>
    <t>ΓΙΑ ΣΥΣΤΗΜΑ ΚΟΜΠΟΣΤΟΠΟΙΗΣΗΣ 29.350 € ΚΑΙ ΕΠΙΠΛΕΟΝ 4.400 € ΓΙΑ ΚΑΘΕ 25.000 ΟΡΝΙΘΕΣ</t>
  </si>
  <si>
    <t>€ / ΜΟΝΑΔΑ ΔΥΝ/ΤΑΣ              (4)</t>
  </si>
  <si>
    <t>€ (ΕΦ’ ΑΠΑΞ)</t>
  </si>
  <si>
    <t>€/ΣΤΡ.</t>
  </si>
  <si>
    <t>€/m2</t>
  </si>
  <si>
    <t>€/m</t>
  </si>
  <si>
    <t>€/5ΣΤΡ.</t>
  </si>
  <si>
    <t>€ / ΩΡΑ</t>
  </si>
  <si>
    <t>Α. Ώρες λειτουργείας στη γεωργ. Εκμ/ση…….Χ Αμοιβή εργασίας μηχανής/ωρα = …………..€</t>
  </si>
  <si>
    <t xml:space="preserve">   = ……….…..….€</t>
  </si>
  <si>
    <t>€/ΣΤΡ</t>
  </si>
  <si>
    <t xml:space="preserve"> € / ΓΕΥΜΑ</t>
  </si>
  <si>
    <t>€ / ΠΡΩΙΝΟ</t>
  </si>
  <si>
    <r>
      <t xml:space="preserve">1. </t>
    </r>
    <r>
      <rPr>
        <b/>
        <sz val="13"/>
        <rFont val="Times New Roman Greek"/>
        <family val="1"/>
        <charset val="161"/>
      </rPr>
      <t>Αγελάδες</t>
    </r>
    <r>
      <rPr>
        <sz val="13"/>
        <rFont val="Times New Roman Greek"/>
        <family val="1"/>
        <charset val="161"/>
      </rPr>
      <t xml:space="preserve"> γαλ/γης Z.B 500kg</t>
    </r>
  </si>
  <si>
    <r>
      <t xml:space="preserve">2. </t>
    </r>
    <r>
      <rPr>
        <b/>
        <sz val="13"/>
        <rFont val="Times New Roman Greek"/>
        <family val="1"/>
        <charset val="161"/>
      </rPr>
      <t>Πρόβειο</t>
    </r>
  </si>
  <si>
    <r>
      <t xml:space="preserve">3. </t>
    </r>
    <r>
      <rPr>
        <b/>
        <sz val="13"/>
        <rFont val="Times New Roman Greek"/>
        <family val="1"/>
        <charset val="161"/>
      </rPr>
      <t>Κατσικίσιο</t>
    </r>
  </si>
  <si>
    <t>€/kg</t>
  </si>
  <si>
    <t>€/  ΣΜΗΝΟΣ</t>
  </si>
  <si>
    <t>€/Τ.Μ.</t>
  </si>
  <si>
    <t>ΔΡΧ / ΚΙΛΟ</t>
  </si>
  <si>
    <t>€ / ΛΙΤΡΟ</t>
  </si>
  <si>
    <t>€ / KW</t>
  </si>
  <si>
    <t xml:space="preserve">          Στην περίπτωση που στην εκμ/ση γίνεται μεταποίηση ή επεξεργασία των παρακάτω προϊόντων παραγωγής της, οι απαιτήσεις σε ανθρώπινη εργασία, σε σχέση με τις αντίστοιχες των δεικτών, αυξάνονται όπως παρακάτω :</t>
  </si>
  <si>
    <t>1. Αποπίκρανση βρώσιμων ελιών ή παραγωγή κρασιού  κατά 10% των αντίστοιχων δεικτών. Εφόσων γίνεται και παραγωγή τσίπουρου το σχετικό ποσοστό αυξάνεται στο 5%.</t>
  </si>
  <si>
    <t>2. Παραγωγή τυριού κατά 15%</t>
  </si>
  <si>
    <t>3. Παραγωγή γιαουρτιού  κατά  20%</t>
  </si>
  <si>
    <t xml:space="preserve">         Οι λοιπές δαπάνες στα μεταποιημένα προϊόντα υπολογίζονται στο 3% της αξίας τους πέραν των αντίστοιχων του νωπού προϊόντος και οι δαπάνες εμπορίας του στο 10% της αξίας τους χωρίς να υπολογίζονται αντίστοιχες δαπάνες και για το νωπό (αρχικό) προϊόν.</t>
  </si>
  <si>
    <t xml:space="preserve">          Μειωμένες στρεμματικές αποδόσεις των αντίστοιχων των δεικτών γίνονται αποδεκτές, στην υφιστάμενη κατάσταση, μόνο στις περιπτώσεις που στο Σ.Β. προβλέπονται επενδύσεις εδαφοβελτιώσεων, όπως είναι η διευθέτηση ανωμαλιών του εδάφους, η ασβέστωση, η ανάπλαση, η αποχαλίκωση και η συστηματοποίηση.</t>
  </si>
  <si>
    <t xml:space="preserve">         Η μειωμένη απόδοση που γίνεται δεκτή ανέρχεται το πολύ σε 10% της αντίστοιχης των δεικτών και για τις εκτάσεις που βελτιώνονται και μόνο. Θα πρέπει να σημειωθεί ότι η αξία απογραφής των εκτάσεων αυτών, στην υφιστάμενη κατάσταση, θα είναι μειωμένη κατά το ποσό της επένδυσης, όπως έχει καταχωρηθεί στον  εισαγωγικό πίνακα  Β3 των πινάκων υπολογισμού του Σ.Β. επί 4% αν το Σ.Β συντάσσεται με τις τιμές του προηγούμενου έτους ή επί 9% αν το Σ.Β συντάσσεται με τις τιμές του προπροηγούμενου έτους.</t>
  </si>
  <si>
    <t>ΠΙΝΑΚΑΣ 3.16: ΜΕΙΩΜΕΝΕΣ ΜΕΣΕΣ ΣΤΡΕΜΜΑΤΙΚΕΣ ΑΠΟΔΟΣΕΙΣ</t>
  </si>
  <si>
    <t>ΕΠΙΔΟΤΗΣΕΙΣ-ΑΠΟΖΗΜΙΩΣΕΙΣ (€ ή δρχ./στρ.)</t>
  </si>
  <si>
    <t>ΤΙΜΕΣ ΠΡΟΙΟΝΤΩΝ (€ ή δρχ/ κιλό.ή τεμ.)</t>
  </si>
  <si>
    <t>ΜΕΤΑΒΛΗΤΕΣ ΔΑΠΑΝΕΣ (€ ή δρχ/στρ.)</t>
  </si>
  <si>
    <t>ΕΠΙΔΟΤΗΣΕΙΣ - ΑΠΟΖΗΜΙΩΣΕΙΣ (€ ή δρχ/στρ.)</t>
  </si>
  <si>
    <t>ΤΙΜΕΣ ΠΡΟΙΟΝΤΩΝ (€ ή δρχ/ κιλό ή τεμ.)</t>
  </si>
  <si>
    <t>ΕΠΙΔΟΤΗΣΕΙΣ-ΑΠΟΖΗΜΙΩΣΕΙΣ  (€ ή δρχ/στρ.)</t>
  </si>
  <si>
    <t>ΕΠΙΔΟΤΗΣΕΙΣ-ΑΠΟΖΗΜΙΩΣΕΙΣ (€ ή δρχ/στρ.)</t>
  </si>
  <si>
    <t>ΑΠΟΔΟΣΕΙΣ  (τεμάχια/στρ.)</t>
  </si>
  <si>
    <t>§      Στο ποτιστικό ελαιώνα η άρδευση απαιτεί 14 ώρες μηχανικής εργασίας</t>
  </si>
  <si>
    <t>§      Ελάχιστη παραγωγή λαδιού στους ποτιστικούς ελαιώνες : 50 κιλά</t>
  </si>
  <si>
    <t>ΕΠΙΔΟΤΗΣΕΙΣ-ΑΠΟΖΗΜΙΩΣΕΙΣ (€ ή δρχ/κιλό)</t>
  </si>
  <si>
    <t>ΕΠΙΔΟΤΗΣΕΙΣ-ΑΠΟΖΗΜΙΩΣΕΙΣ(€ ή δρχ / κιλό)</t>
  </si>
  <si>
    <t>ΕΠΙΔΟΤΗΣΕΙΣ-ΑΠΟΖΗΜΙΩΣΕΙΣ (€ ή δρχ / στρ)</t>
  </si>
  <si>
    <t>Σημ. : Εφόσον τα παράγωγα της εκμ/σης διατηρούνται πέραν του απογαλακτισμού για πάχυνση πρέπει να προβλέπονται οι αναγκαίοι χώροι σύμφωνα με τις παραγράφους Β1,Β2,Β4.Β7,Β8</t>
  </si>
  <si>
    <t>ΠΙΝΑΚΑΣ 2.2:  ΔΕΙΚΤΕΣ ΜΕΛΙΣΣΟΚΟΜΙΑΣ ΕΤΟΥΣ 2001</t>
  </si>
  <si>
    <t>21 .αρvιά ή κατσίκια βελτ. φυλών πωλoύμεvα για αvαπαραγωγή</t>
  </si>
  <si>
    <t>ΣΗΜ.: 1. Οι απαιτήσεις σε εργασία κάθε κατηγορίας ζώων υπολογίζονται αθροιστικά. Π.χ. για 70 αγελάδες γαλ/γης απαιτούνται : Ανθρώπων : 20κεφ Χ 83ωρ/κεφ + 20κεφ Χ 74ωρ/κεφ + 30κεφ Χ 56ωρ/κεφ = 4.820ώρες με πλήρη εκμ/ση (κατηγορία 6)</t>
  </si>
  <si>
    <r>
      <t>3.</t>
    </r>
    <r>
      <rPr>
        <sz val="7"/>
        <rFont val="Times New Roman"/>
        <family val="1"/>
      </rPr>
      <t xml:space="preserve">        </t>
    </r>
    <r>
      <rPr>
        <sz val="12"/>
        <rFont val="Times New Roman"/>
        <family val="1"/>
      </rPr>
      <t>Εδάφη που ενοικιάζονται  και τα οποία ποτίζονται από γεωτρήσεις που υπάρχουν σε αυτά επιβαρύνουν την εκμ/ση όπως παρακάτω :</t>
    </r>
  </si>
  <si>
    <r>
      <t>10. Σταβλοϋπόστεγα με ελευθ. ενσταβλ. με ξύλινο σκελ ή τσιμ/θους (ευρώ ή δρχ/m</t>
    </r>
    <r>
      <rPr>
        <vertAlign val="superscript"/>
        <sz val="11"/>
        <rFont val="Times New Roman Greek"/>
        <family val="1"/>
        <charset val="161"/>
      </rPr>
      <t>2</t>
    </r>
    <r>
      <rPr>
        <sz val="11"/>
        <rFont val="Times New Roman Greek"/>
        <family val="1"/>
        <charset val="161"/>
      </rPr>
      <t>)</t>
    </r>
  </si>
  <si>
    <t>* Περιλαμβάνει κόστος εργασίας 29, 35 ευρώ/τ.μ. ή 10.000 δρχ./τ.μ.</t>
  </si>
  <si>
    <t>έως 65</t>
  </si>
  <si>
    <t>έως 18</t>
  </si>
  <si>
    <t>έως 11</t>
  </si>
  <si>
    <r>
      <t>38. Δεξαμενές με επένδυση από πλαστικό - μικτό κόστος κατασκευής  (ευρώ ή δρχ/m</t>
    </r>
    <r>
      <rPr>
        <vertAlign val="superscript"/>
        <sz val="11"/>
        <rFont val="Times New Roman Greek"/>
        <family val="1"/>
        <charset val="161"/>
      </rPr>
      <t>2</t>
    </r>
    <r>
      <rPr>
        <sz val="11"/>
        <rFont val="Times New Roman Greek"/>
        <family val="1"/>
        <charset val="161"/>
      </rPr>
      <t>)</t>
    </r>
  </si>
  <si>
    <t>35. Στάγδην λαχανικών ή ανθέων υπαίθρου (ευρώ ή δρχ/στρ.)</t>
  </si>
  <si>
    <t xml:space="preserve"> 3.  ΛΟΙΠΑ ΣΤΟΙΧΕΙΑ</t>
  </si>
  <si>
    <t xml:space="preserve">             ΠΙΝΑΚΑΣ 3.1:    ΤΙΜΕΣ ΚΑΥΣΙΜΩΝ ΚΑΙ ΗΛΕΚΤΡΙΚΗΣ ΕΝΕΡΓΕΙΑΣ</t>
  </si>
  <si>
    <t>€ / m2 ΚΤΙΡ/ΚΩΝ (1) , (5)</t>
  </si>
  <si>
    <t xml:space="preserve">3.1.  Όταν οι γεωτρήσεις έχουν βάθος μέχρι 50 μ., στο αντίστοιχο ενοίκιο/στρ θα προστίθεται και το ποσό των 3,18 €/στρ (1.300 δρχ/στρ) </t>
  </si>
  <si>
    <r>
      <t>3.2.</t>
    </r>
    <r>
      <rPr>
        <sz val="7"/>
        <rFont val="Times New Roman"/>
        <family val="1"/>
      </rPr>
      <t xml:space="preserve">  </t>
    </r>
    <r>
      <rPr>
        <sz val="12"/>
        <rFont val="Times New Roman"/>
        <family val="1"/>
      </rPr>
      <t>Όταν οι γεωτρήσεις έχουν βάθος άνω των 51 μ.(βαθιές γεωτρήσεις), στο αντίστοιχο ενοίκιο/στρ θα προστίθεται και το ποσό των 17,02ευρώ/στρ.( 5.800 δρχ/στρ).</t>
    </r>
  </si>
  <si>
    <t>1. Περιλαμβάνει ηλεκτρικά, υδραυλικά, πόρτες, παράθυρα, μονώσεις, σχάρες (δεν συμπεριλαμβάνεται η οικοδομική άδεια).</t>
  </si>
  <si>
    <t>6. Ο τύπος αυτός απαραιτήτως θα φέρει μόνωση και ανοίγματα αερισμού και στην οροφή. Επίσης θα πρέπει να προσκομισθεί εγγύηση του κατασκευαστικού  οίκου για την εξασφάλιση των καταλλήλων συνθηκών για την καλή διαβίωση των ζώων καθώς επίσης και έγκριση του συγκεκριμένου τύπου από το Κέντρο Ελέγχου Γεωργικών κατασκευών (Κ.Ε.Γ.Κ.) ή άλλο φορέα που θα ορίζει το Υπουργείο Γεωργίας.</t>
  </si>
  <si>
    <t>ΠΕΡΙΦΡΑΞΗ</t>
  </si>
  <si>
    <t>12 / m</t>
  </si>
  <si>
    <t>10                         / ΟΡΝΙΘΑ</t>
  </si>
  <si>
    <r>
      <t>3.3.</t>
    </r>
    <r>
      <rPr>
        <sz val="7"/>
        <rFont val="Times New Roman"/>
        <family val="1"/>
      </rPr>
      <t xml:space="preserve">  </t>
    </r>
    <r>
      <rPr>
        <sz val="12"/>
        <rFont val="Times New Roman"/>
        <family val="1"/>
      </rPr>
      <t>Όταν οι γεωτρήσεις διαθέτουν και τον απαραίτητο εξοπλισμό για την άντληση του νερού, η εκμ/ση θα χρεώνεται με τη δαπάνη ξένης εποχιακής εργασίας μηχανημάτων που απαιτείται για το πότισμα της συγκεκριμένης καλλιέργειας όπως καταγράφεται στη λήξη του Σ.Β. Η δαπάνη αυτή θα ισούται με τις ώρες άρδευσης που απαιτούνται στη συγκεκριμένη καλ/γεια ανά στρ   Χ   τα στρέμματα   Χ   3,52 ευρώ (1.200 δρχ) για αβαθείς  ή 10,56 ευρώ (3.600 δρχ) για βαθιές γεωτρήσεις. Κατόπιν αυτών δεν θα γίνονται πρόσθετοι λογαριασμοί για τον υπολογισμό του τεκμαρτού ενοικίου γεώτρησης μετά του εξοπλισμού της.</t>
    </r>
  </si>
  <si>
    <t>ΑΝΕΙΔΙΚΕΥΤΟΣ ΕΠΟΧΙΑΚΟΣ ΕΡΓΑΤΗΣ</t>
  </si>
  <si>
    <t>ΛΟΙΠΩΝ ΠΛΗΝ ΑΥΤΟΚΙΝΟΥΜΕΝΩΝ ΣΥΛΛΕΚΤΙΚΩΝ ΚΑΙ ΑΡΔΕΥΤΙΚΩΝ</t>
  </si>
  <si>
    <t xml:space="preserve">ΑΥΤΟΚΙΝΟΥΜΕΝΩΝ ΣΥΛΛΕΚΤΙΚΩΝ </t>
  </si>
  <si>
    <t>ΒΛ. ΠΙΝ 3.7 ΠΑΡΑΤΗΡ.3.3</t>
  </si>
  <si>
    <r>
      <t xml:space="preserve">   Ο υπολογισμός των </t>
    </r>
    <r>
      <rPr>
        <b/>
        <sz val="12"/>
        <rFont val="Times New Roman"/>
        <family val="1"/>
      </rPr>
      <t>ασφαλίστρων αστικής ευθύνης</t>
    </r>
    <r>
      <rPr>
        <sz val="12"/>
        <rFont val="Times New Roman"/>
        <family val="1"/>
      </rPr>
      <t xml:space="preserve"> Ι.11 β του Πιν.Ι. γίνεται με βάση τον παρακάτω πίνακα που αφορά τη βασική δαπάνη χωρίς να υπολογίζονται οι τυχόν εκπτώσεις που δίνονται στους κατόχους των μηχανημάτων, επειδή δεν προκαλούν ατυχήματα.</t>
    </r>
  </si>
  <si>
    <r>
      <t xml:space="preserve"> Στη γραμμή Ι.11 α του Πίνακα Ι. των πινάκων υπολογισμού των Σ.Β. τα </t>
    </r>
    <r>
      <rPr>
        <b/>
        <sz val="12"/>
        <rFont val="Times New Roman Greek"/>
        <family val="1"/>
        <charset val="161"/>
      </rPr>
      <t xml:space="preserve">ασφάλιστρα παγίου κεφαλαίου </t>
    </r>
    <r>
      <rPr>
        <sz val="12"/>
        <rFont val="Times New Roman Greek"/>
        <charset val="161"/>
      </rPr>
      <t>χρεώνονται μόνον όταν πληρώνονται από την εκμετάλλευση. Η περίπτωση αυτή υφίσταται μόνον όταν η εκμετάλλευση έχει λάβει ή προτίθεται να λάβει δάνεια για την κατασκευή ή αγορά κεφαλαιουχικών αγαθών. Στις περιπτώσεις αυτές ασφαλίζεται το ποσό 120% του δανείου με ποσοστό 1%.</t>
    </r>
  </si>
  <si>
    <t>2. Για τους ισοπεδωτήρες Leiser θα πρέπει η αύξηση της αξίας της παραγωγής που προκύπτει από την αύξηση υης παραγωγής των ποτιστικών ετήσιων καλλιεργειών κατά 10%, λόγω χρήσης του μηχανήματος να είναι ίση τουλάχιστον με τις σταθερές δαπάνες του μηχανήματος (Γ 1+2+3+4) συν τις μεταβλητές δαπάνες του ελκυστήρα που χρησιμοποιείται.</t>
  </si>
  <si>
    <t>Δεν θα εξετάζεται η οικονομικότητα για παρελκόμενα αξίας μέχρι 5.869,40 € (2.000.0000 δρχ.) για το καθένα καθώς επίσης  και για ελκυστήρα μέχρι 24 ΗΡ που χρησιμοποιείται στα θερμοκήπια.</t>
  </si>
  <si>
    <t xml:space="preserve"> € / ΗΜΕΡΑ</t>
  </si>
  <si>
    <t>ΠΙΝΑΚΑΣ 3.14: ΑΠΟΘΗΚΕΥΤΙΚΟΙ ΧΩΡΟΙ</t>
  </si>
  <si>
    <t>Απαιτήσεις 1 Kg μεταποιημένου προϊόντος σε νωπά προϊόντα :</t>
  </si>
  <si>
    <t>ΠΙΝΑΚΑΣ 3.15: ΜΕΤΑΠΟΙΗΣΗ ΠΡΟΪΟΝΤΩΝ</t>
  </si>
  <si>
    <t>Τσίπουρο  10 Kg σταφύλια</t>
  </si>
  <si>
    <t>Κρασί       2 Kg σταφύλια</t>
  </si>
  <si>
    <t>Τυρί         3,5 Kg πρόβιο γάλα</t>
  </si>
  <si>
    <t>Τυρί         5,5 Kg γάλα αβελτίωτων κατσικιών</t>
  </si>
  <si>
    <t>Τυρί         7 Kg γάλα βελτιωμένων οικόσιτων κατσικιών</t>
  </si>
  <si>
    <t>Γιαούρτι   1 Kg πρόβιο γάλα</t>
  </si>
  <si>
    <t>Γιαούρτι   1,4 Kg αγελαδινό γάλα</t>
  </si>
  <si>
    <t xml:space="preserve">Μέχρι 1.951,58 € </t>
  </si>
  <si>
    <r>
      <t>Ø</t>
    </r>
    <r>
      <rPr>
        <sz val="11"/>
        <rFont val="Times New Roman"/>
        <family val="1"/>
      </rPr>
      <t>      Η κατασκευή Μελλισ. Εργαστηρίου επιφέρει αύξηση 10% στην τιμή του μελιού, αύξηση στη διάρκεια ζωής κυψελών-κηρυθρών κατά 50% και δυνατότητα παραγωγής και εμπορίας βασιλισσών.</t>
    </r>
  </si>
  <si>
    <r>
      <t>Ø</t>
    </r>
    <r>
      <rPr>
        <sz val="11"/>
        <rFont val="Times New Roman"/>
        <family val="1"/>
      </rPr>
      <t>      Εμβαδό Μελισσοκομικού Εργαστηρίου μέχρι 80 μ</t>
    </r>
    <r>
      <rPr>
        <vertAlign val="superscript"/>
        <sz val="11"/>
        <rFont val="Times New Roman"/>
        <family val="1"/>
      </rPr>
      <t>2</t>
    </r>
    <r>
      <rPr>
        <sz val="11"/>
        <rFont val="Times New Roman"/>
        <family val="1"/>
      </rPr>
      <t xml:space="preserve"> / 50 κυψέλες και μέχρι 250 μ</t>
    </r>
    <r>
      <rPr>
        <vertAlign val="superscript"/>
        <sz val="11"/>
        <rFont val="Times New Roman"/>
        <family val="1"/>
      </rPr>
      <t>2</t>
    </r>
    <r>
      <rPr>
        <sz val="11"/>
        <rFont val="Times New Roman"/>
        <family val="1"/>
      </rPr>
      <t xml:space="preserve"> / 150 κυψέλες</t>
    </r>
  </si>
  <si>
    <t>Ποσοστό % αντικατ. των ζώων αναπαρ.</t>
  </si>
  <si>
    <t>Απόδοση σε κρέας Kg/κεφ</t>
  </si>
  <si>
    <t>άλατα Bιταμίνες</t>
  </si>
  <si>
    <t xml:space="preserve">ΜΕΤΑΒΛΗΤΕΣ ΔΑΠΑΝΕΣ (Καθαριότητα, ΔΕΗ, νερό κτλ.) </t>
  </si>
  <si>
    <t>ΣΕ ΚΟΙΝΟΤΗΤΕΣ ΤΩΝ ΝΗΣΩΝ ΙΚΑΡΙΑ ΚΑΙ ΦΟΥΡΝΟΙ</t>
  </si>
  <si>
    <t>ΣΕ ΚΟΙΝΟΤΗΤΕΣ ΤΗΣ ΝΗΣΟΥ ΣΑΜΟΥ</t>
  </si>
  <si>
    <t>ΣΕ ΚΟΙΝΟΤΗΤΕΣ ΤΗΣ ΝΗΣΟΥ ΧΙΟΥ</t>
  </si>
  <si>
    <t>ΒΡΩΜΗ ΚΑΡΠΟΣ</t>
  </si>
  <si>
    <t>ΣΟΡΓΟ ΣΑΝΟ</t>
  </si>
  <si>
    <t>Α. ΑΝΘΡΩΠΩΝ</t>
  </si>
  <si>
    <t>Κατηγορία Στάβλων</t>
  </si>
  <si>
    <t>Αγελάδες Γαλ/γης</t>
  </si>
  <si>
    <t>Αιγοπρόβατα Οικόσιτα(1)</t>
  </si>
  <si>
    <t>Αιγοπρόβατα Ποιμενικά(1)</t>
  </si>
  <si>
    <t>Έως 20 κεφ</t>
  </si>
  <si>
    <t>21-40 κεφ</t>
  </si>
  <si>
    <t>41 &amp; ανω κεφ</t>
  </si>
  <si>
    <t>Έως 50 κεφ</t>
  </si>
  <si>
    <t>51-100 κεφ</t>
  </si>
  <si>
    <t>101 &amp; ανω κεφ</t>
  </si>
  <si>
    <t>Έως 100 κεφ</t>
  </si>
  <si>
    <t>101-200 κεφ</t>
  </si>
  <si>
    <t>201 &amp; ανω κεφ</t>
  </si>
  <si>
    <t>1. Στάβλοι χωρίς αυτοματισμούς</t>
  </si>
  <si>
    <t>2. Στάβλοι με απλή κινητή αρμεκτ. μηχανή</t>
  </si>
  <si>
    <t>3. Στάβλοι με συγκρότημα τροφοδοσίας καρπών και αρμέγματος</t>
  </si>
  <si>
    <t>4. Στάβλοι με αυτόματο σύστημα αποκομιδής κόπρου</t>
  </si>
  <si>
    <t>5. Στάβλοι με αυτόματο σύστημα αποκομιδής κόπρου &amp; απλή κινητή μηχανή αρμέγματος</t>
  </si>
  <si>
    <t>6. Στάβλοι με αυτόματο σύστημα αποκομιδής κόπρου &amp; συγκρότημα τροφοδοσίας καρπών και αρμέγματος</t>
  </si>
  <si>
    <t>Αγελάδες Βοσκής</t>
  </si>
  <si>
    <t>Μοσχάρια Γενικά</t>
  </si>
  <si>
    <t>Χοίροι Μικτής Κατεύθυνσης(1)</t>
  </si>
  <si>
    <t>Κουνέλια Μικτής Κατεύθυνσης(1)</t>
  </si>
  <si>
    <t xml:space="preserve">3. Στάβλοι με αυτόματο σύστημα αποκομιδής κόπρου και τροφοδοτικά </t>
  </si>
  <si>
    <t>Β. ΜΗΧΑΝΗΜΑΤΩΝ</t>
  </si>
  <si>
    <t>Αιγοπρόβατα Οικόσιτα</t>
  </si>
  <si>
    <t>Αιγοπρόβατα Ποιμενικά</t>
  </si>
  <si>
    <t>Χοίροι Μικτής Κατεύθυνσης</t>
  </si>
  <si>
    <t>Κουνέλια Μικτής Κατεύθυνσης</t>
  </si>
  <si>
    <t>Στάβλος εντός οικισμού</t>
  </si>
  <si>
    <t>Στάβλος εκτός οικισμού</t>
  </si>
  <si>
    <t>Οι ώρες αναφέρονται στα ζώα αναπαραγωγής της εκμ/σης</t>
  </si>
  <si>
    <t xml:space="preserve"> 1-2</t>
  </si>
  <si>
    <t xml:space="preserve"> 10-40</t>
  </si>
  <si>
    <t>5,87-11,74</t>
  </si>
  <si>
    <t>11,74-20,54</t>
  </si>
  <si>
    <t>Δ. ΑΠΑΙΤΗΣΕΙΣ ΧΩΡΟΥ (για 5,7 εκτροφές το 12μηνο)</t>
  </si>
  <si>
    <t>ΦΑΣΕΙΣ ΕΡΓΑΣΙΑΣ</t>
  </si>
  <si>
    <t>ΣΑΝΟΙ</t>
  </si>
  <si>
    <t>ΩΡ/ΣΤΡ</t>
  </si>
  <si>
    <t>ΟΡΓΩΜΑ</t>
  </si>
  <si>
    <t>ΣΠΟΡΑ</t>
  </si>
  <si>
    <t>ΛΙΠΑΝΣΗ</t>
  </si>
  <si>
    <t>ΨΕΚΑΣΜΟΣ</t>
  </si>
  <si>
    <t>ΣΥΛΛΟΓΗ-ΜΕΤΑΦΟΡΑ</t>
  </si>
  <si>
    <t>0,1+0,1</t>
  </si>
  <si>
    <t>1+0,1</t>
  </si>
  <si>
    <t>ΚΟΠΗ</t>
  </si>
  <si>
    <t>ΣΚΑΛΙΣΜΑ</t>
  </si>
  <si>
    <t>ΣΥΝΟΛΟ</t>
  </si>
  <si>
    <t>ΑΞΙΕΣ ΕΔΑΦΩΝ</t>
  </si>
  <si>
    <t>(ΔΡΧ/ΣΤΡ)</t>
  </si>
  <si>
    <t>ΕΝΟΙΚΙΑ ΕΔΑΦΩΝ</t>
  </si>
  <si>
    <t>ΓΕΩΡΓΙΚΗ ΓΗ ΞΗΡΙΚΗ</t>
  </si>
  <si>
    <t>ΓΕΩΡΓΙΚΗ ΓΗ ΠΟΤΙΣΤΙΚΗ</t>
  </si>
  <si>
    <t>ΒΟΣΚΟΤΟΠΟΙ</t>
  </si>
  <si>
    <r>
      <t>1.</t>
    </r>
    <r>
      <rPr>
        <sz val="7"/>
        <rFont val="Times New Roman"/>
        <family val="1"/>
      </rPr>
      <t xml:space="preserve">        </t>
    </r>
    <r>
      <rPr>
        <sz val="12"/>
        <rFont val="Times New Roman"/>
        <family val="1"/>
      </rPr>
      <t>Τα εδάφη που ποτίζονται από γεωτρήσεις θα χρεώνονται ως ξηρικά.</t>
    </r>
  </si>
  <si>
    <r>
      <t>2.</t>
    </r>
    <r>
      <rPr>
        <sz val="7"/>
        <rFont val="Times New Roman"/>
        <family val="1"/>
      </rPr>
      <t xml:space="preserve">        </t>
    </r>
    <r>
      <rPr>
        <sz val="12"/>
        <rFont val="Times New Roman"/>
        <family val="1"/>
      </rPr>
      <t>Τα ξένα εδάφη που ενοικιάζονται από την εκμ/ση και είναι δυνατόν να ποτίζονται από γεωτρήσεις της εκμ/σης, θα επιβαρύνουν την εκμ/ση με το αντίστοιχο ενοίκιο ξηρικών εδαφών.</t>
    </r>
  </si>
  <si>
    <t>ΕΞΕΙΔΙΚΕΥΜΕΝΟΣ ΕΠΟΧ. ΕΡΓΑΤΗΣ</t>
  </si>
  <si>
    <t>ΧΕΙΡΙΣΤΗΣ ΑΥΤΟΚΙΝ. ΓΕΩΡΓ. ΜΗΧΑΝ/ΤΩΝ</t>
  </si>
  <si>
    <t>ΒΟΣΚΟΣ - ΣΤΑΥΛΙΤΗΣ</t>
  </si>
  <si>
    <t>Βοσκός ή σταβλίτης συνεχούς απασχόλησης είναι αυτός που απασχολείται συνέχεια για 6 τουλάχιστον μήνες στην εκμ/ση. Σε όλες τις άλλες περιπτώσεις ο απασχολούμενος εργάτης θα χρεώνεται σαν ανειδίκευτος εποχιακός.</t>
  </si>
  <si>
    <t>13. Ενήλικα πρόβατα ημιβελτιωμένων φυλών άνω του έτους</t>
  </si>
  <si>
    <t>12305**</t>
  </si>
  <si>
    <t>** Αναφέρεται στην παραγωγή σπορόφυτων από τον ίδιο τον παραγωγό</t>
  </si>
  <si>
    <t>36,11**</t>
  </si>
  <si>
    <t>ΔΙΑΦ. ΚΗΠΕΥΤ. (ΥΠΟ ΜΟΡΦΗ ΛΑΧΑΝΟΚΗΠΟΥ)</t>
  </si>
  <si>
    <t>ΚΡΕΜΜΥΔΙΑ (ΞΗΡΙΚΑ ΜΕ ΚΟΚΑΡΙ)</t>
  </si>
  <si>
    <r>
      <t xml:space="preserve">2. </t>
    </r>
    <r>
      <rPr>
        <b/>
        <sz val="13"/>
        <rFont val="Times New Roman Greek"/>
        <family val="1"/>
        <charset val="161"/>
      </rPr>
      <t>Αγελάδες</t>
    </r>
    <r>
      <rPr>
        <sz val="13"/>
        <rFont val="Times New Roman Greek"/>
        <family val="1"/>
        <charset val="161"/>
      </rPr>
      <t xml:space="preserve"> γαλ/γης Z.B 400kg</t>
    </r>
  </si>
  <si>
    <r>
      <t xml:space="preserve">3. </t>
    </r>
    <r>
      <rPr>
        <b/>
        <sz val="13"/>
        <rFont val="Times New Roman Greek"/>
        <family val="1"/>
        <charset val="161"/>
      </rPr>
      <t>Αγελάδες</t>
    </r>
    <r>
      <rPr>
        <sz val="13"/>
        <rFont val="Times New Roman Greek"/>
        <family val="1"/>
        <charset val="161"/>
      </rPr>
      <t xml:space="preserve"> βοσκής Ζ.Β 350kg</t>
    </r>
  </si>
  <si>
    <r>
      <t xml:space="preserve">4. </t>
    </r>
    <r>
      <rPr>
        <b/>
        <sz val="13"/>
        <rFont val="Times New Roman Greek"/>
        <family val="1"/>
        <charset val="161"/>
      </rPr>
      <t>Πρόβατα</t>
    </r>
    <r>
      <rPr>
        <sz val="13"/>
        <rFont val="Times New Roman Greek"/>
        <family val="1"/>
        <charset val="161"/>
      </rPr>
      <t xml:space="preserve"> oικ. βελτ. φυλ. Z.B.60kg</t>
    </r>
  </si>
  <si>
    <r>
      <t xml:space="preserve">5. </t>
    </r>
    <r>
      <rPr>
        <b/>
        <sz val="13"/>
        <rFont val="Times New Roman Greek"/>
        <family val="1"/>
        <charset val="161"/>
      </rPr>
      <t>Πρόβατα</t>
    </r>
    <r>
      <rPr>
        <sz val="13"/>
        <rFont val="Times New Roman Greek"/>
        <family val="1"/>
        <charset val="161"/>
      </rPr>
      <t xml:space="preserve"> πoιμ. ημιβελ. φυλ. Z.B.45kg</t>
    </r>
  </si>
  <si>
    <r>
      <t xml:space="preserve">6. </t>
    </r>
    <r>
      <rPr>
        <b/>
        <sz val="13"/>
        <rFont val="Times New Roman Greek"/>
        <family val="1"/>
        <charset val="161"/>
      </rPr>
      <t>Πρόβατα</t>
    </r>
    <r>
      <rPr>
        <sz val="13"/>
        <rFont val="Times New Roman Greek"/>
        <family val="1"/>
        <charset val="161"/>
      </rPr>
      <t xml:space="preserve"> πoιμ. αβελτ. φυλ. Z.B.40kg</t>
    </r>
  </si>
  <si>
    <r>
      <t xml:space="preserve">7. </t>
    </r>
    <r>
      <rPr>
        <b/>
        <sz val="13"/>
        <rFont val="Times New Roman Greek"/>
        <family val="1"/>
        <charset val="161"/>
      </rPr>
      <t>Κατσίκια</t>
    </r>
    <r>
      <rPr>
        <sz val="13"/>
        <rFont val="Times New Roman Greek"/>
        <family val="1"/>
        <charset val="161"/>
      </rPr>
      <t xml:space="preserve"> oικ. βελτ. φuλώv Z.B, 60kg</t>
    </r>
  </si>
  <si>
    <r>
      <t xml:space="preserve">8. </t>
    </r>
    <r>
      <rPr>
        <b/>
        <sz val="13"/>
        <rFont val="Times New Roman Greek"/>
        <family val="1"/>
        <charset val="161"/>
      </rPr>
      <t>Κατσίκια</t>
    </r>
    <r>
      <rPr>
        <sz val="13"/>
        <rFont val="Times New Roman Greek"/>
        <family val="1"/>
        <charset val="161"/>
      </rPr>
      <t xml:space="preserve"> πoιμ. αβελτ. φυλ. Z.B.40kg</t>
    </r>
  </si>
  <si>
    <r>
      <t xml:space="preserve">9.  </t>
    </r>
    <r>
      <rPr>
        <b/>
        <sz val="13"/>
        <rFont val="Times New Roman Greek"/>
        <family val="1"/>
        <charset val="161"/>
      </rPr>
      <t>Χoίροι</t>
    </r>
    <r>
      <rPr>
        <sz val="13"/>
        <rFont val="Times New Roman Greek"/>
        <family val="1"/>
        <charset val="161"/>
      </rPr>
      <t xml:space="preserve"> αvαπαραγωγής Ζ.Β 200 Kg</t>
    </r>
  </si>
  <si>
    <r>
      <t xml:space="preserve">1. </t>
    </r>
    <r>
      <rPr>
        <b/>
        <sz val="13"/>
        <rFont val="Times New Roman Greek"/>
        <family val="1"/>
        <charset val="161"/>
      </rPr>
      <t>Μoσχάpια</t>
    </r>
    <r>
      <rPr>
        <sz val="13"/>
        <rFont val="Times New Roman Greek"/>
        <family val="1"/>
        <charset val="161"/>
      </rPr>
      <t xml:space="preserve">  Z.B·45-150 kg</t>
    </r>
  </si>
  <si>
    <r>
      <t xml:space="preserve">2. </t>
    </r>
    <r>
      <rPr>
        <b/>
        <sz val="13"/>
        <rFont val="Times New Roman Greek"/>
        <family val="1"/>
        <charset val="161"/>
      </rPr>
      <t>Μoσχάρια</t>
    </r>
    <r>
      <rPr>
        <sz val="13"/>
        <rFont val="Times New Roman Greek"/>
        <family val="1"/>
        <charset val="161"/>
      </rPr>
      <t xml:space="preserve"> Z.B 151-550 kg</t>
    </r>
  </si>
  <si>
    <r>
      <t xml:space="preserve">3. </t>
    </r>
    <r>
      <rPr>
        <b/>
        <sz val="13"/>
        <rFont val="Times New Roman Greek"/>
        <family val="1"/>
        <charset val="161"/>
      </rPr>
      <t>Αρνιά</t>
    </r>
    <r>
      <rPr>
        <sz val="13"/>
        <rFont val="Times New Roman Greek"/>
        <family val="1"/>
        <charset val="161"/>
      </rPr>
      <t xml:space="preserve"> γάλακτος γενικά</t>
    </r>
  </si>
  <si>
    <t xml:space="preserve"> 80.076 έως 149.930</t>
  </si>
  <si>
    <r>
      <t xml:space="preserve">4. </t>
    </r>
    <r>
      <rPr>
        <b/>
        <sz val="13"/>
        <rFont val="Times New Roman Greek"/>
        <family val="1"/>
        <charset val="161"/>
      </rPr>
      <t>Αρνιά</t>
    </r>
    <r>
      <rPr>
        <sz val="13"/>
        <rFont val="Times New Roman Greek"/>
        <family val="1"/>
        <charset val="161"/>
      </rPr>
      <t xml:space="preserve"> παχυνόμενα άνω των 45 ημ.</t>
    </r>
  </si>
  <si>
    <r>
      <t xml:space="preserve">5. </t>
    </r>
    <r>
      <rPr>
        <b/>
        <sz val="13"/>
        <rFont val="Times New Roman Greek"/>
        <family val="1"/>
        <charset val="161"/>
      </rPr>
      <t>Κατσίκια</t>
    </r>
    <r>
      <rPr>
        <sz val="13"/>
        <rFont val="Times New Roman Greek"/>
        <family val="1"/>
        <charset val="161"/>
      </rPr>
      <t xml:space="preserve"> γάλακτος γενικά</t>
    </r>
  </si>
  <si>
    <r>
      <t xml:space="preserve">6. </t>
    </r>
    <r>
      <rPr>
        <b/>
        <sz val="13"/>
        <rFont val="Times New Roman Greek"/>
        <family val="1"/>
        <charset val="161"/>
      </rPr>
      <t>Κατσίκια</t>
    </r>
    <r>
      <rPr>
        <sz val="13"/>
        <rFont val="Times New Roman Greek"/>
        <family val="1"/>
        <charset val="161"/>
      </rPr>
      <t xml:space="preserve"> παχυνόμενα άνω των 45 ημ.</t>
    </r>
  </si>
  <si>
    <r>
      <t xml:space="preserve">7. </t>
    </r>
    <r>
      <rPr>
        <b/>
        <sz val="13"/>
        <rFont val="Times New Roman Greek"/>
        <family val="1"/>
        <charset val="161"/>
      </rPr>
      <t>Χoιρίδια</t>
    </r>
    <r>
      <rPr>
        <sz val="13"/>
        <rFont val="Times New Roman Greek"/>
        <family val="1"/>
        <charset val="161"/>
      </rPr>
      <t xml:space="preserve"> παχυvόμεvα άνω των 6 μην.</t>
    </r>
  </si>
  <si>
    <r>
      <t xml:space="preserve">8. </t>
    </r>
    <r>
      <rPr>
        <b/>
        <sz val="13"/>
        <rFont val="Times New Roman Greek"/>
        <family val="1"/>
        <charset val="161"/>
      </rPr>
      <t>Κ</t>
    </r>
    <r>
      <rPr>
        <b/>
        <sz val="13"/>
        <rFont val="Times New Roman Greek"/>
        <family val="1"/>
        <charset val="161"/>
      </rPr>
      <t>oυvέλια</t>
    </r>
    <r>
      <rPr>
        <sz val="13"/>
        <rFont val="Times New Roman Greek"/>
        <family val="1"/>
        <charset val="161"/>
      </rPr>
      <t xml:space="preserve"> πάχυvσης αvτικατάστασης</t>
    </r>
  </si>
  <si>
    <r>
      <t xml:space="preserve">1. </t>
    </r>
    <r>
      <rPr>
        <b/>
        <sz val="13"/>
        <rFont val="Times New Roman Greek"/>
        <family val="1"/>
        <charset val="161"/>
      </rPr>
      <t>Αγελαδινό</t>
    </r>
  </si>
  <si>
    <t xml:space="preserve"> Στα σιτηρέσια διατροφής των ζώων το 30% τουλάχιστον των αναγκών σε Νομευτικές Μονάδες πρέπει να καλύπτονται από χονδροειδείς ζωοτροφές. </t>
  </si>
  <si>
    <t>Με ελεύθερο ενσταβλισμό</t>
  </si>
  <si>
    <r>
      <t xml:space="preserve">10. </t>
    </r>
    <r>
      <rPr>
        <b/>
        <sz val="13"/>
        <rFont val="Times New Roman Greek"/>
        <family val="1"/>
        <charset val="161"/>
      </rPr>
      <t>Κουνέλια</t>
    </r>
  </si>
  <si>
    <t xml:space="preserve">ΑΞΙΑ ΠΕΥΚΟΜΕΛΟΥ-ΑΝΘΟΜΕΛΟΥ </t>
  </si>
  <si>
    <t xml:space="preserve">ΑΞΙΑ ΘΥΜΑΡΙΣΙΟΥ </t>
  </si>
  <si>
    <t>5.28-10.27</t>
  </si>
  <si>
    <t>14. Κατσίκια ή πρόβατα αβελτίωτα ποιμενικά</t>
  </si>
  <si>
    <t>15. Χοίροι αναπαραγωγής 6 μηνών και άνω</t>
  </si>
  <si>
    <t>16. Χοιρίδια Ζ.Β. μέχρι και 20 Kg (δρχ/Kg)</t>
  </si>
  <si>
    <t>24. Θερμοκήπια με μεταλλικό σκελ διπλό &amp; κάλυψη με κοινό πλαστικό (ευρώ ή δρχ/στρ)</t>
  </si>
  <si>
    <t>25. Θερμοκήπια με μεταλλικό σκελ &amp; κάλυψη με σκληρό πλαστικό (ευρώ ή δρχ/στρ)</t>
  </si>
  <si>
    <t>26. Υψηλά τούνελ φράουλας (ευρώ ή δρχ/στρ)</t>
  </si>
  <si>
    <t>28. Στάγδην θερμοκηπίων λαχανικών ή ανθέων (ευρώ ή δρχ/στρ)</t>
  </si>
  <si>
    <t>29. Στάγδην θερμοκηπίων φυτών γλάστρας (ευρώ ή δρχ/στρ)</t>
  </si>
  <si>
    <t>30. Σύστημα άρδευσης θερμοκηπίων με υδρονέφωση (ευρώ ή δρχ/στρ)</t>
  </si>
  <si>
    <t>31. Στάγδην αμπελώνων (ευρώ ή δρχ/στρ)</t>
  </si>
  <si>
    <t>33. Στάγδην αροτραίων καλλιεργειών (ευρώ ή δρχ/στρ)</t>
  </si>
  <si>
    <t>34. Σύστημα άρδευσης μηδικής (ευρώ ή δρχ/στρ)</t>
  </si>
  <si>
    <t>1. Στην ανώτατη δαπάνη του έργου περιλαμβάνονται : Α. Εργατικά ,    Β. Η δαπάνη του Φ.Π.Α.  και Γ. Η αξία της οικοδομικής αδείας</t>
  </si>
  <si>
    <t>3. Ορθοστάτες με γαλβανιζέ σωλήνες και τα υπόλοιπα με ξύλο</t>
  </si>
  <si>
    <t xml:space="preserve">ΚΑΣΤΑΝΙΑ </t>
  </si>
  <si>
    <t>ΦΡΕΖΑΡΙΣΜΑ</t>
  </si>
  <si>
    <t>ΣΙΤΗΡΑ, ΒΡΩΣΙΜΑ ΟΣΠΡΙΑ, ΓΛΥΚΑΝΙΣΟ, ΒΙΚΟΣ ΚΑΡΠΟΣ</t>
  </si>
  <si>
    <t>1,9+0,1</t>
  </si>
  <si>
    <t>Στις υπόλοιπες καλλιέργειες οι ώρες μηχανικής εργασίας αφορούν καλλιέργεια εδάφους και πότισμα</t>
  </si>
  <si>
    <t>όπου χρειάζεται.</t>
  </si>
  <si>
    <t>17. Μοσχάρια για πάχυνση Ζ.Β. μέχρι 150 Kg (δρχ/kg)</t>
  </si>
  <si>
    <t>18. Μοσχάρια για πάχυνση Ζ.Β. πάνω από 151 kg (δρχ/kg)</t>
  </si>
</sst>
</file>

<file path=xl/styles.xml><?xml version="1.0" encoding="utf-8"?>
<styleSheet xmlns="http://schemas.openxmlformats.org/spreadsheetml/2006/main">
  <numFmts count="2">
    <numFmt numFmtId="181" formatCode="0.0"/>
    <numFmt numFmtId="185" formatCode="#,##0.0"/>
  </numFmts>
  <fonts count="70">
    <font>
      <sz val="12"/>
      <name val="Times New Roman Greek"/>
      <charset val="161"/>
    </font>
    <font>
      <sz val="12"/>
      <name val="Times New Roman Greek"/>
      <charset val="161"/>
    </font>
    <font>
      <sz val="10"/>
      <name val="Times New Roman"/>
      <family val="1"/>
    </font>
    <font>
      <b/>
      <sz val="10"/>
      <name val="Times New Roman"/>
      <family val="1"/>
    </font>
    <font>
      <b/>
      <sz val="12"/>
      <name val="Times New Roman"/>
      <family val="1"/>
    </font>
    <font>
      <sz val="12"/>
      <name val="Times New Roman"/>
      <family val="1"/>
    </font>
    <font>
      <b/>
      <u/>
      <sz val="10"/>
      <name val="Times New Roman"/>
      <family val="1"/>
    </font>
    <font>
      <b/>
      <u/>
      <sz val="12"/>
      <name val="Times New Roman"/>
      <family val="1"/>
    </font>
    <font>
      <sz val="7"/>
      <name val="Times New Roman"/>
      <family val="1"/>
    </font>
    <font>
      <vertAlign val="superscript"/>
      <sz val="10"/>
      <name val="Times New Roman"/>
      <family val="1"/>
    </font>
    <font>
      <vertAlign val="superscript"/>
      <sz val="12"/>
      <name val="Times New Roman"/>
      <family val="1"/>
    </font>
    <font>
      <b/>
      <sz val="14"/>
      <name val="Times New Roman"/>
      <family val="1"/>
    </font>
    <font>
      <b/>
      <sz val="15"/>
      <name val="Times New Roman"/>
      <family val="1"/>
    </font>
    <font>
      <b/>
      <u/>
      <sz val="14"/>
      <name val="Times New Roman"/>
      <family val="1"/>
    </font>
    <font>
      <sz val="15"/>
      <name val="Times New Roman"/>
      <family val="1"/>
    </font>
    <font>
      <sz val="11"/>
      <name val="Times New Roman"/>
      <family val="1"/>
    </font>
    <font>
      <b/>
      <sz val="18"/>
      <name val="Times New Roman"/>
      <family val="1"/>
    </font>
    <font>
      <b/>
      <sz val="13"/>
      <name val="Times New Roman"/>
      <family val="1"/>
    </font>
    <font>
      <sz val="14"/>
      <name val="Times New Roman"/>
      <family val="1"/>
    </font>
    <font>
      <sz val="15"/>
      <name val="Symbol"/>
      <family val="1"/>
      <charset val="2"/>
    </font>
    <font>
      <sz val="9"/>
      <name val="Times New Roman"/>
      <family val="1"/>
    </font>
    <font>
      <vertAlign val="superscript"/>
      <sz val="11"/>
      <name val="Times New Roman"/>
      <family val="1"/>
    </font>
    <font>
      <sz val="13"/>
      <name val="Times New Roman"/>
      <family val="1"/>
    </font>
    <font>
      <i/>
      <sz val="12"/>
      <name val="Times New Roman"/>
      <family val="1"/>
    </font>
    <font>
      <sz val="10"/>
      <name val="Times New Roman Greek"/>
      <charset val="161"/>
    </font>
    <font>
      <b/>
      <sz val="11"/>
      <name val="Times New Roman"/>
      <family val="1"/>
    </font>
    <font>
      <sz val="11"/>
      <name val="Times New Roman Greek"/>
      <charset val="161"/>
    </font>
    <font>
      <sz val="12"/>
      <name val="Times New Roman Greek"/>
      <charset val="161"/>
    </font>
    <font>
      <b/>
      <u/>
      <sz val="11"/>
      <name val="Times New Roman"/>
      <family val="1"/>
    </font>
    <font>
      <sz val="10"/>
      <name val="Times New Roman Greek"/>
      <family val="1"/>
      <charset val="161"/>
    </font>
    <font>
      <b/>
      <sz val="10"/>
      <name val="Times New Roman Greek"/>
      <family val="1"/>
      <charset val="161"/>
    </font>
    <font>
      <b/>
      <sz val="12"/>
      <name val="Times New Roman Greek"/>
      <family val="1"/>
      <charset val="161"/>
    </font>
    <font>
      <b/>
      <sz val="11"/>
      <name val="Times New Roman Greek"/>
      <family val="1"/>
      <charset val="161"/>
    </font>
    <font>
      <vertAlign val="superscript"/>
      <sz val="10"/>
      <name val="Times New Roman Greek"/>
      <family val="1"/>
      <charset val="161"/>
    </font>
    <font>
      <b/>
      <sz val="9"/>
      <name val="Times New Roman"/>
      <family val="1"/>
    </font>
    <font>
      <b/>
      <sz val="14"/>
      <name val="Times New Roman Greek"/>
      <family val="1"/>
      <charset val="161"/>
    </font>
    <font>
      <sz val="10"/>
      <name val="Arial Greek"/>
      <charset val="161"/>
    </font>
    <font>
      <sz val="12"/>
      <name val="Times New Roman Greek"/>
      <family val="1"/>
      <charset val="161"/>
    </font>
    <font>
      <sz val="11"/>
      <name val="Wingdings"/>
      <charset val="2"/>
    </font>
    <font>
      <sz val="11"/>
      <name val="Times New Roman Greek"/>
      <family val="1"/>
      <charset val="161"/>
    </font>
    <font>
      <sz val="12"/>
      <name val="Times New Roman Greek"/>
      <charset val="161"/>
    </font>
    <font>
      <sz val="9"/>
      <name val="Times New Roman Greek"/>
      <family val="1"/>
      <charset val="161"/>
    </font>
    <font>
      <i/>
      <sz val="12"/>
      <name val="Times New Roman Greek"/>
      <family val="1"/>
      <charset val="161"/>
    </font>
    <font>
      <b/>
      <u/>
      <sz val="12"/>
      <name val="Times New Roman Greek"/>
      <family val="1"/>
      <charset val="161"/>
    </font>
    <font>
      <b/>
      <sz val="13"/>
      <name val="Times New Roman Greek"/>
      <family val="1"/>
      <charset val="161"/>
    </font>
    <font>
      <sz val="13"/>
      <name val="Times New Roman Greek"/>
      <family val="1"/>
      <charset val="161"/>
    </font>
    <font>
      <sz val="18"/>
      <name val="Times New Roman Greek"/>
      <family val="1"/>
      <charset val="161"/>
    </font>
    <font>
      <b/>
      <sz val="15"/>
      <name val="Times New Roman Greek"/>
      <family val="1"/>
      <charset val="161"/>
    </font>
    <font>
      <b/>
      <u/>
      <sz val="15"/>
      <name val="Times New Roman Greek"/>
      <family val="1"/>
      <charset val="161"/>
    </font>
    <font>
      <sz val="12"/>
      <name val="Times New Roman Greek"/>
      <charset val="161"/>
    </font>
    <font>
      <b/>
      <u/>
      <sz val="10"/>
      <name val="Times New Roman Greek"/>
      <family val="1"/>
      <charset val="161"/>
    </font>
    <font>
      <sz val="9"/>
      <name val="Times New Roman Greek"/>
      <charset val="161"/>
    </font>
    <font>
      <b/>
      <sz val="11"/>
      <name val="Times New Roman Greek"/>
      <charset val="161"/>
    </font>
    <font>
      <b/>
      <sz val="9"/>
      <name val="Times New Roman Greek"/>
      <family val="1"/>
      <charset val="161"/>
    </font>
    <font>
      <u/>
      <sz val="11"/>
      <name val="Times New Roman"/>
      <family val="1"/>
    </font>
    <font>
      <sz val="14"/>
      <name val="Times New Roman Greek"/>
      <charset val="161"/>
    </font>
    <font>
      <sz val="14"/>
      <name val="Times New Roman Greek"/>
      <family val="1"/>
      <charset val="161"/>
    </font>
    <font>
      <vertAlign val="superscript"/>
      <sz val="11"/>
      <name val="Times New Roman Greek"/>
      <family val="1"/>
      <charset val="161"/>
    </font>
    <font>
      <b/>
      <u/>
      <sz val="11"/>
      <name val="Times New Roman Greek"/>
      <family val="1"/>
      <charset val="161"/>
    </font>
    <font>
      <sz val="15"/>
      <name val="Times New Roman Greek"/>
      <family val="1"/>
      <charset val="161"/>
    </font>
    <font>
      <b/>
      <vertAlign val="superscript"/>
      <sz val="12"/>
      <name val="Times New Roman Greek"/>
      <family val="1"/>
      <charset val="161"/>
    </font>
    <font>
      <b/>
      <sz val="16"/>
      <name val="Times New Roman"/>
      <family val="1"/>
    </font>
    <font>
      <sz val="16"/>
      <name val="Times New Roman"/>
      <family val="1"/>
    </font>
    <font>
      <b/>
      <sz val="8"/>
      <name val="Times New Roman Greek"/>
      <family val="1"/>
      <charset val="161"/>
    </font>
    <font>
      <sz val="8"/>
      <name val="Times New Roman Greek"/>
      <family val="1"/>
      <charset val="161"/>
    </font>
    <font>
      <sz val="16"/>
      <name val="Times New Roman Greek"/>
      <charset val="161"/>
    </font>
    <font>
      <sz val="15"/>
      <name val="Times New Roman Greek"/>
      <charset val="161"/>
    </font>
    <font>
      <sz val="16"/>
      <name val="Times New Roman Greek"/>
      <family val="1"/>
      <charset val="161"/>
    </font>
    <font>
      <sz val="17"/>
      <name val="Times New Roman"/>
      <family val="1"/>
    </font>
    <font>
      <b/>
      <sz val="16"/>
      <name val="Times New Roman Greek"/>
      <family val="1"/>
      <charset val="161"/>
    </font>
  </fonts>
  <fills count="3">
    <fill>
      <patternFill patternType="none"/>
    </fill>
    <fill>
      <patternFill patternType="gray125"/>
    </fill>
    <fill>
      <patternFill patternType="solid">
        <fgColor indexed="13"/>
        <bgColor indexed="64"/>
      </patternFill>
    </fill>
  </fills>
  <borders count="151">
    <border>
      <left/>
      <right/>
      <top/>
      <bottom/>
      <diagonal/>
    </border>
    <border>
      <left/>
      <right style="thin">
        <color indexed="64"/>
      </right>
      <top/>
      <bottom style="thin">
        <color indexed="64"/>
      </bottom>
      <diagonal/>
    </border>
    <border>
      <left style="double">
        <color indexed="64"/>
      </left>
      <right style="thin">
        <color indexed="64"/>
      </right>
      <top style="double">
        <color indexed="64"/>
      </top>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top style="thin">
        <color indexed="64"/>
      </top>
      <bottom style="double">
        <color indexed="64"/>
      </bottom>
      <diagonal/>
    </border>
    <border>
      <left/>
      <right style="thin">
        <color indexed="64"/>
      </right>
      <top/>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top style="thin">
        <color indexed="64"/>
      </top>
      <bottom style="thin">
        <color indexed="64"/>
      </bottom>
      <diagonal/>
    </border>
    <border>
      <left/>
      <right style="double">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8"/>
      </right>
      <top style="thin">
        <color indexed="8"/>
      </top>
      <bottom style="thin">
        <color indexed="8"/>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style="double">
        <color indexed="8"/>
      </right>
      <top style="double">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double">
        <color indexed="8"/>
      </right>
      <top style="thin">
        <color indexed="8"/>
      </top>
      <bottom style="double">
        <color indexed="8"/>
      </bottom>
      <diagonal/>
    </border>
    <border>
      <left/>
      <right style="double">
        <color indexed="8"/>
      </right>
      <top/>
      <bottom style="thin">
        <color indexed="8"/>
      </bottom>
      <diagonal/>
    </border>
    <border>
      <left/>
      <right/>
      <top style="double">
        <color indexed="8"/>
      </top>
      <bottom style="thin">
        <color indexed="8"/>
      </bottom>
      <diagonal/>
    </border>
    <border>
      <left/>
      <right/>
      <top style="thin">
        <color indexed="8"/>
      </top>
      <bottom style="thin">
        <color indexed="8"/>
      </bottom>
      <diagonal/>
    </border>
    <border>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8"/>
      </right>
      <top/>
      <bottom style="thin">
        <color indexed="8"/>
      </bottom>
      <diagonal/>
    </border>
    <border>
      <left style="thin">
        <color indexed="8"/>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double">
        <color indexed="64"/>
      </top>
      <bottom/>
      <diagonal/>
    </border>
    <border>
      <left style="double">
        <color indexed="64"/>
      </left>
      <right/>
      <top style="double">
        <color indexed="64"/>
      </top>
      <bottom style="thin">
        <color indexed="64"/>
      </bottom>
      <diagonal/>
    </border>
    <border>
      <left/>
      <right/>
      <top/>
      <bottom style="thin">
        <color indexed="8"/>
      </bottom>
      <diagonal/>
    </border>
    <border>
      <left/>
      <right/>
      <top style="thin">
        <color indexed="8"/>
      </top>
      <bottom style="double">
        <color indexed="8"/>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double">
        <color indexed="64"/>
      </top>
      <bottom/>
      <diagonal/>
    </border>
    <border>
      <left style="double">
        <color indexed="64"/>
      </left>
      <right/>
      <top style="thin">
        <color indexed="64"/>
      </top>
      <bottom/>
      <diagonal/>
    </border>
    <border>
      <left/>
      <right/>
      <top style="thin">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double">
        <color indexed="64"/>
      </left>
      <right/>
      <top/>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diagonal/>
    </border>
    <border>
      <left style="double">
        <color indexed="8"/>
      </left>
      <right/>
      <top style="thin">
        <color indexed="8"/>
      </top>
      <bottom style="thin">
        <color indexed="8"/>
      </bottom>
      <diagonal/>
    </border>
    <border>
      <left/>
      <right/>
      <top/>
      <bottom style="double">
        <color indexed="8"/>
      </bottom>
      <diagonal/>
    </border>
    <border>
      <left style="double">
        <color indexed="8"/>
      </left>
      <right/>
      <top style="thin">
        <color indexed="8"/>
      </top>
      <bottom/>
      <diagonal/>
    </border>
    <border>
      <left/>
      <right/>
      <top style="thin">
        <color indexed="8"/>
      </top>
      <bottom/>
      <diagonal/>
    </border>
    <border>
      <left style="double">
        <color indexed="8"/>
      </left>
      <right/>
      <top/>
      <bottom/>
      <diagonal/>
    </border>
    <border>
      <left style="double">
        <color indexed="8"/>
      </left>
      <right/>
      <top/>
      <bottom style="thin">
        <color indexed="8"/>
      </bottom>
      <diagonal/>
    </border>
    <border>
      <left style="double">
        <color indexed="8"/>
      </left>
      <right/>
      <top/>
      <bottom style="double">
        <color indexed="8"/>
      </bottom>
      <diagonal/>
    </border>
    <border>
      <left/>
      <right style="thin">
        <color indexed="8"/>
      </right>
      <top/>
      <bottom style="double">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double">
        <color indexed="8"/>
      </right>
      <top style="thin">
        <color indexed="64"/>
      </top>
      <bottom style="thin">
        <color indexed="64"/>
      </bottom>
      <diagonal/>
    </border>
    <border>
      <left/>
      <right style="double">
        <color indexed="8"/>
      </right>
      <top style="thin">
        <color indexed="8"/>
      </top>
      <bottom/>
      <diagonal/>
    </border>
    <border>
      <left style="double">
        <color indexed="8"/>
      </left>
      <right/>
      <top style="double">
        <color indexed="8"/>
      </top>
      <bottom style="thin">
        <color indexed="8"/>
      </bottom>
      <diagonal/>
    </border>
  </borders>
  <cellStyleXfs count="3">
    <xf numFmtId="0" fontId="0" fillId="0" borderId="0"/>
    <xf numFmtId="0" fontId="36" fillId="0" borderId="0"/>
    <xf numFmtId="9" fontId="1" fillId="0" borderId="0" applyFont="0" applyFill="0" applyBorder="0" applyAlignment="0" applyProtection="0"/>
  </cellStyleXfs>
  <cellXfs count="1156">
    <xf numFmtId="0" fontId="0" fillId="0" borderId="0" xfId="0"/>
    <xf numFmtId="0" fontId="4" fillId="0" borderId="0" xfId="0" applyFont="1"/>
    <xf numFmtId="0" fontId="5" fillId="0" borderId="0" xfId="0" applyFont="1"/>
    <xf numFmtId="0" fontId="5" fillId="0" borderId="0" xfId="0" applyFont="1" applyAlignment="1">
      <alignment horizontal="left" indent="15"/>
    </xf>
    <xf numFmtId="0" fontId="12" fillId="0" borderId="0" xfId="0" applyFont="1" applyAlignment="1">
      <alignment horizontal="center"/>
    </xf>
    <xf numFmtId="0" fontId="14" fillId="0" borderId="0" xfId="0" applyFont="1" applyAlignment="1">
      <alignment horizontal="center"/>
    </xf>
    <xf numFmtId="0" fontId="14" fillId="0" borderId="0" xfId="0" applyFont="1" applyAlignment="1">
      <alignment horizontal="left"/>
    </xf>
    <xf numFmtId="0" fontId="5" fillId="0" borderId="0" xfId="0" applyFont="1" applyAlignment="1">
      <alignment horizontal="left"/>
    </xf>
    <xf numFmtId="0" fontId="5" fillId="0" borderId="1" xfId="0" applyFont="1" applyBorder="1" applyAlignment="1">
      <alignment horizontal="center" wrapText="1"/>
    </xf>
    <xf numFmtId="0" fontId="11" fillId="0" borderId="2"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center" wrapText="1"/>
    </xf>
    <xf numFmtId="0" fontId="15" fillId="0" borderId="4" xfId="0" applyFont="1" applyBorder="1" applyAlignment="1">
      <alignment horizontal="center" wrapText="1"/>
    </xf>
    <xf numFmtId="0" fontId="5" fillId="0" borderId="3" xfId="0" applyFont="1" applyBorder="1" applyAlignment="1">
      <alignment horizontal="center" wrapText="1"/>
    </xf>
    <xf numFmtId="0" fontId="15" fillId="0" borderId="5" xfId="0" applyFont="1" applyBorder="1" applyAlignment="1">
      <alignment horizontal="center" wrapText="1"/>
    </xf>
    <xf numFmtId="0" fontId="15" fillId="0" borderId="6" xfId="0" applyFont="1" applyBorder="1" applyAlignment="1">
      <alignment horizontal="center" wrapText="1"/>
    </xf>
    <xf numFmtId="0" fontId="15" fillId="0" borderId="7" xfId="0" applyFont="1" applyBorder="1" applyAlignment="1">
      <alignment horizontal="center" wrapText="1"/>
    </xf>
    <xf numFmtId="0" fontId="7" fillId="0" borderId="0" xfId="0" applyFont="1" applyAlignment="1">
      <alignment horizontal="left"/>
    </xf>
    <xf numFmtId="0" fontId="19" fillId="0" borderId="0" xfId="0" applyFont="1" applyAlignment="1">
      <alignment horizontal="left" indent="4"/>
    </xf>
    <xf numFmtId="0" fontId="2" fillId="0" borderId="0" xfId="0" applyFont="1" applyAlignment="1">
      <alignment wrapText="1"/>
    </xf>
    <xf numFmtId="0" fontId="2" fillId="0" borderId="0" xfId="0" applyFont="1" applyAlignment="1">
      <alignment horizontal="left" indent="2"/>
    </xf>
    <xf numFmtId="0" fontId="4" fillId="0" borderId="5" xfId="0" applyFont="1" applyBorder="1" applyAlignment="1">
      <alignment horizontal="center" wrapText="1"/>
    </xf>
    <xf numFmtId="0" fontId="5" fillId="0" borderId="0" xfId="0" applyFont="1" applyAlignment="1">
      <alignment horizontal="left" indent="6"/>
    </xf>
    <xf numFmtId="0" fontId="4" fillId="0" borderId="0" xfId="0" applyFont="1" applyAlignment="1">
      <alignment horizontal="left" indent="12"/>
    </xf>
    <xf numFmtId="0" fontId="4" fillId="0" borderId="0" xfId="0" applyFont="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center" vertical="center" wrapText="1"/>
    </xf>
    <xf numFmtId="0" fontId="7" fillId="0" borderId="0" xfId="0" applyFont="1" applyAlignment="1">
      <alignment horizontal="left" vertical="center" wrapText="1"/>
    </xf>
    <xf numFmtId="0" fontId="11" fillId="0" borderId="4" xfId="0" applyFont="1" applyBorder="1" applyAlignment="1">
      <alignment horizontal="center" wrapText="1"/>
    </xf>
    <xf numFmtId="0" fontId="5" fillId="0" borderId="8" xfId="0" applyFont="1" applyBorder="1" applyAlignment="1">
      <alignment horizontal="center" vertical="center" wrapText="1"/>
    </xf>
    <xf numFmtId="3" fontId="5" fillId="0" borderId="8"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24" fillId="0" borderId="0" xfId="0" applyFont="1"/>
    <xf numFmtId="0" fontId="3"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4" fillId="0" borderId="0" xfId="0" applyFont="1" applyAlignment="1">
      <alignment horizontal="center" vertical="center"/>
    </xf>
    <xf numFmtId="0" fontId="7" fillId="0" borderId="0" xfId="0" applyFont="1" applyAlignment="1">
      <alignment horizontal="center" vertical="center"/>
    </xf>
    <xf numFmtId="0" fontId="11"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4" xfId="0" applyFont="1" applyBorder="1" applyAlignment="1">
      <alignment horizontal="center" vertical="center" wrapText="1"/>
    </xf>
    <xf numFmtId="3" fontId="15" fillId="0" borderId="8" xfId="0" applyNumberFormat="1" applyFont="1" applyBorder="1" applyAlignment="1">
      <alignment horizontal="center" vertical="center" wrapText="1"/>
    </xf>
    <xf numFmtId="0" fontId="27" fillId="0" borderId="0" xfId="0" applyFont="1"/>
    <xf numFmtId="0" fontId="15" fillId="0" borderId="10" xfId="0" applyFont="1" applyBorder="1" applyAlignment="1">
      <alignment horizontal="center" vertical="center" wrapText="1"/>
    </xf>
    <xf numFmtId="3" fontId="5" fillId="0" borderId="9" xfId="0" applyNumberFormat="1" applyFont="1" applyBorder="1" applyAlignment="1">
      <alignment horizontal="center" vertical="center" wrapText="1"/>
    </xf>
    <xf numFmtId="3" fontId="5" fillId="0" borderId="13" xfId="0" applyNumberFormat="1" applyFont="1" applyBorder="1" applyAlignment="1">
      <alignment horizontal="center" vertical="center" wrapText="1"/>
    </xf>
    <xf numFmtId="3" fontId="5" fillId="0" borderId="12" xfId="0" applyNumberFormat="1" applyFont="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3" fillId="0" borderId="0" xfId="0" applyFont="1" applyAlignment="1">
      <alignment horizontal="center" vertical="center" wrapText="1"/>
    </xf>
    <xf numFmtId="3" fontId="4" fillId="0" borderId="9" xfId="0" applyNumberFormat="1" applyFont="1" applyBorder="1" applyAlignment="1">
      <alignment horizontal="center" vertical="center" wrapText="1"/>
    </xf>
    <xf numFmtId="0" fontId="12" fillId="0" borderId="0" xfId="0" applyFont="1" applyAlignment="1">
      <alignment horizontal="left" wrapText="1" indent="2"/>
    </xf>
    <xf numFmtId="0" fontId="5" fillId="0" borderId="0" xfId="0" applyFont="1" applyAlignment="1">
      <alignment horizontal="left" wrapText="1" indent="2"/>
    </xf>
    <xf numFmtId="0" fontId="26" fillId="0" borderId="0" xfId="0" applyFont="1"/>
    <xf numFmtId="3" fontId="15" fillId="0" borderId="9" xfId="0" applyNumberFormat="1" applyFont="1" applyBorder="1" applyAlignment="1">
      <alignment horizontal="center" vertical="center" wrapText="1"/>
    </xf>
    <xf numFmtId="3" fontId="15" fillId="0" borderId="12" xfId="0" applyNumberFormat="1" applyFont="1" applyBorder="1" applyAlignment="1">
      <alignment horizontal="center" vertical="center" wrapText="1"/>
    </xf>
    <xf numFmtId="0" fontId="26" fillId="0" borderId="0" xfId="0" applyFont="1" applyAlignment="1">
      <alignment horizontal="center" vertical="center"/>
    </xf>
    <xf numFmtId="0" fontId="2" fillId="0" borderId="0" xfId="0" applyFont="1" applyBorder="1" applyAlignment="1">
      <alignment horizontal="left" vertical="center" wrapText="1"/>
    </xf>
    <xf numFmtId="3" fontId="15" fillId="0" borderId="0" xfId="0" applyNumberFormat="1" applyFont="1" applyBorder="1" applyAlignment="1">
      <alignment horizontal="center" vertical="center" wrapText="1"/>
    </xf>
    <xf numFmtId="0" fontId="29" fillId="0" borderId="0" xfId="0" applyFont="1" applyAlignment="1">
      <alignment horizontal="center" vertical="center" wrapText="1"/>
    </xf>
    <xf numFmtId="0" fontId="15" fillId="0" borderId="10" xfId="0" applyFont="1" applyBorder="1" applyAlignment="1">
      <alignment horizontal="left" vertical="center" wrapText="1"/>
    </xf>
    <xf numFmtId="0" fontId="29" fillId="0" borderId="0" xfId="0" applyFont="1" applyAlignment="1">
      <alignment horizontal="left" vertical="center" wrapText="1"/>
    </xf>
    <xf numFmtId="0" fontId="29" fillId="0" borderId="10"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3"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6" xfId="0" applyFont="1" applyBorder="1" applyAlignment="1">
      <alignment horizontal="center" vertical="center" wrapText="1"/>
    </xf>
    <xf numFmtId="0" fontId="29" fillId="0" borderId="8" xfId="0" applyFont="1" applyBorder="1" applyAlignment="1">
      <alignment horizontal="left" vertical="center" wrapText="1"/>
    </xf>
    <xf numFmtId="0" fontId="29" fillId="0" borderId="13" xfId="0" applyFont="1" applyBorder="1" applyAlignment="1">
      <alignment horizontal="left" vertical="center" wrapText="1"/>
    </xf>
    <xf numFmtId="0" fontId="5"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3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31" fillId="0" borderId="0" xfId="0" applyFont="1" applyAlignment="1">
      <alignment horizontal="center" vertical="center" wrapText="1"/>
    </xf>
    <xf numFmtId="0" fontId="2" fillId="0" borderId="10" xfId="0" applyFont="1" applyBorder="1" applyAlignment="1">
      <alignment horizontal="center" vertical="center" wrapText="1"/>
    </xf>
    <xf numFmtId="0" fontId="35" fillId="0" borderId="0" xfId="0" applyFont="1" applyAlignment="1">
      <alignment horizontal="center" vertical="center" wrapText="1"/>
    </xf>
    <xf numFmtId="0" fontId="37" fillId="0" borderId="0" xfId="0" applyFont="1"/>
    <xf numFmtId="3" fontId="37" fillId="0" borderId="0" xfId="0" applyNumberFormat="1" applyFont="1"/>
    <xf numFmtId="0" fontId="31" fillId="0" borderId="0" xfId="1" applyFont="1" applyAlignment="1">
      <alignment horizontal="center"/>
    </xf>
    <xf numFmtId="2" fontId="31" fillId="0" borderId="0" xfId="1" applyNumberFormat="1" applyFont="1" applyBorder="1" applyAlignment="1">
      <alignment horizontal="center" vertical="center"/>
    </xf>
    <xf numFmtId="3" fontId="31" fillId="0" borderId="0" xfId="1" applyNumberFormat="1" applyFont="1" applyBorder="1" applyAlignment="1">
      <alignment horizontal="center" vertical="center"/>
    </xf>
    <xf numFmtId="0" fontId="31" fillId="0" borderId="0" xfId="1" applyFont="1" applyBorder="1" applyAlignment="1">
      <alignment horizontal="center" vertical="center"/>
    </xf>
    <xf numFmtId="0" fontId="37" fillId="0" borderId="0" xfId="0" applyFont="1" applyAlignment="1">
      <alignment vertical="center"/>
    </xf>
    <xf numFmtId="3" fontId="37" fillId="0" borderId="0" xfId="0" applyNumberFormat="1" applyFont="1" applyAlignment="1">
      <alignment vertical="center"/>
    </xf>
    <xf numFmtId="2" fontId="37" fillId="0" borderId="17" xfId="0" applyNumberFormat="1" applyFont="1" applyBorder="1" applyAlignment="1">
      <alignment horizontal="center"/>
    </xf>
    <xf numFmtId="3" fontId="37" fillId="0" borderId="17" xfId="0" applyNumberFormat="1" applyFont="1" applyBorder="1" applyAlignment="1">
      <alignment horizontal="center"/>
    </xf>
    <xf numFmtId="0" fontId="37" fillId="0" borderId="17" xfId="0" applyFont="1" applyBorder="1"/>
    <xf numFmtId="3" fontId="37" fillId="0" borderId="17" xfId="0" applyNumberFormat="1" applyFont="1" applyBorder="1"/>
    <xf numFmtId="2" fontId="37" fillId="0" borderId="0" xfId="0" applyNumberFormat="1" applyFont="1" applyAlignment="1">
      <alignment horizontal="center"/>
    </xf>
    <xf numFmtId="3" fontId="37" fillId="0" borderId="0" xfId="0" applyNumberFormat="1" applyFont="1" applyAlignment="1">
      <alignment horizontal="center"/>
    </xf>
    <xf numFmtId="2" fontId="31" fillId="0" borderId="0" xfId="1" applyNumberFormat="1" applyFont="1" applyAlignment="1">
      <alignment horizontal="center"/>
    </xf>
    <xf numFmtId="3" fontId="31" fillId="0" borderId="0" xfId="1" applyNumberFormat="1" applyFont="1" applyAlignment="1">
      <alignment horizontal="center"/>
    </xf>
    <xf numFmtId="2" fontId="31" fillId="0" borderId="0" xfId="1" applyNumberFormat="1" applyFont="1" applyBorder="1" applyAlignment="1">
      <alignment horizontal="center"/>
    </xf>
    <xf numFmtId="3" fontId="31" fillId="0" borderId="0" xfId="1" applyNumberFormat="1" applyFont="1" applyBorder="1" applyAlignment="1">
      <alignment horizontal="center"/>
    </xf>
    <xf numFmtId="0" fontId="31" fillId="0" borderId="0" xfId="1" applyFont="1" applyBorder="1" applyAlignment="1">
      <alignment horizontal="center"/>
    </xf>
    <xf numFmtId="0" fontId="31" fillId="0" borderId="0" xfId="1" applyFont="1" applyAlignment="1">
      <alignment horizontal="left"/>
    </xf>
    <xf numFmtId="0" fontId="7" fillId="0" borderId="0" xfId="0" applyFont="1" applyAlignment="1">
      <alignment horizontal="left" vertical="center"/>
    </xf>
    <xf numFmtId="0" fontId="34" fillId="0" borderId="8" xfId="0" applyFont="1" applyBorder="1" applyAlignment="1">
      <alignment horizontal="center" vertical="center" wrapText="1"/>
    </xf>
    <xf numFmtId="3" fontId="4" fillId="0" borderId="13"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26" fillId="0" borderId="18" xfId="0" applyNumberFormat="1" applyFont="1" applyBorder="1" applyAlignment="1">
      <alignment horizontal="center" vertical="center" wrapText="1"/>
    </xf>
    <xf numFmtId="2" fontId="20" fillId="0" borderId="19" xfId="0" applyNumberFormat="1" applyFont="1" applyBorder="1" applyAlignment="1">
      <alignment horizontal="center" vertical="center" wrapText="1"/>
    </xf>
    <xf numFmtId="3" fontId="26" fillId="0" borderId="20" xfId="0" applyNumberFormat="1" applyFont="1" applyBorder="1" applyAlignment="1">
      <alignment horizontal="center" vertical="center" wrapText="1"/>
    </xf>
    <xf numFmtId="2" fontId="20" fillId="0" borderId="21" xfId="0" applyNumberFormat="1" applyFont="1" applyBorder="1" applyAlignment="1">
      <alignment horizontal="center" vertical="center" wrapText="1"/>
    </xf>
    <xf numFmtId="3" fontId="26" fillId="0" borderId="22" xfId="0" applyNumberFormat="1" applyFont="1" applyBorder="1" applyAlignment="1">
      <alignment horizontal="center" vertical="center" wrapText="1"/>
    </xf>
    <xf numFmtId="2" fontId="20" fillId="0" borderId="23" xfId="0" applyNumberFormat="1" applyFont="1" applyBorder="1" applyAlignment="1">
      <alignment horizontal="center" vertical="center" wrapText="1"/>
    </xf>
    <xf numFmtId="2" fontId="24" fillId="0" borderId="0" xfId="0" applyNumberFormat="1" applyFont="1" applyBorder="1" applyAlignment="1">
      <alignment horizontal="center" vertical="center" wrapText="1"/>
    </xf>
    <xf numFmtId="2" fontId="24" fillId="0" borderId="0" xfId="0" applyNumberFormat="1" applyFont="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xf>
    <xf numFmtId="0" fontId="15" fillId="0" borderId="24" xfId="0" applyFont="1" applyBorder="1" applyAlignment="1">
      <alignment horizontal="left" vertical="center" wrapText="1"/>
    </xf>
    <xf numFmtId="0" fontId="7" fillId="0" borderId="0" xfId="0" applyFont="1" applyAlignment="1">
      <alignment horizontal="center"/>
    </xf>
    <xf numFmtId="0" fontId="28" fillId="0" borderId="0" xfId="0" applyFont="1" applyAlignment="1">
      <alignment horizontal="center" vertical="center"/>
    </xf>
    <xf numFmtId="0" fontId="11" fillId="0" borderId="0" xfId="0" applyFont="1" applyAlignment="1">
      <alignment horizontal="left" wrapText="1" indent="2"/>
    </xf>
    <xf numFmtId="0" fontId="27" fillId="0" borderId="0" xfId="0" applyFont="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0" xfId="0" applyFont="1" applyAlignment="1">
      <alignment horizontal="center" vertical="center" wrapText="1"/>
    </xf>
    <xf numFmtId="2" fontId="39" fillId="0" borderId="8" xfId="0" applyNumberFormat="1" applyFont="1" applyBorder="1" applyAlignment="1">
      <alignment horizontal="center" vertical="center" wrapText="1"/>
    </xf>
    <xf numFmtId="3" fontId="27" fillId="0" borderId="0" xfId="0" applyNumberFormat="1" applyFont="1" applyAlignment="1">
      <alignment horizontal="center" vertical="center" wrapText="1"/>
    </xf>
    <xf numFmtId="0" fontId="27" fillId="0" borderId="0" xfId="0" applyFont="1" applyBorder="1"/>
    <xf numFmtId="0" fontId="40" fillId="0" borderId="0" xfId="0" applyFont="1"/>
    <xf numFmtId="0" fontId="37" fillId="0" borderId="8" xfId="0" applyFont="1" applyBorder="1" applyAlignment="1">
      <alignment horizontal="center" vertical="center" wrapText="1"/>
    </xf>
    <xf numFmtId="2" fontId="37" fillId="0" borderId="8" xfId="0" applyNumberFormat="1" applyFont="1" applyBorder="1" applyAlignment="1">
      <alignment horizontal="center" vertical="center" wrapText="1"/>
    </xf>
    <xf numFmtId="2" fontId="37" fillId="0" borderId="13" xfId="0" applyNumberFormat="1" applyFont="1" applyBorder="1" applyAlignment="1">
      <alignment horizontal="center" vertical="center" wrapText="1"/>
    </xf>
    <xf numFmtId="2" fontId="39" fillId="0" borderId="18" xfId="0" applyNumberFormat="1" applyFont="1" applyBorder="1" applyAlignment="1">
      <alignment horizontal="center" vertical="center" wrapText="1"/>
    </xf>
    <xf numFmtId="2" fontId="41" fillId="0" borderId="27" xfId="0" applyNumberFormat="1" applyFont="1" applyBorder="1" applyAlignment="1">
      <alignment horizontal="center" vertical="center" wrapText="1"/>
    </xf>
    <xf numFmtId="2" fontId="39" fillId="0" borderId="20" xfId="0" applyNumberFormat="1" applyFont="1" applyBorder="1" applyAlignment="1">
      <alignment horizontal="center" vertical="center" wrapText="1"/>
    </xf>
    <xf numFmtId="2" fontId="41" fillId="0" borderId="28" xfId="0" applyNumberFormat="1" applyFont="1" applyBorder="1" applyAlignment="1">
      <alignment horizontal="center" vertical="center" wrapText="1"/>
    </xf>
    <xf numFmtId="2" fontId="39" fillId="0" borderId="22" xfId="0" applyNumberFormat="1" applyFont="1" applyBorder="1" applyAlignment="1">
      <alignment horizontal="center" vertical="center" wrapText="1"/>
    </xf>
    <xf numFmtId="2" fontId="41" fillId="0" borderId="29" xfId="0" applyNumberFormat="1" applyFont="1" applyBorder="1" applyAlignment="1">
      <alignment horizontal="center" vertical="center" wrapText="1"/>
    </xf>
    <xf numFmtId="0" fontId="30" fillId="0" borderId="8" xfId="0" applyFont="1" applyBorder="1" applyAlignment="1">
      <alignment horizontal="center" vertical="center" wrapText="1"/>
    </xf>
    <xf numFmtId="0" fontId="39" fillId="0" borderId="0" xfId="0" applyFont="1"/>
    <xf numFmtId="3" fontId="37" fillId="0" borderId="8" xfId="0" applyNumberFormat="1" applyFont="1" applyBorder="1" applyAlignment="1">
      <alignment horizontal="center" vertical="center" wrapText="1"/>
    </xf>
    <xf numFmtId="0" fontId="37" fillId="0" borderId="9" xfId="0" applyFont="1" applyBorder="1" applyAlignment="1">
      <alignment horizontal="center" vertical="center" wrapText="1"/>
    </xf>
    <xf numFmtId="0" fontId="42" fillId="0" borderId="8"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45" fillId="0" borderId="0" xfId="0" applyFont="1"/>
    <xf numFmtId="0" fontId="44" fillId="0" borderId="8" xfId="0" applyFont="1" applyBorder="1" applyAlignment="1">
      <alignment horizontal="center" vertical="center" wrapText="1"/>
    </xf>
    <xf numFmtId="0" fontId="46" fillId="0" borderId="0" xfId="0" applyFont="1"/>
    <xf numFmtId="0" fontId="4" fillId="0" borderId="30" xfId="0" applyFont="1" applyBorder="1" applyAlignment="1">
      <alignment horizontal="center" vertical="center" wrapText="1"/>
    </xf>
    <xf numFmtId="0" fontId="4" fillId="0" borderId="1" xfId="0" applyFont="1" applyBorder="1" applyAlignment="1">
      <alignment horizontal="center" vertical="center" wrapText="1"/>
    </xf>
    <xf numFmtId="4" fontId="37" fillId="0" borderId="13" xfId="0" applyNumberFormat="1" applyFont="1" applyBorder="1" applyAlignment="1">
      <alignment horizontal="center" vertical="center"/>
    </xf>
    <xf numFmtId="0" fontId="37" fillId="0" borderId="0" xfId="0" applyFont="1" applyAlignment="1">
      <alignment horizontal="center" vertical="center" wrapText="1"/>
    </xf>
    <xf numFmtId="3" fontId="37" fillId="0" borderId="9" xfId="0" applyNumberFormat="1" applyFont="1" applyBorder="1" applyAlignment="1">
      <alignment horizontal="center" vertical="center" wrapText="1"/>
    </xf>
    <xf numFmtId="3" fontId="37" fillId="0" borderId="12" xfId="0" applyNumberFormat="1" applyFont="1" applyBorder="1" applyAlignment="1">
      <alignment horizontal="center" vertical="center" wrapText="1"/>
    </xf>
    <xf numFmtId="0" fontId="48" fillId="0" borderId="0" xfId="0" applyFont="1" applyAlignment="1">
      <alignment horizontal="center" vertical="center" wrapText="1"/>
    </xf>
    <xf numFmtId="2" fontId="27" fillId="0" borderId="0" xfId="0" applyNumberFormat="1" applyFont="1"/>
    <xf numFmtId="2" fontId="37" fillId="0" borderId="8" xfId="0" applyNumberFormat="1" applyFont="1" applyBorder="1" applyAlignment="1">
      <alignment horizontal="center" vertical="center"/>
    </xf>
    <xf numFmtId="2" fontId="37" fillId="0" borderId="13" xfId="0" applyNumberFormat="1" applyFont="1" applyBorder="1" applyAlignment="1">
      <alignment horizontal="center" vertical="center"/>
    </xf>
    <xf numFmtId="0" fontId="49" fillId="0" borderId="0" xfId="0" applyFont="1"/>
    <xf numFmtId="0" fontId="50" fillId="0" borderId="0" xfId="0" applyFont="1" applyAlignment="1">
      <alignment horizontal="center" vertical="center"/>
    </xf>
    <xf numFmtId="2" fontId="39" fillId="0" borderId="8" xfId="0" applyNumberFormat="1" applyFont="1" applyBorder="1" applyAlignment="1">
      <alignment horizontal="center" vertical="center"/>
    </xf>
    <xf numFmtId="2" fontId="39" fillId="0" borderId="13" xfId="0" applyNumberFormat="1" applyFont="1" applyBorder="1" applyAlignment="1">
      <alignment horizontal="center" vertical="center"/>
    </xf>
    <xf numFmtId="4" fontId="39" fillId="0" borderId="8" xfId="0" applyNumberFormat="1" applyFont="1" applyBorder="1" applyAlignment="1">
      <alignment horizontal="center" vertical="center"/>
    </xf>
    <xf numFmtId="4" fontId="39" fillId="0" borderId="13" xfId="0" applyNumberFormat="1" applyFont="1" applyBorder="1" applyAlignment="1">
      <alignment horizontal="center" vertical="center"/>
    </xf>
    <xf numFmtId="4" fontId="39" fillId="0" borderId="0" xfId="0" applyNumberFormat="1" applyFont="1" applyBorder="1" applyAlignment="1">
      <alignment horizontal="center" vertical="center"/>
    </xf>
    <xf numFmtId="3" fontId="15" fillId="0" borderId="31" xfId="0" applyNumberFormat="1" applyFont="1" applyBorder="1" applyAlignment="1">
      <alignment horizontal="center" vertical="center" wrapText="1"/>
    </xf>
    <xf numFmtId="3" fontId="15" fillId="0" borderId="23" xfId="0" applyNumberFormat="1" applyFont="1" applyBorder="1" applyAlignment="1">
      <alignment horizontal="center" vertical="center" wrapText="1"/>
    </xf>
    <xf numFmtId="0" fontId="34" fillId="0" borderId="9" xfId="0" applyFont="1" applyBorder="1" applyAlignment="1">
      <alignment horizontal="center" vertical="center" wrapText="1"/>
    </xf>
    <xf numFmtId="0" fontId="51" fillId="0" borderId="8" xfId="0" applyFont="1" applyBorder="1" applyAlignment="1">
      <alignment horizontal="center" vertical="center"/>
    </xf>
    <xf numFmtId="0" fontId="28" fillId="0" borderId="0" xfId="0" applyFont="1" applyAlignment="1">
      <alignment horizontal="left"/>
    </xf>
    <xf numFmtId="0" fontId="25" fillId="0" borderId="0" xfId="0" applyFont="1" applyAlignment="1">
      <alignment horizontal="center" vertical="center" wrapText="1"/>
    </xf>
    <xf numFmtId="0" fontId="28" fillId="0" borderId="0" xfId="0" applyFont="1" applyAlignment="1">
      <alignment horizontal="center" vertical="center" wrapText="1"/>
    </xf>
    <xf numFmtId="0" fontId="26" fillId="0" borderId="0" xfId="0" applyFont="1" applyAlignment="1">
      <alignment horizontal="center" vertical="center" wrapText="1"/>
    </xf>
    <xf numFmtId="0" fontId="15" fillId="0" borderId="0" xfId="0" applyFont="1" applyAlignment="1">
      <alignment horizontal="center" vertical="center" wrapText="1"/>
    </xf>
    <xf numFmtId="0" fontId="53" fillId="0" borderId="8" xfId="0" applyFont="1" applyBorder="1" applyAlignment="1">
      <alignment horizontal="center" vertical="center" wrapText="1"/>
    </xf>
    <xf numFmtId="0" fontId="26" fillId="0" borderId="0" xfId="0" applyFont="1" applyAlignment="1">
      <alignment horizontal="left" vertical="center"/>
    </xf>
    <xf numFmtId="2" fontId="53" fillId="0" borderId="15" xfId="0" applyNumberFormat="1" applyFont="1" applyBorder="1" applyAlignment="1">
      <alignment horizontal="center" vertical="center"/>
    </xf>
    <xf numFmtId="2" fontId="53" fillId="0" borderId="8" xfId="0" applyNumberFormat="1" applyFont="1" applyBorder="1" applyAlignment="1">
      <alignment horizontal="center" vertical="center"/>
    </xf>
    <xf numFmtId="4" fontId="2" fillId="0" borderId="18" xfId="0" applyNumberFormat="1" applyFont="1" applyBorder="1" applyAlignment="1">
      <alignment horizontal="center" vertical="center" wrapText="1"/>
    </xf>
    <xf numFmtId="0" fontId="20" fillId="0" borderId="27" xfId="0" applyFont="1" applyBorder="1" applyAlignment="1">
      <alignment horizontal="center" vertical="center" wrapText="1"/>
    </xf>
    <xf numFmtId="4" fontId="2" fillId="0" borderId="20" xfId="0" applyNumberFormat="1" applyFont="1" applyBorder="1" applyAlignment="1">
      <alignment horizontal="center" vertical="center" wrapText="1"/>
    </xf>
    <xf numFmtId="0" fontId="20" fillId="0" borderId="28" xfId="0" applyFont="1" applyBorder="1" applyAlignment="1">
      <alignment horizontal="center" vertical="center" wrapText="1"/>
    </xf>
    <xf numFmtId="3" fontId="2" fillId="0" borderId="18" xfId="0" applyNumberFormat="1" applyFont="1" applyBorder="1" applyAlignment="1">
      <alignment horizontal="center" vertical="center" wrapText="1"/>
    </xf>
    <xf numFmtId="0" fontId="20" fillId="0" borderId="19" xfId="0" applyFont="1" applyBorder="1" applyAlignment="1">
      <alignment horizontal="center" vertical="center" wrapText="1"/>
    </xf>
    <xf numFmtId="3" fontId="2" fillId="0" borderId="20" xfId="0" applyNumberFormat="1" applyFont="1" applyBorder="1" applyAlignment="1">
      <alignment horizontal="center" vertical="center" wrapText="1"/>
    </xf>
    <xf numFmtId="0" fontId="20" fillId="0" borderId="2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1" xfId="0" applyFont="1" applyBorder="1" applyAlignment="1">
      <alignment horizontal="center" vertical="center" wrapText="1"/>
    </xf>
    <xf numFmtId="4" fontId="2" fillId="0" borderId="22" xfId="0" applyNumberFormat="1" applyFont="1" applyBorder="1" applyAlignment="1">
      <alignment horizontal="center" vertical="center" wrapText="1"/>
    </xf>
    <xf numFmtId="0" fontId="2" fillId="0" borderId="29" xfId="0" applyFont="1" applyBorder="1" applyAlignment="1">
      <alignment horizontal="center" vertical="center" wrapText="1"/>
    </xf>
    <xf numFmtId="3" fontId="2" fillId="0" borderId="22"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25" fillId="0" borderId="0" xfId="0" applyFont="1" applyBorder="1" applyAlignment="1">
      <alignment horizontal="center" vertical="center" wrapText="1"/>
    </xf>
    <xf numFmtId="0" fontId="4" fillId="0" borderId="0" xfId="0" applyFont="1" applyAlignment="1">
      <alignment horizontal="left" indent="2"/>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0" fontId="5" fillId="0" borderId="6" xfId="0" applyFont="1" applyBorder="1" applyAlignment="1">
      <alignment horizontal="center" vertical="center" wrapText="1"/>
    </xf>
    <xf numFmtId="3" fontId="5" fillId="0" borderId="6" xfId="0" applyNumberFormat="1" applyFont="1" applyBorder="1" applyAlignment="1">
      <alignment horizontal="center" vertical="center" wrapText="1"/>
    </xf>
    <xf numFmtId="3" fontId="5" fillId="0" borderId="7" xfId="0" applyNumberFormat="1" applyFont="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3" fontId="15"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2" xfId="0" applyFont="1" applyBorder="1" applyAlignment="1">
      <alignment horizontal="center" vertical="center" wrapText="1"/>
    </xf>
    <xf numFmtId="0" fontId="5" fillId="0" borderId="0" xfId="0" applyFont="1" applyBorder="1" applyAlignment="1">
      <alignment horizontal="center" vertical="center" wrapText="1"/>
    </xf>
    <xf numFmtId="0" fontId="30" fillId="0" borderId="9" xfId="0" applyFont="1" applyBorder="1" applyAlignment="1">
      <alignment horizontal="center" vertical="center" wrapText="1"/>
    </xf>
    <xf numFmtId="0" fontId="53" fillId="0" borderId="15" xfId="0" applyFont="1" applyBorder="1" applyAlignment="1">
      <alignment horizontal="center" vertical="center" wrapText="1"/>
    </xf>
    <xf numFmtId="0" fontId="53" fillId="0" borderId="16" xfId="0" applyFont="1" applyBorder="1" applyAlignment="1">
      <alignment horizontal="center" vertical="center" wrapText="1"/>
    </xf>
    <xf numFmtId="0" fontId="31" fillId="0" borderId="0" xfId="0" applyFont="1"/>
    <xf numFmtId="0" fontId="40" fillId="0" borderId="0" xfId="0" applyFont="1" applyAlignment="1">
      <alignment horizontal="center" vertical="center"/>
    </xf>
    <xf numFmtId="2" fontId="41" fillId="0" borderId="8" xfId="0" applyNumberFormat="1" applyFont="1" applyBorder="1" applyAlignment="1">
      <alignment horizontal="center" vertical="center" wrapText="1"/>
    </xf>
    <xf numFmtId="0" fontId="39"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1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center" vertical="center" wrapText="1"/>
    </xf>
    <xf numFmtId="0" fontId="4" fillId="0" borderId="28" xfId="0" applyFont="1" applyBorder="1" applyAlignment="1">
      <alignment horizontal="center"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wrapText="1" indent="2"/>
    </xf>
    <xf numFmtId="0" fontId="5" fillId="0" borderId="21" xfId="0" applyFont="1" applyBorder="1" applyAlignment="1">
      <alignment horizontal="left" vertical="center" wrapText="1"/>
    </xf>
    <xf numFmtId="0" fontId="27" fillId="0" borderId="0" xfId="0" applyFont="1" applyBorder="1" applyAlignment="1">
      <alignment horizontal="center" vertical="center"/>
    </xf>
    <xf numFmtId="0" fontId="4" fillId="0" borderId="19" xfId="0" applyFont="1" applyBorder="1" applyAlignment="1">
      <alignment horizontal="left" vertical="center" wrapText="1"/>
    </xf>
    <xf numFmtId="0" fontId="5" fillId="0" borderId="34" xfId="0" applyFont="1" applyBorder="1" applyAlignment="1">
      <alignment vertical="center" wrapText="1"/>
    </xf>
    <xf numFmtId="0" fontId="5" fillId="0" borderId="7" xfId="0" applyFont="1" applyBorder="1" applyAlignment="1">
      <alignment vertical="center" wrapText="1"/>
    </xf>
    <xf numFmtId="0" fontId="37" fillId="0" borderId="0" xfId="0" applyFont="1" applyBorder="1"/>
    <xf numFmtId="4" fontId="37" fillId="0" borderId="35" xfId="0" applyNumberFormat="1" applyFont="1" applyBorder="1" applyAlignment="1">
      <alignment horizontal="center" vertical="center"/>
    </xf>
    <xf numFmtId="3" fontId="37" fillId="0" borderId="36" xfId="0" applyNumberFormat="1" applyFont="1" applyBorder="1" applyAlignment="1">
      <alignment horizontal="center" vertical="center" wrapText="1"/>
    </xf>
    <xf numFmtId="0" fontId="30" fillId="0" borderId="37" xfId="0" applyFont="1" applyBorder="1" applyAlignment="1">
      <alignment horizontal="center" vertical="center" wrapText="1"/>
    </xf>
    <xf numFmtId="0" fontId="30" fillId="0" borderId="38" xfId="0" applyFont="1" applyBorder="1" applyAlignment="1">
      <alignment horizontal="center" vertical="center" wrapText="1"/>
    </xf>
    <xf numFmtId="0" fontId="55" fillId="0" borderId="0" xfId="0" applyFont="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56" fillId="0" borderId="0" xfId="0" applyFont="1"/>
    <xf numFmtId="0" fontId="31" fillId="0" borderId="8" xfId="0" applyFont="1" applyBorder="1" applyAlignment="1">
      <alignment horizontal="center" vertical="center" wrapText="1"/>
    </xf>
    <xf numFmtId="3" fontId="39" fillId="0" borderId="9" xfId="0" applyNumberFormat="1" applyFont="1" applyBorder="1" applyAlignment="1">
      <alignment horizontal="center" vertical="center" wrapText="1"/>
    </xf>
    <xf numFmtId="3" fontId="39" fillId="0" borderId="39" xfId="0" applyNumberFormat="1" applyFont="1" applyBorder="1" applyAlignment="1">
      <alignment horizontal="center" vertical="center" wrapText="1"/>
    </xf>
    <xf numFmtId="3" fontId="39" fillId="0" borderId="40" xfId="0" applyNumberFormat="1" applyFont="1" applyBorder="1" applyAlignment="1">
      <alignment horizontal="center" vertical="center" wrapText="1"/>
    </xf>
    <xf numFmtId="3" fontId="39" fillId="0" borderId="12" xfId="0" applyNumberFormat="1" applyFont="1" applyBorder="1" applyAlignment="1">
      <alignment horizontal="center" vertical="center" wrapText="1"/>
    </xf>
    <xf numFmtId="0" fontId="39" fillId="0" borderId="0" xfId="0" applyFont="1" applyAlignment="1">
      <alignment horizontal="left" vertical="center"/>
    </xf>
    <xf numFmtId="0" fontId="58" fillId="0" borderId="0" xfId="0" applyFont="1" applyAlignment="1">
      <alignment horizontal="left"/>
    </xf>
    <xf numFmtId="0" fontId="28" fillId="0" borderId="0" xfId="0" applyFont="1" applyAlignment="1">
      <alignment horizontal="left" vertical="center"/>
    </xf>
    <xf numFmtId="0" fontId="31" fillId="0" borderId="41" xfId="0" applyFont="1" applyBorder="1" applyAlignment="1">
      <alignment horizontal="center" vertical="center" wrapText="1"/>
    </xf>
    <xf numFmtId="0" fontId="31" fillId="0" borderId="21" xfId="0" applyFont="1" applyBorder="1" applyAlignment="1">
      <alignment horizontal="center" vertical="center" wrapText="1"/>
    </xf>
    <xf numFmtId="0" fontId="15" fillId="0" borderId="42" xfId="0" applyFont="1" applyFill="1" applyBorder="1" applyAlignment="1">
      <alignment horizontal="center" vertical="center" wrapText="1"/>
    </xf>
    <xf numFmtId="0" fontId="26" fillId="0" borderId="0" xfId="0" applyFont="1" applyAlignment="1">
      <alignment horizontal="right" vertical="center"/>
    </xf>
    <xf numFmtId="0" fontId="27" fillId="0" borderId="0" xfId="0" applyFont="1" applyAlignment="1">
      <alignment horizontal="right"/>
    </xf>
    <xf numFmtId="4" fontId="39" fillId="0" borderId="8" xfId="0" applyNumberFormat="1" applyFont="1" applyBorder="1" applyAlignment="1">
      <alignment horizontal="center" vertical="center" wrapText="1"/>
    </xf>
    <xf numFmtId="2" fontId="39" fillId="0" borderId="13" xfId="0" applyNumberFormat="1" applyFont="1" applyBorder="1" applyAlignment="1">
      <alignment horizontal="center" vertical="center" wrapText="1"/>
    </xf>
    <xf numFmtId="4" fontId="39" fillId="0" borderId="13" xfId="0" applyNumberFormat="1" applyFont="1" applyBorder="1" applyAlignment="1">
      <alignment horizontal="center" vertical="center" wrapText="1"/>
    </xf>
    <xf numFmtId="4" fontId="2" fillId="0" borderId="43" xfId="0" applyNumberFormat="1" applyFont="1" applyBorder="1" applyAlignment="1">
      <alignment horizontal="center" vertical="center" wrapText="1"/>
    </xf>
    <xf numFmtId="0" fontId="20" fillId="0" borderId="44" xfId="0" applyFont="1" applyBorder="1" applyAlignment="1">
      <alignment horizontal="center" vertical="center" wrapText="1"/>
    </xf>
    <xf numFmtId="3" fontId="2" fillId="0" borderId="43" xfId="0" applyNumberFormat="1" applyFont="1" applyBorder="1" applyAlignment="1">
      <alignment horizontal="center" vertical="center" wrapText="1"/>
    </xf>
    <xf numFmtId="0" fontId="20" fillId="0" borderId="34" xfId="0" applyFont="1" applyBorder="1" applyAlignment="1">
      <alignment horizontal="center" vertical="center" wrapText="1"/>
    </xf>
    <xf numFmtId="4" fontId="2" fillId="0" borderId="45" xfId="0" applyNumberFormat="1" applyFont="1" applyBorder="1" applyAlignment="1">
      <alignment horizontal="center" vertical="center" wrapText="1"/>
    </xf>
    <xf numFmtId="0" fontId="2" fillId="0" borderId="1" xfId="0" applyFont="1" applyBorder="1" applyAlignment="1">
      <alignment horizontal="center" vertical="center" wrapText="1"/>
    </xf>
    <xf numFmtId="3" fontId="2" fillId="0" borderId="45"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4" xfId="0" applyFont="1" applyBorder="1" applyAlignment="1">
      <alignment horizontal="center" vertical="center" wrapText="1"/>
    </xf>
    <xf numFmtId="0" fontId="5" fillId="0" borderId="0" xfId="0" applyFont="1" applyAlignment="1">
      <alignment horizontal="justify" vertical="center" wrapText="1"/>
    </xf>
    <xf numFmtId="2" fontId="39" fillId="0" borderId="0" xfId="0" applyNumberFormat="1" applyFont="1" applyBorder="1" applyAlignment="1">
      <alignment horizontal="center" vertical="center"/>
    </xf>
    <xf numFmtId="0" fontId="31" fillId="0" borderId="46" xfId="0" applyFont="1" applyBorder="1" applyAlignment="1">
      <alignment horizontal="center" vertical="center" wrapText="1"/>
    </xf>
    <xf numFmtId="0" fontId="31" fillId="0" borderId="47" xfId="0" applyFont="1" applyBorder="1" applyAlignment="1">
      <alignment horizontal="center" vertical="center" wrapText="1"/>
    </xf>
    <xf numFmtId="0" fontId="27" fillId="0" borderId="46" xfId="0" applyFont="1" applyBorder="1" applyAlignment="1">
      <alignment horizontal="center" vertical="center" wrapText="1"/>
    </xf>
    <xf numFmtId="2" fontId="27" fillId="0" borderId="8" xfId="0" applyNumberFormat="1" applyFont="1" applyBorder="1" applyAlignment="1">
      <alignment horizontal="center" vertical="center" wrapText="1"/>
    </xf>
    <xf numFmtId="3" fontId="27" fillId="0" borderId="8" xfId="0" applyNumberFormat="1" applyFont="1" applyBorder="1" applyAlignment="1">
      <alignment horizontal="center" vertical="center" wrapText="1"/>
    </xf>
    <xf numFmtId="3" fontId="27" fillId="0" borderId="47" xfId="0" applyNumberFormat="1" applyFont="1" applyBorder="1" applyAlignment="1">
      <alignment horizontal="center" vertical="center" wrapText="1"/>
    </xf>
    <xf numFmtId="0" fontId="27" fillId="0" borderId="48" xfId="0" applyFont="1" applyBorder="1" applyAlignment="1">
      <alignment horizontal="center" vertical="center" wrapText="1"/>
    </xf>
    <xf numFmtId="2" fontId="27" fillId="0" borderId="49" xfId="0" applyNumberFormat="1" applyFont="1" applyBorder="1" applyAlignment="1">
      <alignment horizontal="center" vertical="center" wrapText="1"/>
    </xf>
    <xf numFmtId="3" fontId="27" fillId="0" borderId="49" xfId="0" applyNumberFormat="1" applyFont="1" applyBorder="1" applyAlignment="1">
      <alignment horizontal="center" vertical="center" wrapText="1"/>
    </xf>
    <xf numFmtId="3" fontId="27" fillId="0" borderId="50" xfId="0" applyNumberFormat="1" applyFont="1" applyBorder="1" applyAlignment="1">
      <alignment horizontal="center" vertical="center" wrapText="1"/>
    </xf>
    <xf numFmtId="0" fontId="5" fillId="0" borderId="28" xfId="0" applyFont="1" applyBorder="1" applyAlignment="1">
      <alignment horizontal="center" vertical="center" wrapText="1"/>
    </xf>
    <xf numFmtId="2" fontId="5" fillId="0" borderId="8" xfId="0" applyNumberFormat="1" applyFont="1" applyBorder="1" applyAlignment="1">
      <alignment horizontal="center" vertical="center" wrapText="1"/>
    </xf>
    <xf numFmtId="2" fontId="5" fillId="0" borderId="9"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5" fillId="0" borderId="0" xfId="0" applyNumberFormat="1" applyFont="1" applyBorder="1" applyAlignment="1">
      <alignment horizontal="center" vertical="center" wrapText="1"/>
    </xf>
    <xf numFmtId="2" fontId="5" fillId="0" borderId="0" xfId="0" applyNumberFormat="1" applyFont="1" applyBorder="1" applyAlignment="1">
      <alignment horizontal="center" vertical="center" wrapText="1"/>
    </xf>
    <xf numFmtId="0" fontId="39" fillId="0" borderId="0" xfId="0" applyFont="1" applyBorder="1" applyAlignment="1">
      <alignment horizontal="center" vertical="center"/>
    </xf>
    <xf numFmtId="0" fontId="15" fillId="0" borderId="51" xfId="0" applyFont="1" applyFill="1" applyBorder="1" applyAlignment="1">
      <alignment horizontal="center" vertical="center" wrapText="1"/>
    </xf>
    <xf numFmtId="2" fontId="37" fillId="0" borderId="0" xfId="1" applyNumberFormat="1" applyFont="1" applyAlignment="1">
      <alignment horizontal="center"/>
    </xf>
    <xf numFmtId="3" fontId="37" fillId="0" borderId="0" xfId="1" applyNumberFormat="1" applyFont="1" applyAlignment="1">
      <alignment horizontal="center"/>
    </xf>
    <xf numFmtId="0" fontId="37" fillId="0" borderId="0" xfId="1" applyFont="1"/>
    <xf numFmtId="3" fontId="37" fillId="0" borderId="0" xfId="1" applyNumberFormat="1" applyFont="1"/>
    <xf numFmtId="2" fontId="37" fillId="0" borderId="52" xfId="1" applyNumberFormat="1" applyFont="1" applyBorder="1" applyAlignment="1">
      <alignment horizontal="center"/>
    </xf>
    <xf numFmtId="3" fontId="37" fillId="0" borderId="53" xfId="1" applyNumberFormat="1" applyFont="1" applyBorder="1" applyAlignment="1">
      <alignment horizontal="center"/>
    </xf>
    <xf numFmtId="0" fontId="37" fillId="0" borderId="52" xfId="1" applyFont="1" applyBorder="1" applyAlignment="1">
      <alignment horizontal="center"/>
    </xf>
    <xf numFmtId="2" fontId="37" fillId="0" borderId="48" xfId="1" applyNumberFormat="1" applyFont="1" applyBorder="1" applyAlignment="1">
      <alignment horizontal="center"/>
    </xf>
    <xf numFmtId="2" fontId="37" fillId="0" borderId="54" xfId="1" applyNumberFormat="1" applyFont="1" applyBorder="1" applyAlignment="1">
      <alignment horizontal="center"/>
    </xf>
    <xf numFmtId="3" fontId="37" fillId="0" borderId="55" xfId="1" applyNumberFormat="1" applyFont="1" applyBorder="1" applyAlignment="1">
      <alignment horizontal="center"/>
    </xf>
    <xf numFmtId="3" fontId="37" fillId="0" borderId="56" xfId="1" applyNumberFormat="1" applyFont="1" applyBorder="1" applyAlignment="1">
      <alignment horizontal="center"/>
    </xf>
    <xf numFmtId="2" fontId="37" fillId="0" borderId="0" xfId="1" applyNumberFormat="1" applyFont="1" applyBorder="1" applyAlignment="1">
      <alignment horizontal="center"/>
    </xf>
    <xf numFmtId="3" fontId="37" fillId="0" borderId="0" xfId="1" applyNumberFormat="1" applyFont="1" applyBorder="1" applyAlignment="1">
      <alignment horizontal="center"/>
    </xf>
    <xf numFmtId="0" fontId="37" fillId="0" borderId="46" xfId="1" applyFont="1" applyBorder="1" applyAlignment="1">
      <alignment horizontal="center"/>
    </xf>
    <xf numFmtId="0" fontId="31" fillId="0" borderId="57" xfId="1" applyFont="1" applyBorder="1" applyAlignment="1">
      <alignment horizontal="center"/>
    </xf>
    <xf numFmtId="0" fontId="37" fillId="0" borderId="45" xfId="1" applyFont="1" applyBorder="1"/>
    <xf numFmtId="0" fontId="37" fillId="0" borderId="20" xfId="1" applyFont="1" applyBorder="1"/>
    <xf numFmtId="0" fontId="31" fillId="0" borderId="57" xfId="1" applyFont="1" applyBorder="1" applyAlignment="1">
      <alignment horizontal="right"/>
    </xf>
    <xf numFmtId="0" fontId="37" fillId="0" borderId="58" xfId="1" applyFont="1" applyBorder="1"/>
    <xf numFmtId="0" fontId="31" fillId="0" borderId="59" xfId="1" applyFont="1" applyBorder="1" applyAlignment="1">
      <alignment horizontal="center"/>
    </xf>
    <xf numFmtId="0" fontId="37" fillId="0" borderId="43" xfId="1" applyFont="1" applyBorder="1"/>
    <xf numFmtId="0" fontId="31" fillId="0" borderId="60" xfId="1" applyFont="1" applyBorder="1" applyAlignment="1">
      <alignment horizontal="center"/>
    </xf>
    <xf numFmtId="0" fontId="37" fillId="0" borderId="47" xfId="1" applyFont="1" applyBorder="1"/>
    <xf numFmtId="0" fontId="31" fillId="0" borderId="53" xfId="1" applyFont="1" applyBorder="1" applyAlignment="1">
      <alignment horizontal="center"/>
    </xf>
    <xf numFmtId="0" fontId="37" fillId="0" borderId="50" xfId="1" applyFont="1" applyBorder="1"/>
    <xf numFmtId="0" fontId="37" fillId="0" borderId="61" xfId="1" applyFont="1" applyBorder="1"/>
    <xf numFmtId="0" fontId="37" fillId="0" borderId="62" xfId="1" applyFont="1" applyBorder="1"/>
    <xf numFmtId="0" fontId="31" fillId="0" borderId="52" xfId="1" applyFont="1" applyBorder="1" applyAlignment="1">
      <alignment horizontal="center"/>
    </xf>
    <xf numFmtId="0" fontId="37" fillId="0" borderId="63" xfId="1" applyFont="1" applyBorder="1" applyAlignment="1">
      <alignment horizontal="center"/>
    </xf>
    <xf numFmtId="0" fontId="37" fillId="0" borderId="48" xfId="1" applyFont="1" applyBorder="1" applyAlignment="1">
      <alignment horizontal="center"/>
    </xf>
    <xf numFmtId="0" fontId="37" fillId="0" borderId="64" xfId="1" applyFont="1" applyBorder="1" applyAlignment="1">
      <alignment horizontal="center"/>
    </xf>
    <xf numFmtId="0" fontId="31" fillId="0" borderId="65" xfId="1" applyFont="1" applyBorder="1" applyAlignment="1">
      <alignment horizontal="center"/>
    </xf>
    <xf numFmtId="0" fontId="37" fillId="0" borderId="66" xfId="1" applyFont="1" applyBorder="1" applyAlignment="1">
      <alignment horizontal="center"/>
    </xf>
    <xf numFmtId="0" fontId="37" fillId="0" borderId="67" xfId="1" applyFont="1" applyBorder="1"/>
    <xf numFmtId="0" fontId="59" fillId="0" borderId="0" xfId="0" applyFont="1" applyAlignment="1">
      <alignment horizontal="center"/>
    </xf>
    <xf numFmtId="0" fontId="45" fillId="0" borderId="8" xfId="0" applyFont="1" applyBorder="1" applyAlignment="1">
      <alignment horizontal="center" vertical="center" wrapText="1"/>
    </xf>
    <xf numFmtId="0" fontId="45" fillId="0" borderId="9" xfId="0" applyFont="1" applyBorder="1" applyAlignment="1">
      <alignment horizontal="center" vertical="center" wrapText="1"/>
    </xf>
    <xf numFmtId="3" fontId="45" fillId="0" borderId="8" xfId="0" applyNumberFormat="1" applyFont="1" applyBorder="1" applyAlignment="1">
      <alignment horizontal="center" vertical="center" wrapText="1"/>
    </xf>
    <xf numFmtId="0" fontId="45" fillId="0" borderId="13" xfId="0" applyFont="1" applyBorder="1" applyAlignment="1">
      <alignment horizontal="center" vertical="center" wrapText="1"/>
    </xf>
    <xf numFmtId="0" fontId="45" fillId="0" borderId="12" xfId="0" applyFont="1" applyBorder="1" applyAlignment="1">
      <alignment horizontal="center" vertical="center" wrapText="1"/>
    </xf>
    <xf numFmtId="0" fontId="62" fillId="0" borderId="8" xfId="0" applyFont="1" applyBorder="1" applyAlignment="1">
      <alignment horizontal="center" vertical="center" wrapText="1"/>
    </xf>
    <xf numFmtId="0" fontId="62" fillId="0" borderId="9" xfId="0" applyFont="1" applyBorder="1" applyAlignment="1">
      <alignment horizontal="center" vertical="center" wrapText="1"/>
    </xf>
    <xf numFmtId="0" fontId="62" fillId="0" borderId="13" xfId="0" applyFont="1" applyBorder="1" applyAlignment="1">
      <alignment horizontal="center" vertical="center" wrapText="1"/>
    </xf>
    <xf numFmtId="0" fontId="62" fillId="0" borderId="12"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6" xfId="0" applyFont="1" applyBorder="1" applyAlignment="1">
      <alignment horizontal="center" vertical="center" wrapText="1"/>
    </xf>
    <xf numFmtId="0" fontId="62"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31" fillId="0" borderId="15" xfId="0" applyFont="1" applyBorder="1" applyAlignment="1">
      <alignment horizontal="center" vertical="center" wrapText="1"/>
    </xf>
    <xf numFmtId="3" fontId="45" fillId="0" borderId="56" xfId="1" applyNumberFormat="1" applyFont="1" applyBorder="1" applyAlignment="1">
      <alignment horizontal="center"/>
    </xf>
    <xf numFmtId="3" fontId="45" fillId="0" borderId="68" xfId="1" applyNumberFormat="1" applyFont="1" applyBorder="1" applyAlignment="1">
      <alignment horizontal="center"/>
    </xf>
    <xf numFmtId="3" fontId="45" fillId="0" borderId="69" xfId="1" applyNumberFormat="1" applyFont="1" applyBorder="1" applyAlignment="1">
      <alignment horizontal="center"/>
    </xf>
    <xf numFmtId="3" fontId="45" fillId="0" borderId="60" xfId="1" applyNumberFormat="1" applyFont="1" applyBorder="1" applyAlignment="1">
      <alignment horizontal="center"/>
    </xf>
    <xf numFmtId="0" fontId="45" fillId="0" borderId="49" xfId="0" applyFont="1" applyBorder="1" applyAlignment="1">
      <alignment horizontal="center" vertical="center" wrapText="1"/>
    </xf>
    <xf numFmtId="3" fontId="45" fillId="0" borderId="47" xfId="1" applyNumberFormat="1" applyFont="1" applyBorder="1" applyAlignment="1">
      <alignment horizontal="center"/>
    </xf>
    <xf numFmtId="2" fontId="45" fillId="0" borderId="66" xfId="1" applyNumberFormat="1" applyFont="1" applyBorder="1" applyAlignment="1">
      <alignment horizontal="center"/>
    </xf>
    <xf numFmtId="2" fontId="45" fillId="0" borderId="65" xfId="1" applyNumberFormat="1" applyFont="1" applyBorder="1" applyAlignment="1">
      <alignment horizontal="center"/>
    </xf>
    <xf numFmtId="2" fontId="45" fillId="0" borderId="70" xfId="1" applyNumberFormat="1" applyFont="1" applyBorder="1" applyAlignment="1">
      <alignment horizontal="center"/>
    </xf>
    <xf numFmtId="3" fontId="45" fillId="0" borderId="71" xfId="1" applyNumberFormat="1" applyFont="1" applyBorder="1" applyAlignment="1">
      <alignment horizontal="center"/>
    </xf>
    <xf numFmtId="2" fontId="45" fillId="0" borderId="46" xfId="1" applyNumberFormat="1" applyFont="1" applyBorder="1" applyAlignment="1">
      <alignment horizontal="center"/>
    </xf>
    <xf numFmtId="0" fontId="15" fillId="0" borderId="72" xfId="0" applyFont="1" applyFill="1" applyBorder="1" applyAlignment="1">
      <alignment horizontal="center" vertical="center" wrapText="1"/>
    </xf>
    <xf numFmtId="3" fontId="5" fillId="0" borderId="73" xfId="0" applyNumberFormat="1" applyFont="1" applyFill="1" applyBorder="1" applyAlignment="1">
      <alignment horizontal="center" vertical="center" wrapText="1"/>
    </xf>
    <xf numFmtId="0" fontId="15" fillId="0" borderId="74" xfId="0" applyFont="1" applyFill="1" applyBorder="1" applyAlignment="1">
      <alignment horizontal="center" vertical="center" wrapText="1"/>
    </xf>
    <xf numFmtId="3" fontId="5" fillId="0" borderId="75" xfId="0" applyNumberFormat="1" applyFont="1" applyFill="1" applyBorder="1" applyAlignment="1">
      <alignment horizontal="center" vertical="center" wrapText="1"/>
    </xf>
    <xf numFmtId="0" fontId="5" fillId="0" borderId="75" xfId="0" applyFont="1" applyFill="1" applyBorder="1" applyAlignment="1">
      <alignment horizontal="center" vertical="center" wrapText="1"/>
    </xf>
    <xf numFmtId="0" fontId="39" fillId="0" borderId="76" xfId="0" applyFont="1" applyBorder="1" applyAlignment="1">
      <alignment horizontal="center" vertical="center"/>
    </xf>
    <xf numFmtId="3" fontId="5" fillId="0" borderId="77" xfId="0" applyNumberFormat="1" applyFont="1" applyFill="1" applyBorder="1" applyAlignment="1">
      <alignment horizontal="center" vertical="center" wrapText="1"/>
    </xf>
    <xf numFmtId="0" fontId="15" fillId="0" borderId="78"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29" xfId="0" applyFont="1" applyFill="1" applyBorder="1" applyAlignment="1">
      <alignment horizontal="center" vertical="center" wrapText="1"/>
    </xf>
    <xf numFmtId="3" fontId="5" fillId="0" borderId="18" xfId="0" applyNumberFormat="1" applyFont="1" applyFill="1" applyBorder="1" applyAlignment="1">
      <alignment horizontal="center" vertical="center" wrapText="1"/>
    </xf>
    <xf numFmtId="0" fontId="15" fillId="0" borderId="19" xfId="0" applyFont="1" applyFill="1" applyBorder="1" applyAlignment="1">
      <alignment horizontal="center" vertical="center" wrapText="1"/>
    </xf>
    <xf numFmtId="3" fontId="5" fillId="0" borderId="20" xfId="0" applyNumberFormat="1" applyFont="1" applyFill="1" applyBorder="1" applyAlignment="1">
      <alignment horizontal="center" vertical="center" wrapText="1"/>
    </xf>
    <xf numFmtId="0" fontId="15" fillId="0" borderId="21" xfId="0" applyFont="1" applyFill="1" applyBorder="1" applyAlignment="1">
      <alignment horizontal="center" vertical="center" wrapText="1"/>
    </xf>
    <xf numFmtId="3" fontId="5" fillId="0" borderId="22" xfId="0" applyNumberFormat="1"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79" xfId="0" applyFont="1" applyFill="1" applyBorder="1" applyAlignment="1">
      <alignment horizontal="center" vertical="center" wrapText="1"/>
    </xf>
    <xf numFmtId="0" fontId="27" fillId="0" borderId="0" xfId="0" applyFont="1" applyAlignment="1">
      <alignment horizontal="center"/>
    </xf>
    <xf numFmtId="0" fontId="27" fillId="0" borderId="0" xfId="0" applyFont="1" applyBorder="1" applyAlignment="1">
      <alignment horizontal="center"/>
    </xf>
    <xf numFmtId="0" fontId="32" fillId="0" borderId="0" xfId="0" applyFont="1" applyAlignment="1">
      <alignment horizontal="justify"/>
    </xf>
    <xf numFmtId="2" fontId="5" fillId="0" borderId="1" xfId="0" applyNumberFormat="1" applyFont="1" applyBorder="1" applyAlignment="1">
      <alignment horizontal="center" vertical="center" wrapText="1"/>
    </xf>
    <xf numFmtId="2" fontId="5" fillId="0" borderId="80" xfId="0" applyNumberFormat="1" applyFont="1" applyBorder="1" applyAlignment="1">
      <alignment horizontal="center" vertical="center" wrapText="1"/>
    </xf>
    <xf numFmtId="2" fontId="5" fillId="0" borderId="81" xfId="0" applyNumberFormat="1" applyFont="1" applyBorder="1" applyAlignment="1">
      <alignment horizontal="center" vertical="center" wrapText="1"/>
    </xf>
    <xf numFmtId="2" fontId="5" fillId="0" borderId="82" xfId="0" applyNumberFormat="1" applyFont="1" applyBorder="1" applyAlignment="1">
      <alignment horizontal="center" vertical="center" wrapText="1"/>
    </xf>
    <xf numFmtId="2" fontId="5" fillId="0" borderId="41" xfId="0" applyNumberFormat="1" applyFont="1" applyBorder="1" applyAlignment="1">
      <alignment horizontal="center" vertical="center" wrapText="1"/>
    </xf>
    <xf numFmtId="2" fontId="5" fillId="0" borderId="31" xfId="0" applyNumberFormat="1" applyFont="1" applyBorder="1" applyAlignment="1">
      <alignment horizontal="center" vertical="center" wrapText="1"/>
    </xf>
    <xf numFmtId="3" fontId="31" fillId="0" borderId="0" xfId="0" applyNumberFormat="1" applyFont="1"/>
    <xf numFmtId="2" fontId="45" fillId="0" borderId="63" xfId="1" applyNumberFormat="1" applyFont="1" applyBorder="1" applyAlignment="1">
      <alignment horizontal="center"/>
    </xf>
    <xf numFmtId="3" fontId="45" fillId="0" borderId="61" xfId="1" applyNumberFormat="1" applyFont="1" applyBorder="1" applyAlignment="1">
      <alignment horizontal="center"/>
    </xf>
    <xf numFmtId="0" fontId="45" fillId="0" borderId="61" xfId="1" applyFont="1" applyBorder="1" applyAlignment="1">
      <alignment horizontal="center"/>
    </xf>
    <xf numFmtId="0" fontId="45" fillId="0" borderId="47" xfId="1" applyFont="1" applyBorder="1" applyAlignment="1">
      <alignment horizontal="center"/>
    </xf>
    <xf numFmtId="0" fontId="45" fillId="0" borderId="45" xfId="1" applyFont="1" applyBorder="1"/>
    <xf numFmtId="0" fontId="45" fillId="0" borderId="20" xfId="1" applyFont="1" applyBorder="1"/>
    <xf numFmtId="0" fontId="45" fillId="0" borderId="63" xfId="1" applyFont="1" applyBorder="1" applyAlignment="1">
      <alignment horizontal="center"/>
    </xf>
    <xf numFmtId="0" fontId="45" fillId="0" borderId="46" xfId="1" applyFont="1" applyBorder="1" applyAlignment="1">
      <alignment horizontal="center"/>
    </xf>
    <xf numFmtId="0" fontId="45" fillId="0" borderId="45" xfId="1" applyFont="1" applyBorder="1" applyAlignment="1">
      <alignment horizontal="left"/>
    </xf>
    <xf numFmtId="1" fontId="45" fillId="0" borderId="63" xfId="1" applyNumberFormat="1" applyFont="1" applyBorder="1" applyAlignment="1">
      <alignment horizontal="center"/>
    </xf>
    <xf numFmtId="185" fontId="45" fillId="0" borderId="61" xfId="1" applyNumberFormat="1" applyFont="1" applyBorder="1" applyAlignment="1">
      <alignment horizontal="center"/>
    </xf>
    <xf numFmtId="0" fontId="45" fillId="0" borderId="48" xfId="1" applyFont="1" applyBorder="1" applyAlignment="1">
      <alignment horizontal="center"/>
    </xf>
    <xf numFmtId="0" fontId="45" fillId="0" borderId="58" xfId="1" applyFont="1" applyBorder="1"/>
    <xf numFmtId="2" fontId="45" fillId="0" borderId="48" xfId="1" applyNumberFormat="1" applyFont="1" applyBorder="1" applyAlignment="1">
      <alignment horizontal="center"/>
    </xf>
    <xf numFmtId="3" fontId="45" fillId="0" borderId="50" xfId="1" applyNumberFormat="1" applyFont="1" applyBorder="1" applyAlignment="1">
      <alignment horizontal="center"/>
    </xf>
    <xf numFmtId="0" fontId="45" fillId="0" borderId="50" xfId="1" applyFont="1" applyBorder="1" applyAlignment="1">
      <alignment horizontal="center"/>
    </xf>
    <xf numFmtId="0" fontId="45" fillId="0" borderId="83" xfId="1" applyFont="1" applyBorder="1" applyAlignment="1">
      <alignment horizontal="center"/>
    </xf>
    <xf numFmtId="0" fontId="45" fillId="0" borderId="68" xfId="1" applyFont="1" applyBorder="1" applyAlignment="1">
      <alignment horizontal="center"/>
    </xf>
    <xf numFmtId="2" fontId="45" fillId="0" borderId="83" xfId="1" applyNumberFormat="1" applyFont="1" applyBorder="1" applyAlignment="1">
      <alignment horizontal="center"/>
    </xf>
    <xf numFmtId="2" fontId="45" fillId="0" borderId="84" xfId="1" applyNumberFormat="1" applyFont="1" applyBorder="1" applyAlignment="1">
      <alignment horizontal="center"/>
    </xf>
    <xf numFmtId="0" fontId="45" fillId="0" borderId="56" xfId="1" applyFont="1" applyBorder="1" applyAlignment="1">
      <alignment horizontal="center"/>
    </xf>
    <xf numFmtId="0" fontId="45" fillId="0" borderId="69" xfId="1" applyFont="1" applyBorder="1" applyAlignment="1">
      <alignment horizontal="center"/>
    </xf>
    <xf numFmtId="0" fontId="45" fillId="0" borderId="64" xfId="1" applyFont="1" applyBorder="1" applyAlignment="1">
      <alignment horizontal="center"/>
    </xf>
    <xf numFmtId="0" fontId="45" fillId="0" borderId="43" xfId="1" applyFont="1" applyBorder="1"/>
    <xf numFmtId="1" fontId="45" fillId="0" borderId="85" xfId="1" applyNumberFormat="1" applyFont="1" applyBorder="1" applyAlignment="1">
      <alignment horizontal="center"/>
    </xf>
    <xf numFmtId="0" fontId="45" fillId="0" borderId="0" xfId="0" applyFont="1" applyBorder="1"/>
    <xf numFmtId="2" fontId="45" fillId="0" borderId="64" xfId="1" applyNumberFormat="1" applyFont="1" applyBorder="1" applyAlignment="1">
      <alignment horizontal="center"/>
    </xf>
    <xf numFmtId="3" fontId="45" fillId="0" borderId="86" xfId="1" applyNumberFormat="1" applyFont="1" applyBorder="1" applyAlignment="1">
      <alignment horizontal="center"/>
    </xf>
    <xf numFmtId="3" fontId="45" fillId="0" borderId="62" xfId="1" applyNumberFormat="1" applyFont="1" applyBorder="1" applyAlignment="1">
      <alignment horizontal="center"/>
    </xf>
    <xf numFmtId="0" fontId="44" fillId="0" borderId="65" xfId="1" applyFont="1" applyBorder="1" applyAlignment="1">
      <alignment horizontal="center"/>
    </xf>
    <xf numFmtId="0" fontId="44" fillId="0" borderId="59" xfId="1" applyFont="1" applyBorder="1" applyAlignment="1">
      <alignment horizontal="center"/>
    </xf>
    <xf numFmtId="3" fontId="45" fillId="0" borderId="87" xfId="1" applyNumberFormat="1" applyFont="1" applyBorder="1" applyAlignment="1">
      <alignment horizontal="center"/>
    </xf>
    <xf numFmtId="0" fontId="45" fillId="0" borderId="52" xfId="1" applyFont="1" applyBorder="1" applyAlignment="1">
      <alignment horizontal="center"/>
    </xf>
    <xf numFmtId="0" fontId="45" fillId="0" borderId="57" xfId="1" applyFont="1" applyBorder="1"/>
    <xf numFmtId="2" fontId="45" fillId="0" borderId="52" xfId="1" applyNumberFormat="1" applyFont="1" applyBorder="1" applyAlignment="1">
      <alignment horizontal="center"/>
    </xf>
    <xf numFmtId="3" fontId="45" fillId="0" borderId="55" xfId="1" applyNumberFormat="1" applyFont="1" applyBorder="1" applyAlignment="1">
      <alignment horizontal="center"/>
    </xf>
    <xf numFmtId="3" fontId="45" fillId="0" borderId="53" xfId="1" applyNumberFormat="1" applyFont="1" applyBorder="1" applyAlignment="1">
      <alignment horizontal="center"/>
    </xf>
    <xf numFmtId="0" fontId="45" fillId="0" borderId="53" xfId="1" applyFont="1" applyBorder="1" applyAlignment="1">
      <alignment horizontal="center"/>
    </xf>
    <xf numFmtId="4" fontId="45" fillId="0" borderId="63" xfId="1" applyNumberFormat="1" applyFont="1" applyBorder="1" applyAlignment="1">
      <alignment horizontal="center"/>
    </xf>
    <xf numFmtId="4" fontId="45" fillId="0" borderId="46" xfId="1" applyNumberFormat="1" applyFont="1" applyBorder="1" applyAlignment="1">
      <alignment horizontal="center"/>
    </xf>
    <xf numFmtId="4" fontId="44" fillId="0" borderId="52" xfId="1" applyNumberFormat="1" applyFont="1" applyBorder="1" applyAlignment="1">
      <alignment horizontal="center"/>
    </xf>
    <xf numFmtId="3" fontId="44" fillId="0" borderId="53" xfId="1" applyNumberFormat="1" applyFont="1" applyBorder="1" applyAlignment="1">
      <alignment horizontal="center"/>
    </xf>
    <xf numFmtId="2" fontId="45" fillId="0" borderId="54" xfId="1" applyNumberFormat="1" applyFont="1" applyBorder="1" applyAlignment="1">
      <alignment horizontal="center"/>
    </xf>
    <xf numFmtId="2" fontId="44" fillId="0" borderId="52" xfId="1" applyNumberFormat="1" applyFont="1" applyBorder="1" applyAlignment="1">
      <alignment horizontal="center"/>
    </xf>
    <xf numFmtId="1" fontId="45" fillId="0" borderId="46" xfId="1" applyNumberFormat="1" applyFont="1" applyBorder="1" applyAlignment="1">
      <alignment horizontal="center"/>
    </xf>
    <xf numFmtId="3" fontId="45" fillId="0" borderId="0" xfId="0" applyNumberFormat="1" applyFont="1"/>
    <xf numFmtId="1" fontId="45" fillId="0" borderId="88" xfId="1" applyNumberFormat="1" applyFont="1" applyBorder="1" applyAlignment="1">
      <alignment horizontal="center"/>
    </xf>
    <xf numFmtId="3" fontId="45" fillId="0" borderId="89" xfId="1" applyNumberFormat="1" applyFont="1" applyBorder="1" applyAlignment="1">
      <alignment horizontal="center"/>
    </xf>
    <xf numFmtId="0" fontId="45" fillId="0" borderId="63" xfId="1" applyNumberFormat="1" applyFont="1" applyBorder="1" applyAlignment="1">
      <alignment horizontal="center"/>
    </xf>
    <xf numFmtId="0" fontId="45" fillId="0" borderId="61" xfId="1" applyNumberFormat="1" applyFont="1" applyBorder="1" applyAlignment="1">
      <alignment horizontal="center"/>
    </xf>
    <xf numFmtId="0" fontId="45" fillId="0" borderId="45" xfId="1" applyNumberFormat="1" applyFont="1" applyBorder="1" applyAlignment="1">
      <alignment horizontal="left"/>
    </xf>
    <xf numFmtId="0" fontId="45" fillId="0" borderId="0" xfId="0" applyNumberFormat="1" applyFont="1"/>
    <xf numFmtId="0" fontId="45" fillId="0" borderId="46" xfId="1" applyNumberFormat="1" applyFont="1" applyBorder="1" applyAlignment="1">
      <alignment horizontal="center"/>
    </xf>
    <xf numFmtId="0" fontId="45" fillId="0" borderId="47" xfId="1" applyNumberFormat="1" applyFont="1" applyBorder="1" applyAlignment="1">
      <alignment horizontal="center"/>
    </xf>
    <xf numFmtId="0" fontId="45" fillId="0" borderId="20" xfId="1" applyNumberFormat="1" applyFont="1" applyBorder="1"/>
    <xf numFmtId="0" fontId="45" fillId="0" borderId="69" xfId="1" applyFont="1" applyBorder="1"/>
    <xf numFmtId="0" fontId="45" fillId="0" borderId="47" xfId="1" applyFont="1" applyBorder="1"/>
    <xf numFmtId="0" fontId="45" fillId="0" borderId="61" xfId="1" applyFont="1" applyBorder="1" applyAlignment="1">
      <alignment horizontal="left"/>
    </xf>
    <xf numFmtId="0" fontId="45" fillId="0" borderId="61" xfId="1" applyFont="1" applyBorder="1"/>
    <xf numFmtId="0" fontId="45" fillId="0" borderId="62" xfId="1" applyFont="1" applyBorder="1"/>
    <xf numFmtId="3" fontId="45" fillId="0" borderId="63" xfId="1" applyNumberFormat="1" applyFont="1" applyBorder="1" applyAlignment="1">
      <alignment horizontal="center"/>
    </xf>
    <xf numFmtId="3" fontId="45" fillId="0" borderId="45" xfId="1" applyNumberFormat="1" applyFont="1" applyBorder="1" applyAlignment="1">
      <alignment horizontal="left"/>
    </xf>
    <xf numFmtId="16" fontId="45" fillId="0" borderId="8" xfId="0" applyNumberFormat="1" applyFont="1" applyBorder="1" applyAlignment="1">
      <alignment horizontal="center" vertical="center" wrapText="1"/>
    </xf>
    <xf numFmtId="2" fontId="45" fillId="0" borderId="8" xfId="0" applyNumberFormat="1" applyFont="1" applyBorder="1" applyAlignment="1">
      <alignment horizontal="center" vertical="center"/>
    </xf>
    <xf numFmtId="3" fontId="45" fillId="0" borderId="8" xfId="0" applyNumberFormat="1" applyFont="1" applyBorder="1" applyAlignment="1">
      <alignment horizontal="center" vertical="center"/>
    </xf>
    <xf numFmtId="0" fontId="45" fillId="0" borderId="46" xfId="0" applyFont="1" applyBorder="1" applyAlignment="1">
      <alignment horizontal="center" vertical="center" wrapText="1"/>
    </xf>
    <xf numFmtId="2" fontId="45" fillId="0" borderId="47" xfId="0" applyNumberFormat="1" applyFont="1" applyBorder="1" applyAlignment="1">
      <alignment horizontal="center" vertical="center"/>
    </xf>
    <xf numFmtId="0" fontId="45" fillId="0" borderId="48" xfId="0" applyFont="1" applyBorder="1" applyAlignment="1">
      <alignment horizontal="center" vertical="center" wrapText="1"/>
    </xf>
    <xf numFmtId="16" fontId="45" fillId="0" borderId="49" xfId="0" applyNumberFormat="1" applyFont="1" applyBorder="1" applyAlignment="1">
      <alignment horizontal="center" vertical="center" wrapText="1"/>
    </xf>
    <xf numFmtId="2" fontId="45" fillId="0" borderId="49" xfId="0" applyNumberFormat="1" applyFont="1" applyBorder="1" applyAlignment="1">
      <alignment horizontal="center" vertical="center"/>
    </xf>
    <xf numFmtId="3" fontId="45" fillId="0" borderId="49" xfId="0" applyNumberFormat="1" applyFont="1" applyBorder="1" applyAlignment="1">
      <alignment horizontal="center" vertical="center" wrapText="1"/>
    </xf>
    <xf numFmtId="3" fontId="45" fillId="0" borderId="49" xfId="0" applyNumberFormat="1" applyFont="1" applyBorder="1" applyAlignment="1">
      <alignment horizontal="center" vertical="center"/>
    </xf>
    <xf numFmtId="2" fontId="45" fillId="0" borderId="50" xfId="0" applyNumberFormat="1" applyFont="1" applyBorder="1" applyAlignment="1">
      <alignment horizontal="center" vertical="center"/>
    </xf>
    <xf numFmtId="0" fontId="45" fillId="0" borderId="63" xfId="0" applyFont="1" applyBorder="1" applyAlignment="1">
      <alignment horizontal="center" vertical="center" wrapText="1"/>
    </xf>
    <xf numFmtId="0" fontId="45" fillId="0" borderId="35" xfId="0" applyFont="1" applyBorder="1" applyAlignment="1">
      <alignment horizontal="center" vertical="center" wrapText="1"/>
    </xf>
    <xf numFmtId="16" fontId="45" fillId="0" borderId="35" xfId="0" applyNumberFormat="1" applyFont="1" applyBorder="1" applyAlignment="1">
      <alignment horizontal="center" vertical="center" wrapText="1"/>
    </xf>
    <xf numFmtId="2" fontId="45" fillId="0" borderId="35" xfId="0" applyNumberFormat="1" applyFont="1" applyBorder="1" applyAlignment="1">
      <alignment horizontal="center" vertical="center"/>
    </xf>
    <xf numFmtId="3" fontId="45" fillId="0" borderId="35" xfId="0" applyNumberFormat="1" applyFont="1" applyBorder="1" applyAlignment="1">
      <alignment horizontal="center" vertical="center" wrapText="1"/>
    </xf>
    <xf numFmtId="3" fontId="45" fillId="0" borderId="35" xfId="0" applyNumberFormat="1" applyFont="1" applyBorder="1" applyAlignment="1">
      <alignment horizontal="center" vertical="center"/>
    </xf>
    <xf numFmtId="2" fontId="45" fillId="0" borderId="61" xfId="0" applyNumberFormat="1" applyFont="1" applyBorder="1" applyAlignment="1">
      <alignment horizontal="center" vertical="center"/>
    </xf>
    <xf numFmtId="0" fontId="45" fillId="0" borderId="50" xfId="0" applyFont="1" applyBorder="1" applyAlignment="1">
      <alignment horizontal="center" vertical="center" wrapText="1"/>
    </xf>
    <xf numFmtId="181" fontId="45" fillId="0" borderId="63" xfId="1" applyNumberFormat="1" applyFont="1" applyBorder="1" applyAlignment="1">
      <alignment horizontal="center"/>
    </xf>
    <xf numFmtId="0" fontId="45" fillId="0" borderId="55" xfId="1" applyFont="1" applyBorder="1" applyAlignment="1">
      <alignment horizontal="center"/>
    </xf>
    <xf numFmtId="3" fontId="45" fillId="0" borderId="46" xfId="1" applyNumberFormat="1" applyFont="1" applyBorder="1" applyAlignment="1">
      <alignment horizontal="center"/>
    </xf>
    <xf numFmtId="0" fontId="4" fillId="0" borderId="16" xfId="0" applyFont="1" applyBorder="1" applyAlignment="1">
      <alignment horizontal="center" vertical="center" wrapText="1"/>
    </xf>
    <xf numFmtId="2" fontId="45" fillId="0" borderId="13" xfId="0" applyNumberFormat="1" applyFont="1" applyBorder="1" applyAlignment="1">
      <alignment horizontal="center" vertical="center"/>
    </xf>
    <xf numFmtId="2" fontId="45" fillId="0" borderId="13" xfId="0" applyNumberFormat="1" applyFont="1" applyFill="1" applyBorder="1" applyAlignment="1">
      <alignment horizontal="center" vertical="center"/>
    </xf>
    <xf numFmtId="0" fontId="44" fillId="0" borderId="15" xfId="0" applyFont="1" applyFill="1" applyBorder="1" applyAlignment="1">
      <alignment horizontal="center"/>
    </xf>
    <xf numFmtId="0" fontId="39" fillId="0" borderId="90" xfId="0" applyFont="1" applyBorder="1" applyAlignment="1">
      <alignment horizontal="center" vertical="center"/>
    </xf>
    <xf numFmtId="3" fontId="5" fillId="0" borderId="91" xfId="0" applyNumberFormat="1" applyFont="1" applyFill="1" applyBorder="1" applyAlignment="1">
      <alignment horizontal="center" vertical="center" wrapText="1"/>
    </xf>
    <xf numFmtId="0" fontId="31" fillId="0" borderId="52" xfId="1" applyFont="1" applyBorder="1" applyAlignment="1">
      <alignment horizontal="center" vertical="center"/>
    </xf>
    <xf numFmtId="0" fontId="31" fillId="0" borderId="57" xfId="1" applyFont="1" applyBorder="1" applyAlignment="1">
      <alignment horizontal="center" vertical="center" wrapText="1"/>
    </xf>
    <xf numFmtId="2" fontId="45" fillId="0" borderId="52" xfId="1" applyNumberFormat="1" applyFont="1" applyBorder="1" applyAlignment="1">
      <alignment horizontal="center" vertical="center"/>
    </xf>
    <xf numFmtId="3" fontId="45" fillId="0" borderId="53" xfId="1" applyNumberFormat="1" applyFont="1" applyBorder="1" applyAlignment="1">
      <alignment horizontal="center" vertical="center"/>
    </xf>
    <xf numFmtId="0" fontId="45" fillId="0" borderId="53" xfId="1" applyFont="1" applyBorder="1" applyAlignment="1">
      <alignment horizontal="center" vertical="center"/>
    </xf>
    <xf numFmtId="2" fontId="45" fillId="0" borderId="54" xfId="1" applyNumberFormat="1" applyFont="1" applyBorder="1" applyAlignment="1">
      <alignment horizontal="center" vertical="center"/>
    </xf>
    <xf numFmtId="3" fontId="45" fillId="0" borderId="55" xfId="1" applyNumberFormat="1" applyFont="1" applyBorder="1" applyAlignment="1">
      <alignment horizontal="center" vertical="center"/>
    </xf>
    <xf numFmtId="2" fontId="45" fillId="0" borderId="65" xfId="1" applyNumberFormat="1" applyFont="1" applyBorder="1" applyAlignment="1">
      <alignment horizontal="center" vertical="center"/>
    </xf>
    <xf numFmtId="3" fontId="45" fillId="0" borderId="87" xfId="1" applyNumberFormat="1" applyFont="1" applyBorder="1" applyAlignment="1">
      <alignment horizontal="center" vertical="center"/>
    </xf>
    <xf numFmtId="2" fontId="45" fillId="0" borderId="92" xfId="1" applyNumberFormat="1" applyFont="1" applyBorder="1" applyAlignment="1">
      <alignment horizontal="center" vertical="center"/>
    </xf>
    <xf numFmtId="2" fontId="45" fillId="0" borderId="93" xfId="1" applyNumberFormat="1" applyFont="1" applyBorder="1" applyAlignment="1">
      <alignment horizontal="center" vertical="center"/>
    </xf>
    <xf numFmtId="2" fontId="45" fillId="0" borderId="87" xfId="1" applyNumberFormat="1" applyFont="1" applyBorder="1" applyAlignment="1">
      <alignment horizontal="center" vertical="center"/>
    </xf>
    <xf numFmtId="0" fontId="40" fillId="0" borderId="0" xfId="0" applyFont="1" applyAlignment="1">
      <alignment vertical="center"/>
    </xf>
    <xf numFmtId="0" fontId="61" fillId="0" borderId="0" xfId="0" applyFont="1" applyAlignment="1" applyProtection="1">
      <alignment horizontal="justify" vertical="center" wrapText="1"/>
      <protection locked="0"/>
    </xf>
    <xf numFmtId="0" fontId="62" fillId="0" borderId="0" xfId="0" applyFont="1" applyAlignment="1" applyProtection="1">
      <alignment horizontal="justify" vertical="center" wrapText="1"/>
      <protection locked="0"/>
    </xf>
    <xf numFmtId="0" fontId="15" fillId="0" borderId="19"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3" xfId="0" applyFont="1" applyBorder="1" applyAlignment="1">
      <alignment horizontal="center" vertical="center" wrapText="1"/>
    </xf>
    <xf numFmtId="2" fontId="45" fillId="0" borderId="12" xfId="0" applyNumberFormat="1" applyFont="1" applyFill="1" applyBorder="1" applyAlignment="1">
      <alignment horizontal="center" vertical="center"/>
    </xf>
    <xf numFmtId="0" fontId="4" fillId="0" borderId="25" xfId="0" applyFont="1" applyBorder="1" applyAlignment="1">
      <alignment horizontal="center" vertical="center" wrapText="1"/>
    </xf>
    <xf numFmtId="0" fontId="4" fillId="0" borderId="14" xfId="0" applyFont="1" applyFill="1" applyBorder="1" applyAlignment="1">
      <alignment horizontal="center" vertical="center" wrapText="1"/>
    </xf>
    <xf numFmtId="0" fontId="27" fillId="0" borderId="13" xfId="0" applyFont="1" applyBorder="1" applyAlignment="1">
      <alignment horizontal="center" vertical="center"/>
    </xf>
    <xf numFmtId="0" fontId="31" fillId="0" borderId="0" xfId="0" applyFont="1" applyAlignment="1">
      <alignment horizontal="center"/>
    </xf>
    <xf numFmtId="0" fontId="39" fillId="0" borderId="0" xfId="0" applyFont="1" applyAlignment="1">
      <alignment horizontal="left"/>
    </xf>
    <xf numFmtId="0" fontId="29" fillId="0" borderId="0" xfId="0" applyFont="1" applyAlignment="1">
      <alignment vertical="center" wrapText="1"/>
    </xf>
    <xf numFmtId="18" fontId="29" fillId="0" borderId="0" xfId="0" applyNumberFormat="1" applyFont="1" applyAlignment="1">
      <alignment vertical="center" wrapText="1"/>
    </xf>
    <xf numFmtId="2" fontId="45" fillId="0" borderId="49" xfId="1" applyNumberFormat="1" applyFont="1" applyBorder="1" applyAlignment="1">
      <alignment horizontal="center" vertical="center"/>
    </xf>
    <xf numFmtId="3" fontId="45" fillId="0" borderId="49" xfId="1" applyNumberFormat="1" applyFont="1" applyBorder="1" applyAlignment="1">
      <alignment horizontal="center" vertical="center"/>
    </xf>
    <xf numFmtId="0" fontId="45" fillId="0" borderId="69" xfId="0" applyFont="1" applyBorder="1"/>
    <xf numFmtId="3" fontId="44" fillId="0" borderId="57" xfId="1" applyNumberFormat="1" applyFont="1" applyBorder="1" applyAlignment="1">
      <alignment horizontal="center"/>
    </xf>
    <xf numFmtId="2" fontId="63" fillId="0" borderId="0" xfId="1" applyNumberFormat="1" applyFont="1" applyAlignment="1">
      <alignment horizontal="center"/>
    </xf>
    <xf numFmtId="1" fontId="63" fillId="0" borderId="0" xfId="1" applyNumberFormat="1" applyFont="1" applyAlignment="1">
      <alignment horizontal="center"/>
    </xf>
    <xf numFmtId="4" fontId="63" fillId="2" borderId="0" xfId="1" applyNumberFormat="1" applyFont="1" applyFill="1" applyAlignment="1">
      <alignment horizontal="center"/>
    </xf>
    <xf numFmtId="4" fontId="63" fillId="0" borderId="0" xfId="1" applyNumberFormat="1" applyFont="1" applyAlignment="1">
      <alignment horizontal="center"/>
    </xf>
    <xf numFmtId="3" fontId="63" fillId="0" borderId="0" xfId="1" applyNumberFormat="1" applyFont="1" applyBorder="1" applyAlignment="1">
      <alignment horizontal="center" vertical="center"/>
    </xf>
    <xf numFmtId="0" fontId="63" fillId="0" borderId="0" xfId="1" applyFont="1" applyBorder="1" applyAlignment="1">
      <alignment horizontal="center" vertical="center"/>
    </xf>
    <xf numFmtId="0" fontId="63" fillId="0" borderId="0" xfId="1" applyFont="1" applyAlignment="1">
      <alignment horizontal="center"/>
    </xf>
    <xf numFmtId="0" fontId="64" fillId="0" borderId="0" xfId="0" applyFont="1"/>
    <xf numFmtId="3" fontId="64" fillId="0" borderId="0" xfId="0" applyNumberFormat="1" applyFont="1"/>
    <xf numFmtId="3" fontId="45" fillId="0" borderId="20" xfId="1" applyNumberFormat="1" applyFont="1" applyBorder="1" applyAlignment="1">
      <alignment horizontal="center"/>
    </xf>
    <xf numFmtId="3" fontId="45" fillId="0" borderId="58" xfId="1" applyNumberFormat="1" applyFont="1" applyBorder="1" applyAlignment="1">
      <alignment horizontal="center"/>
    </xf>
    <xf numFmtId="0" fontId="29" fillId="0" borderId="0" xfId="0" applyFont="1" applyBorder="1" applyAlignment="1">
      <alignment horizontal="left" vertical="center" wrapText="1"/>
    </xf>
    <xf numFmtId="0" fontId="29" fillId="0" borderId="0" xfId="0" applyFont="1" applyBorder="1" applyAlignment="1">
      <alignment horizontal="center" vertical="center" wrapText="1"/>
    </xf>
    <xf numFmtId="0" fontId="53" fillId="0" borderId="14"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2" xfId="0" applyFont="1" applyBorder="1" applyAlignment="1">
      <alignment horizontal="center" vertical="center" wrapText="1"/>
    </xf>
    <xf numFmtId="0" fontId="5" fillId="0" borderId="0" xfId="0" applyFont="1" applyAlignment="1" applyProtection="1">
      <alignment horizontal="justify" vertical="center" wrapText="1"/>
      <protection locked="0"/>
    </xf>
    <xf numFmtId="0" fontId="27" fillId="0" borderId="0" xfId="0" applyFont="1" applyAlignment="1" applyProtection="1">
      <alignment horizontal="justify" vertical="center" wrapText="1"/>
      <protection locked="0"/>
    </xf>
    <xf numFmtId="0" fontId="5" fillId="0" borderId="8" xfId="0" applyFont="1" applyBorder="1" applyAlignment="1" applyProtection="1">
      <alignment horizontal="center" vertical="center" wrapText="1"/>
      <protection locked="0"/>
    </xf>
    <xf numFmtId="3" fontId="31" fillId="0" borderId="0" xfId="1" applyNumberFormat="1" applyFont="1" applyFill="1" applyBorder="1" applyAlignment="1">
      <alignment horizontal="center" vertical="center"/>
    </xf>
    <xf numFmtId="2" fontId="45" fillId="0" borderId="94" xfId="1" applyNumberFormat="1" applyFont="1" applyBorder="1" applyAlignment="1">
      <alignment horizontal="center"/>
    </xf>
    <xf numFmtId="3" fontId="45" fillId="0" borderId="45" xfId="1" applyNumberFormat="1" applyFont="1" applyBorder="1" applyAlignment="1">
      <alignment horizontal="center"/>
    </xf>
    <xf numFmtId="3" fontId="45" fillId="0" borderId="57" xfId="1" applyNumberFormat="1" applyFont="1" applyBorder="1" applyAlignment="1">
      <alignment horizontal="center"/>
    </xf>
    <xf numFmtId="0" fontId="45" fillId="0" borderId="45" xfId="1" applyNumberFormat="1" applyFont="1" applyBorder="1" applyAlignment="1">
      <alignment horizontal="center"/>
    </xf>
    <xf numFmtId="0" fontId="45" fillId="0" borderId="20" xfId="1" applyNumberFormat="1" applyFont="1" applyBorder="1" applyAlignment="1">
      <alignment horizontal="center"/>
    </xf>
    <xf numFmtId="2" fontId="44" fillId="0" borderId="48" xfId="1" applyNumberFormat="1" applyFont="1" applyBorder="1" applyAlignment="1">
      <alignment horizontal="center"/>
    </xf>
    <xf numFmtId="3" fontId="44" fillId="0" borderId="95" xfId="1" applyNumberFormat="1" applyFont="1" applyBorder="1" applyAlignment="1">
      <alignment horizontal="center"/>
    </xf>
    <xf numFmtId="1" fontId="45" fillId="0" borderId="63" xfId="1" applyNumberFormat="1" applyFont="1" applyFill="1" applyBorder="1" applyAlignment="1">
      <alignment horizontal="center"/>
    </xf>
    <xf numFmtId="0" fontId="44" fillId="0" borderId="16" xfId="0" applyFont="1" applyFill="1" applyBorder="1" applyAlignment="1">
      <alignment horizontal="center" wrapText="1"/>
    </xf>
    <xf numFmtId="0" fontId="65" fillId="0" borderId="0" xfId="0" applyFont="1" applyAlignment="1">
      <alignment horizontal="center" vertical="center" wrapText="1"/>
    </xf>
    <xf numFmtId="0" fontId="62" fillId="0" borderId="0" xfId="0" applyFont="1" applyBorder="1" applyAlignment="1">
      <alignment horizontal="center" wrapText="1"/>
    </xf>
    <xf numFmtId="0" fontId="66" fillId="0" borderId="0" xfId="0" applyFont="1" applyAlignment="1">
      <alignment horizontal="center" vertical="center" wrapText="1"/>
    </xf>
    <xf numFmtId="4" fontId="37" fillId="0" borderId="0" xfId="0" applyNumberFormat="1" applyFont="1" applyBorder="1" applyAlignment="1">
      <alignment horizontal="center" vertical="center"/>
    </xf>
    <xf numFmtId="3" fontId="37" fillId="0" borderId="0" xfId="0" applyNumberFormat="1" applyFont="1" applyBorder="1" applyAlignment="1">
      <alignment horizontal="center" vertical="center" wrapText="1"/>
    </xf>
    <xf numFmtId="0" fontId="37" fillId="0" borderId="0" xfId="0" applyFont="1" applyBorder="1" applyAlignment="1">
      <alignment horizontal="center" vertical="center" wrapText="1"/>
    </xf>
    <xf numFmtId="0" fontId="53" fillId="0" borderId="0" xfId="0" applyFont="1" applyBorder="1" applyAlignment="1">
      <alignment horizontal="center" vertical="center" wrapText="1"/>
    </xf>
    <xf numFmtId="0" fontId="5" fillId="0" borderId="0" xfId="0" applyFont="1" applyAlignment="1">
      <alignment horizontal="left" vertical="center" wrapText="1"/>
    </xf>
    <xf numFmtId="0" fontId="4" fillId="0" borderId="18" xfId="0" applyFont="1" applyBorder="1" applyAlignment="1">
      <alignment horizontal="center" vertical="center" wrapText="1"/>
    </xf>
    <xf numFmtId="0" fontId="14" fillId="0" borderId="0" xfId="0" applyFont="1" applyAlignment="1">
      <alignment horizontal="left" vertical="center" wrapText="1"/>
    </xf>
    <xf numFmtId="0" fontId="15" fillId="0" borderId="0" xfId="0" applyFont="1" applyBorder="1" applyAlignment="1">
      <alignment horizontal="left" vertical="center" wrapText="1"/>
    </xf>
    <xf numFmtId="0" fontId="25" fillId="0" borderId="18" xfId="0" applyFont="1" applyBorder="1" applyAlignment="1">
      <alignment horizontal="center" vertical="center" wrapText="1"/>
    </xf>
    <xf numFmtId="3" fontId="56" fillId="0" borderId="0" xfId="0" applyNumberFormat="1" applyFont="1"/>
    <xf numFmtId="3" fontId="56" fillId="0" borderId="0" xfId="1" applyNumberFormat="1" applyFont="1" applyBorder="1" applyAlignment="1">
      <alignment horizontal="right"/>
    </xf>
    <xf numFmtId="0" fontId="37" fillId="0" borderId="0" xfId="0" applyFont="1" applyAlignment="1">
      <alignment horizontal="right" vertical="center" wrapText="1"/>
    </xf>
    <xf numFmtId="0" fontId="32" fillId="0" borderId="0" xfId="0" applyFont="1" applyBorder="1" applyAlignment="1">
      <alignment horizontal="left" vertical="center"/>
    </xf>
    <xf numFmtId="0" fontId="39" fillId="0" borderId="0" xfId="0" applyFont="1" applyBorder="1" applyAlignment="1">
      <alignment horizontal="left" vertical="center"/>
    </xf>
    <xf numFmtId="0" fontId="37" fillId="0" borderId="0" xfId="0" applyFont="1" applyAlignment="1">
      <alignment horizontal="right"/>
    </xf>
    <xf numFmtId="0" fontId="37" fillId="0" borderId="0" xfId="0" applyFont="1" applyAlignment="1">
      <alignment horizontal="right" wrapText="1"/>
    </xf>
    <xf numFmtId="0" fontId="37" fillId="0" borderId="0" xfId="0" applyFont="1" applyBorder="1" applyAlignment="1">
      <alignment horizontal="right" wrapText="1"/>
    </xf>
    <xf numFmtId="0" fontId="26" fillId="0" borderId="0" xfId="0" applyFont="1" applyAlignment="1">
      <alignment horizontal="right" wrapText="1"/>
    </xf>
    <xf numFmtId="4"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3" fontId="2" fillId="0" borderId="0" xfId="0" applyNumberFormat="1" applyFont="1" applyBorder="1" applyAlignment="1">
      <alignment horizontal="center" vertical="center" wrapText="1"/>
    </xf>
    <xf numFmtId="0" fontId="18" fillId="0" borderId="0" xfId="0" applyFont="1" applyAlignment="1">
      <alignment horizontal="right" wrapText="1"/>
    </xf>
    <xf numFmtId="0" fontId="15" fillId="0" borderId="0" xfId="0" applyFont="1" applyBorder="1" applyAlignment="1">
      <alignment horizontal="center" vertical="center" wrapText="1"/>
    </xf>
    <xf numFmtId="0" fontId="4" fillId="0" borderId="12" xfId="0" applyFont="1" applyBorder="1" applyAlignment="1">
      <alignment horizontal="center" vertical="center" wrapText="1"/>
    </xf>
    <xf numFmtId="1" fontId="45" fillId="0" borderId="71" xfId="1" applyNumberFormat="1" applyFont="1" applyFill="1" applyBorder="1" applyAlignment="1">
      <alignment horizontal="center"/>
    </xf>
    <xf numFmtId="0" fontId="31" fillId="0" borderId="65" xfId="1" applyFont="1" applyBorder="1" applyAlignment="1">
      <alignment horizontal="center" vertical="center"/>
    </xf>
    <xf numFmtId="0" fontId="31" fillId="0" borderId="59" xfId="1" applyFont="1" applyBorder="1" applyAlignment="1">
      <alignment horizontal="center" vertical="center" wrapText="1"/>
    </xf>
    <xf numFmtId="0" fontId="37" fillId="0" borderId="96" xfId="1" applyFont="1" applyBorder="1" applyAlignment="1">
      <alignment horizontal="center"/>
    </xf>
    <xf numFmtId="0" fontId="37" fillId="0" borderId="97" xfId="1" applyFont="1" applyBorder="1"/>
    <xf numFmtId="0" fontId="55" fillId="0" borderId="0" xfId="0" applyFont="1" applyAlignment="1" applyProtection="1">
      <alignment horizontal="justify" vertical="center" wrapText="1"/>
      <protection locked="0"/>
    </xf>
    <xf numFmtId="0" fontId="18" fillId="0" borderId="0" xfId="0" applyFont="1" applyAlignment="1" applyProtection="1">
      <alignment horizontal="justify" vertical="center" wrapText="1"/>
      <protection locked="0"/>
    </xf>
    <xf numFmtId="2" fontId="45" fillId="0" borderId="8" xfId="0" applyNumberFormat="1" applyFont="1" applyBorder="1" applyAlignment="1">
      <alignment horizontal="center" vertical="center" wrapText="1"/>
    </xf>
    <xf numFmtId="181" fontId="45" fillId="0" borderId="8" xfId="0" applyNumberFormat="1" applyFont="1" applyBorder="1" applyAlignment="1">
      <alignment horizontal="center" vertical="center" wrapText="1"/>
    </xf>
    <xf numFmtId="2" fontId="31" fillId="0" borderId="0" xfId="1" applyNumberFormat="1" applyFont="1" applyFill="1" applyAlignment="1">
      <alignment horizontal="center"/>
    </xf>
    <xf numFmtId="2" fontId="45" fillId="0" borderId="13" xfId="0" applyNumberFormat="1" applyFont="1" applyBorder="1" applyAlignment="1">
      <alignment horizontal="center" vertical="center" wrapText="1"/>
    </xf>
    <xf numFmtId="181" fontId="15" fillId="0" borderId="6" xfId="0" applyNumberFormat="1" applyFont="1" applyBorder="1" applyAlignment="1">
      <alignment horizontal="center" wrapText="1"/>
    </xf>
    <xf numFmtId="181" fontId="37" fillId="0" borderId="8" xfId="0" applyNumberFormat="1" applyFont="1" applyBorder="1" applyAlignment="1">
      <alignment horizontal="center" vertical="center" wrapText="1"/>
    </xf>
    <xf numFmtId="181" fontId="62" fillId="0" borderId="9" xfId="0" applyNumberFormat="1" applyFont="1" applyBorder="1" applyAlignment="1">
      <alignment horizontal="center" vertical="center" wrapText="1"/>
    </xf>
    <xf numFmtId="1" fontId="39" fillId="0" borderId="8" xfId="0" applyNumberFormat="1" applyFont="1" applyBorder="1" applyAlignment="1">
      <alignment horizontal="center" vertical="center"/>
    </xf>
    <xf numFmtId="1" fontId="39" fillId="0" borderId="39" xfId="0" applyNumberFormat="1" applyFont="1" applyBorder="1" applyAlignment="1">
      <alignment horizontal="center" vertical="center"/>
    </xf>
    <xf numFmtId="3" fontId="39" fillId="0" borderId="8" xfId="0" applyNumberFormat="1" applyFont="1" applyBorder="1" applyAlignment="1">
      <alignment horizontal="center" vertical="center"/>
    </xf>
    <xf numFmtId="0" fontId="20" fillId="0" borderId="8" xfId="0" applyFont="1" applyBorder="1" applyAlignment="1">
      <alignment horizontal="center" vertical="center" wrapText="1"/>
    </xf>
    <xf numFmtId="0" fontId="5" fillId="0" borderId="98" xfId="0" applyFont="1" applyBorder="1" applyAlignment="1">
      <alignment horizontal="left" vertical="center" wrapText="1"/>
    </xf>
    <xf numFmtId="0" fontId="27" fillId="0" borderId="98" xfId="0" applyFont="1" applyBorder="1"/>
    <xf numFmtId="0" fontId="31" fillId="0" borderId="53" xfId="1" applyFont="1" applyBorder="1" applyAlignment="1">
      <alignment horizontal="right"/>
    </xf>
    <xf numFmtId="0" fontId="61" fillId="0" borderId="0" xfId="0" applyFont="1" applyAlignment="1">
      <alignment horizontal="left"/>
    </xf>
    <xf numFmtId="0" fontId="25" fillId="0" borderId="99" xfId="0" applyFont="1" applyFill="1" applyBorder="1" applyAlignment="1">
      <alignment horizontal="left" vertical="center" wrapText="1"/>
    </xf>
    <xf numFmtId="0" fontId="25" fillId="0" borderId="33" xfId="0" applyFont="1" applyFill="1" applyBorder="1" applyAlignment="1">
      <alignment horizontal="left" vertical="center" wrapText="1"/>
    </xf>
    <xf numFmtId="0" fontId="25" fillId="0" borderId="24" xfId="0" applyFont="1" applyFill="1" applyBorder="1" applyAlignment="1">
      <alignment horizontal="left" vertical="center" wrapText="1"/>
    </xf>
    <xf numFmtId="0" fontId="31" fillId="0" borderId="0" xfId="0" applyFont="1" applyAlignment="1">
      <alignment horizontal="left" vertical="center" wrapText="1"/>
    </xf>
    <xf numFmtId="3" fontId="44" fillId="0" borderId="52" xfId="1" applyNumberFormat="1" applyFont="1" applyBorder="1" applyAlignment="1">
      <alignment horizontal="center"/>
    </xf>
    <xf numFmtId="0" fontId="56" fillId="0" borderId="0" xfId="0" applyFont="1" applyAlignment="1">
      <alignment horizontal="right"/>
    </xf>
    <xf numFmtId="0" fontId="68" fillId="0" borderId="0" xfId="0" applyFont="1" applyAlignment="1">
      <alignment horizontal="right" wrapText="1"/>
    </xf>
    <xf numFmtId="0" fontId="4" fillId="0" borderId="29" xfId="0" applyFont="1" applyBorder="1" applyAlignment="1">
      <alignment horizontal="center" vertical="center" wrapText="1"/>
    </xf>
    <xf numFmtId="2" fontId="45" fillId="0" borderId="63" xfId="1" applyNumberFormat="1" applyFont="1" applyBorder="1" applyAlignment="1">
      <alignment horizontal="center" vertical="center"/>
    </xf>
    <xf numFmtId="3" fontId="45" fillId="0" borderId="47" xfId="1" applyNumberFormat="1" applyFont="1" applyBorder="1" applyAlignment="1">
      <alignment horizontal="center" vertical="center"/>
    </xf>
    <xf numFmtId="2" fontId="4" fillId="0" borderId="9" xfId="0" applyNumberFormat="1" applyFont="1" applyBorder="1" applyAlignment="1">
      <alignment horizontal="center" vertical="center" wrapText="1"/>
    </xf>
    <xf numFmtId="0" fontId="27" fillId="0" borderId="0" xfId="0" applyFont="1" applyAlignment="1">
      <alignment horizontal="left" vertical="center"/>
    </xf>
    <xf numFmtId="0" fontId="3" fillId="0" borderId="0" xfId="0" applyFont="1" applyBorder="1" applyAlignment="1">
      <alignment horizontal="center" vertical="center" wrapText="1"/>
    </xf>
    <xf numFmtId="0" fontId="15" fillId="0" borderId="0" xfId="0" applyFont="1" applyAlignment="1">
      <alignment horizontal="center" vertical="center"/>
    </xf>
    <xf numFmtId="0" fontId="25" fillId="0" borderId="0" xfId="0" applyFont="1" applyAlignment="1">
      <alignment horizontal="center" vertical="center"/>
    </xf>
    <xf numFmtId="3" fontId="56" fillId="0" borderId="17" xfId="0" applyNumberFormat="1" applyFont="1" applyBorder="1" applyAlignment="1">
      <alignment horizontal="right"/>
    </xf>
    <xf numFmtId="0" fontId="69" fillId="0" borderId="17" xfId="1" applyFont="1" applyFill="1" applyBorder="1"/>
    <xf numFmtId="0" fontId="56" fillId="0" borderId="0" xfId="0" applyFont="1" applyAlignment="1">
      <alignment horizontal="right" vertical="center" wrapText="1"/>
    </xf>
    <xf numFmtId="0" fontId="20" fillId="0" borderId="0" xfId="0" applyFont="1" applyBorder="1" applyAlignment="1">
      <alignment horizontal="center" vertical="center" wrapText="1"/>
    </xf>
    <xf numFmtId="0" fontId="27" fillId="0" borderId="26" xfId="0" applyFont="1" applyBorder="1"/>
    <xf numFmtId="0" fontId="45" fillId="0" borderId="46" xfId="1" applyFont="1" applyBorder="1" applyAlignment="1">
      <alignment horizontal="center" vertical="center"/>
    </xf>
    <xf numFmtId="0" fontId="45" fillId="0" borderId="20" xfId="1" applyFont="1" applyBorder="1" applyAlignment="1">
      <alignment vertical="center"/>
    </xf>
    <xf numFmtId="0" fontId="45" fillId="0" borderId="0" xfId="0" applyFont="1" applyAlignment="1">
      <alignment vertical="center"/>
    </xf>
    <xf numFmtId="4" fontId="5" fillId="0" borderId="100" xfId="0" applyNumberFormat="1" applyFont="1" applyBorder="1" applyAlignment="1">
      <alignment horizontal="center" vertical="center" wrapText="1"/>
    </xf>
    <xf numFmtId="4" fontId="5" fillId="0" borderId="101" xfId="0" applyNumberFormat="1" applyFont="1" applyBorder="1" applyAlignment="1">
      <alignment horizontal="center" vertical="center" wrapText="1"/>
    </xf>
    <xf numFmtId="4" fontId="39" fillId="0" borderId="20" xfId="0" applyNumberFormat="1" applyFont="1" applyBorder="1" applyAlignment="1">
      <alignment horizontal="center" vertical="center" wrapText="1"/>
    </xf>
    <xf numFmtId="2" fontId="37" fillId="0" borderId="102" xfId="0" applyNumberFormat="1" applyFont="1" applyBorder="1" applyAlignment="1">
      <alignment horizontal="center" vertical="center" wrapText="1"/>
    </xf>
    <xf numFmtId="3" fontId="45" fillId="0" borderId="47" xfId="1" applyNumberFormat="1" applyFont="1" applyFill="1" applyBorder="1" applyAlignment="1">
      <alignment horizontal="center"/>
    </xf>
    <xf numFmtId="2" fontId="45" fillId="0" borderId="63" xfId="1" applyNumberFormat="1" applyFont="1" applyFill="1" applyBorder="1" applyAlignment="1">
      <alignment horizontal="center"/>
    </xf>
    <xf numFmtId="0" fontId="15" fillId="0" borderId="9" xfId="0" applyFont="1" applyFill="1" applyBorder="1" applyAlignment="1">
      <alignment horizontal="center" vertical="center" wrapText="1"/>
    </xf>
    <xf numFmtId="0" fontId="29" fillId="0" borderId="103" xfId="0" applyFont="1" applyBorder="1" applyAlignment="1">
      <alignment horizontal="center" vertical="center" wrapText="1"/>
    </xf>
    <xf numFmtId="0" fontId="29" fillId="0" borderId="39" xfId="0" applyFont="1" applyBorder="1" applyAlignment="1">
      <alignment horizontal="left" vertical="center" wrapText="1"/>
    </xf>
    <xf numFmtId="0" fontId="29" fillId="0" borderId="39" xfId="0" applyFont="1" applyBorder="1" applyAlignment="1">
      <alignment horizontal="center" vertical="center" wrapText="1"/>
    </xf>
    <xf numFmtId="0" fontId="29" fillId="0" borderId="40" xfId="0" applyFont="1" applyBorder="1" applyAlignment="1">
      <alignment horizontal="center" vertical="center" wrapText="1"/>
    </xf>
    <xf numFmtId="0" fontId="1" fillId="0" borderId="0" xfId="0" applyFont="1"/>
    <xf numFmtId="3" fontId="45" fillId="0" borderId="85" xfId="1" applyNumberFormat="1" applyFont="1" applyBorder="1" applyAlignment="1">
      <alignment horizontal="center"/>
    </xf>
    <xf numFmtId="0" fontId="45" fillId="0" borderId="71" xfId="1" applyFont="1" applyBorder="1" applyAlignment="1">
      <alignment horizontal="center"/>
    </xf>
    <xf numFmtId="0" fontId="5" fillId="0" borderId="0" xfId="0" applyFont="1" applyAlignment="1">
      <alignment horizontal="left" vertical="center" wrapText="1"/>
    </xf>
    <xf numFmtId="2" fontId="45" fillId="0" borderId="0" xfId="1" applyNumberFormat="1" applyFont="1" applyBorder="1" applyAlignment="1">
      <alignment horizontal="center"/>
    </xf>
    <xf numFmtId="2" fontId="45" fillId="0" borderId="116" xfId="1" applyNumberFormat="1" applyFont="1" applyBorder="1" applyAlignment="1">
      <alignment horizontal="center"/>
    </xf>
    <xf numFmtId="3" fontId="45" fillId="0" borderId="93" xfId="1" applyNumberFormat="1" applyFont="1" applyBorder="1" applyAlignment="1">
      <alignment horizontal="center"/>
    </xf>
    <xf numFmtId="3" fontId="45" fillId="0" borderId="87" xfId="1" applyNumberFormat="1" applyFont="1" applyBorder="1" applyAlignment="1">
      <alignment horizontal="center"/>
    </xf>
    <xf numFmtId="2" fontId="45" fillId="0" borderId="117" xfId="1" applyNumberFormat="1" applyFont="1" applyBorder="1" applyAlignment="1">
      <alignment horizontal="center"/>
    </xf>
    <xf numFmtId="2" fontId="45" fillId="0" borderId="114" xfId="1" applyNumberFormat="1" applyFont="1" applyBorder="1" applyAlignment="1">
      <alignment horizontal="center"/>
    </xf>
    <xf numFmtId="2" fontId="45" fillId="0" borderId="71" xfId="1" applyNumberFormat="1" applyFont="1" applyBorder="1" applyAlignment="1">
      <alignment horizontal="center"/>
    </xf>
    <xf numFmtId="2" fontId="45" fillId="0" borderId="46" xfId="1" applyNumberFormat="1" applyFont="1" applyBorder="1" applyAlignment="1">
      <alignment horizontal="center"/>
    </xf>
    <xf numFmtId="2" fontId="45" fillId="0" borderId="8" xfId="1" applyNumberFormat="1" applyFont="1" applyBorder="1" applyAlignment="1">
      <alignment horizontal="center"/>
    </xf>
    <xf numFmtId="3" fontId="45" fillId="0" borderId="8" xfId="1" applyNumberFormat="1" applyFont="1" applyBorder="1" applyAlignment="1">
      <alignment horizontal="center"/>
    </xf>
    <xf numFmtId="3" fontId="45" fillId="0" borderId="47" xfId="1" applyNumberFormat="1" applyFont="1" applyBorder="1" applyAlignment="1">
      <alignment horizontal="center"/>
    </xf>
    <xf numFmtId="3" fontId="44" fillId="0" borderId="32" xfId="1" applyNumberFormat="1" applyFont="1" applyBorder="1" applyAlignment="1">
      <alignment horizontal="center"/>
    </xf>
    <xf numFmtId="3" fontId="44" fillId="0" borderId="104" xfId="1" applyNumberFormat="1" applyFont="1" applyBorder="1" applyAlignment="1">
      <alignment horizontal="center"/>
    </xf>
    <xf numFmtId="3" fontId="44" fillId="0" borderId="105" xfId="1" applyNumberFormat="1" applyFont="1" applyBorder="1" applyAlignment="1">
      <alignment horizontal="center"/>
    </xf>
    <xf numFmtId="2" fontId="45" fillId="0" borderId="65" xfId="1" applyNumberFormat="1" applyFont="1" applyBorder="1" applyAlignment="1">
      <alignment horizontal="center"/>
    </xf>
    <xf numFmtId="2" fontId="45" fillId="0" borderId="112" xfId="1" applyNumberFormat="1" applyFont="1" applyBorder="1" applyAlignment="1">
      <alignment horizontal="center"/>
    </xf>
    <xf numFmtId="3" fontId="45" fillId="0" borderId="112" xfId="1" applyNumberFormat="1" applyFont="1" applyBorder="1" applyAlignment="1">
      <alignment horizontal="center"/>
    </xf>
    <xf numFmtId="3" fontId="45" fillId="0" borderId="60" xfId="1" applyNumberFormat="1" applyFont="1" applyBorder="1" applyAlignment="1">
      <alignment horizontal="center"/>
    </xf>
    <xf numFmtId="1" fontId="45" fillId="0" borderId="70" xfId="1" applyNumberFormat="1" applyFont="1" applyBorder="1" applyAlignment="1">
      <alignment horizontal="center"/>
    </xf>
    <xf numFmtId="1" fontId="45" fillId="0" borderId="111" xfId="1" applyNumberFormat="1" applyFont="1" applyBorder="1" applyAlignment="1">
      <alignment horizontal="center"/>
    </xf>
    <xf numFmtId="0" fontId="31" fillId="0" borderId="92" xfId="1" applyFont="1" applyBorder="1" applyAlignment="1">
      <alignment horizontal="center"/>
    </xf>
    <xf numFmtId="0" fontId="31" fillId="0" borderId="93" xfId="1" applyFont="1" applyBorder="1" applyAlignment="1">
      <alignment horizontal="center"/>
    </xf>
    <xf numFmtId="0" fontId="31" fillId="0" borderId="87" xfId="1" applyFont="1" applyBorder="1" applyAlignment="1">
      <alignment horizontal="center"/>
    </xf>
    <xf numFmtId="0" fontId="32" fillId="0" borderId="92" xfId="1" applyFont="1" applyBorder="1" applyAlignment="1">
      <alignment horizontal="center"/>
    </xf>
    <xf numFmtId="0" fontId="32" fillId="0" borderId="87" xfId="1" applyFont="1" applyBorder="1" applyAlignment="1">
      <alignment horizontal="center"/>
    </xf>
    <xf numFmtId="2" fontId="45" fillId="0" borderId="83" xfId="1" applyNumberFormat="1" applyFont="1" applyBorder="1" applyAlignment="1">
      <alignment horizontal="center"/>
    </xf>
    <xf numFmtId="2" fontId="45" fillId="0" borderId="41" xfId="1" applyNumberFormat="1" applyFont="1" applyBorder="1" applyAlignment="1">
      <alignment horizontal="center"/>
    </xf>
    <xf numFmtId="2" fontId="45" fillId="0" borderId="68" xfId="1" applyNumberFormat="1" applyFont="1" applyBorder="1" applyAlignment="1">
      <alignment horizontal="center"/>
    </xf>
    <xf numFmtId="2" fontId="45" fillId="0" borderId="84" xfId="1" applyNumberFormat="1" applyFont="1" applyBorder="1" applyAlignment="1">
      <alignment horizontal="center"/>
    </xf>
    <xf numFmtId="2" fontId="45" fillId="0" borderId="107" xfId="1" applyNumberFormat="1" applyFont="1" applyBorder="1" applyAlignment="1">
      <alignment horizontal="center"/>
    </xf>
    <xf numFmtId="2" fontId="45" fillId="0" borderId="56" xfId="1" applyNumberFormat="1" applyFont="1" applyBorder="1" applyAlignment="1">
      <alignment horizontal="center"/>
    </xf>
    <xf numFmtId="0" fontId="45" fillId="0" borderId="83" xfId="1" applyFont="1" applyBorder="1" applyAlignment="1">
      <alignment horizontal="center"/>
    </xf>
    <xf numFmtId="0" fontId="45" fillId="0" borderId="41" xfId="1" applyFont="1" applyBorder="1" applyAlignment="1">
      <alignment horizontal="center"/>
    </xf>
    <xf numFmtId="0" fontId="45" fillId="0" borderId="68" xfId="1" applyFont="1" applyBorder="1" applyAlignment="1">
      <alignment horizontal="center"/>
    </xf>
    <xf numFmtId="2" fontId="45" fillId="0" borderId="115" xfId="1" applyNumberFormat="1" applyFont="1" applyBorder="1" applyAlignment="1">
      <alignment horizontal="center"/>
    </xf>
    <xf numFmtId="2" fontId="45" fillId="0" borderId="55" xfId="1" applyNumberFormat="1" applyFont="1" applyBorder="1" applyAlignment="1">
      <alignment horizontal="center"/>
    </xf>
    <xf numFmtId="3" fontId="45" fillId="0" borderId="71" xfId="1" applyNumberFormat="1" applyFont="1" applyBorder="1" applyAlignment="1">
      <alignment horizontal="center"/>
    </xf>
    <xf numFmtId="0" fontId="31" fillId="0" borderId="92" xfId="1" applyFont="1" applyBorder="1" applyAlignment="1">
      <alignment horizontal="center" vertical="center"/>
    </xf>
    <xf numFmtId="0" fontId="31" fillId="0" borderId="87" xfId="1" applyFont="1" applyBorder="1" applyAlignment="1">
      <alignment horizontal="center" vertical="center"/>
    </xf>
    <xf numFmtId="0" fontId="31" fillId="0" borderId="92" xfId="1" applyFont="1" applyBorder="1" applyAlignment="1">
      <alignment horizontal="center" vertical="center" wrapText="1"/>
    </xf>
    <xf numFmtId="0" fontId="31" fillId="0" borderId="87" xfId="1" applyFont="1" applyBorder="1" applyAlignment="1">
      <alignment horizontal="center" vertical="center" wrapText="1"/>
    </xf>
    <xf numFmtId="0" fontId="45" fillId="0" borderId="85" xfId="1" applyFont="1" applyBorder="1" applyAlignment="1">
      <alignment horizontal="center"/>
    </xf>
    <xf numFmtId="0" fontId="45" fillId="0" borderId="114" xfId="1" applyFont="1" applyBorder="1" applyAlignment="1">
      <alignment horizontal="center"/>
    </xf>
    <xf numFmtId="0" fontId="31" fillId="0" borderId="92" xfId="1" applyFont="1" applyBorder="1" applyAlignment="1">
      <alignment horizontal="center" wrapText="1"/>
    </xf>
    <xf numFmtId="0" fontId="31" fillId="0" borderId="87" xfId="1" applyFont="1" applyBorder="1" applyAlignment="1">
      <alignment horizontal="center" wrapText="1"/>
    </xf>
    <xf numFmtId="0" fontId="37" fillId="0" borderId="88" xfId="1" applyFont="1" applyBorder="1" applyAlignment="1">
      <alignment horizontal="center" vertical="center"/>
    </xf>
    <xf numFmtId="0" fontId="37" fillId="0" borderId="89" xfId="1" applyFont="1" applyBorder="1" applyAlignment="1">
      <alignment horizontal="center" vertical="center"/>
    </xf>
    <xf numFmtId="0" fontId="37" fillId="0" borderId="54" xfId="1" applyFont="1" applyBorder="1" applyAlignment="1">
      <alignment horizontal="center" vertical="center"/>
    </xf>
    <xf numFmtId="0" fontId="37" fillId="0" borderId="55" xfId="1" applyFont="1" applyBorder="1" applyAlignment="1">
      <alignment horizontal="center" vertical="center"/>
    </xf>
    <xf numFmtId="0" fontId="35" fillId="0" borderId="115" xfId="0" applyFont="1" applyBorder="1" applyAlignment="1">
      <alignment vertical="center"/>
    </xf>
    <xf numFmtId="0" fontId="31" fillId="0" borderId="92" xfId="0" applyFont="1" applyBorder="1" applyAlignment="1">
      <alignment horizontal="center"/>
    </xf>
    <xf numFmtId="0" fontId="31" fillId="0" borderId="93" xfId="0" applyFont="1" applyBorder="1" applyAlignment="1">
      <alignment horizontal="center"/>
    </xf>
    <xf numFmtId="0" fontId="31" fillId="0" borderId="87" xfId="0" applyFont="1" applyBorder="1" applyAlignment="1">
      <alignment horizontal="center"/>
    </xf>
    <xf numFmtId="2" fontId="45" fillId="0" borderId="85" xfId="1" applyNumberFormat="1" applyFont="1" applyBorder="1" applyAlignment="1">
      <alignment horizontal="center"/>
    </xf>
    <xf numFmtId="0" fontId="7" fillId="0" borderId="0" xfId="0" applyFont="1" applyAlignment="1">
      <alignment horizontal="left" vertical="center" wrapText="1"/>
    </xf>
    <xf numFmtId="9" fontId="37" fillId="0" borderId="83" xfId="2" applyFont="1" applyFill="1" applyBorder="1" applyAlignment="1">
      <alignment horizontal="center" vertical="center" wrapText="1"/>
    </xf>
    <xf numFmtId="9" fontId="37" fillId="0" borderId="68" xfId="2" applyFont="1" applyFill="1" applyBorder="1" applyAlignment="1">
      <alignment horizontal="center" vertical="center" wrapText="1"/>
    </xf>
    <xf numFmtId="0" fontId="35" fillId="0" borderId="115" xfId="0" applyFont="1" applyBorder="1" applyAlignment="1">
      <alignment horizontal="left" vertical="center"/>
    </xf>
    <xf numFmtId="0" fontId="37" fillId="0" borderId="92" xfId="1" applyFont="1" applyBorder="1" applyAlignment="1">
      <alignment horizontal="center" vertical="center"/>
    </xf>
    <xf numFmtId="0" fontId="37" fillId="0" borderId="87" xfId="1" applyFont="1" applyBorder="1" applyAlignment="1">
      <alignment horizontal="center" vertical="center"/>
    </xf>
    <xf numFmtId="0" fontId="31" fillId="0" borderId="93" xfId="1" applyFont="1" applyBorder="1" applyAlignment="1">
      <alignment horizontal="center" vertical="center"/>
    </xf>
    <xf numFmtId="2" fontId="45" fillId="0" borderId="66" xfId="1" applyNumberFormat="1" applyFont="1" applyBorder="1" applyAlignment="1">
      <alignment horizontal="center"/>
    </xf>
    <xf numFmtId="2" fontId="45" fillId="0" borderId="104" xfId="1" applyNumberFormat="1" applyFont="1" applyBorder="1" applyAlignment="1">
      <alignment horizontal="center"/>
    </xf>
    <xf numFmtId="3" fontId="45" fillId="0" borderId="111" xfId="1" applyNumberFormat="1" applyFont="1" applyBorder="1" applyAlignment="1">
      <alignment horizontal="center"/>
    </xf>
    <xf numFmtId="3" fontId="45" fillId="0" borderId="69" xfId="1" applyNumberFormat="1" applyFont="1" applyBorder="1" applyAlignment="1">
      <alignment horizontal="center"/>
    </xf>
    <xf numFmtId="2" fontId="44" fillId="0" borderId="66" xfId="1" applyNumberFormat="1" applyFont="1" applyBorder="1" applyAlignment="1">
      <alignment horizontal="center"/>
    </xf>
    <xf numFmtId="2" fontId="44" fillId="0" borderId="104" xfId="1" applyNumberFormat="1" applyFont="1" applyBorder="1" applyAlignment="1">
      <alignment horizontal="center"/>
    </xf>
    <xf numFmtId="2" fontId="45" fillId="0" borderId="70" xfId="1" applyNumberFormat="1" applyFont="1" applyBorder="1" applyAlignment="1">
      <alignment horizontal="center"/>
    </xf>
    <xf numFmtId="2" fontId="45" fillId="0" borderId="111" xfId="1" applyNumberFormat="1" applyFont="1" applyBorder="1" applyAlignment="1">
      <alignment horizontal="center"/>
    </xf>
    <xf numFmtId="2" fontId="45" fillId="0" borderId="60" xfId="1" applyNumberFormat="1" applyFont="1" applyBorder="1" applyAlignment="1">
      <alignment horizontal="center"/>
    </xf>
    <xf numFmtId="3" fontId="45" fillId="0" borderId="104" xfId="1" applyNumberFormat="1" applyFont="1" applyBorder="1" applyAlignment="1">
      <alignment horizontal="center"/>
    </xf>
    <xf numFmtId="3" fontId="45" fillId="0" borderId="105" xfId="1" applyNumberFormat="1" applyFont="1" applyBorder="1" applyAlignment="1">
      <alignment horizontal="center"/>
    </xf>
    <xf numFmtId="2" fontId="45" fillId="0" borderId="28" xfId="1" applyNumberFormat="1" applyFont="1" applyBorder="1" applyAlignment="1">
      <alignment horizontal="center"/>
    </xf>
    <xf numFmtId="2" fontId="45" fillId="0" borderId="47" xfId="1" applyNumberFormat="1" applyFont="1" applyBorder="1" applyAlignment="1">
      <alignment horizontal="center"/>
    </xf>
    <xf numFmtId="2" fontId="45" fillId="0" borderId="105" xfId="1" applyNumberFormat="1" applyFont="1" applyBorder="1" applyAlignment="1">
      <alignment horizontal="center"/>
    </xf>
    <xf numFmtId="2" fontId="37" fillId="0" borderId="84" xfId="1" applyNumberFormat="1" applyFont="1" applyBorder="1" applyAlignment="1">
      <alignment horizontal="center"/>
    </xf>
    <xf numFmtId="2" fontId="37" fillId="0" borderId="107" xfId="1" applyNumberFormat="1" applyFont="1" applyBorder="1" applyAlignment="1">
      <alignment horizontal="center"/>
    </xf>
    <xf numFmtId="2" fontId="37" fillId="0" borderId="56" xfId="1" applyNumberFormat="1" applyFont="1" applyBorder="1" applyAlignment="1">
      <alignment horizontal="center"/>
    </xf>
    <xf numFmtId="2" fontId="45" fillId="0" borderId="108" xfId="1" applyNumberFormat="1" applyFont="1" applyBorder="1" applyAlignment="1">
      <alignment horizontal="center"/>
    </xf>
    <xf numFmtId="3" fontId="45" fillId="0" borderId="58" xfId="1" applyNumberFormat="1" applyFont="1" applyBorder="1" applyAlignment="1">
      <alignment horizontal="center"/>
    </xf>
    <xf numFmtId="3" fontId="45" fillId="0" borderId="107" xfId="1" applyNumberFormat="1" applyFont="1" applyBorder="1" applyAlignment="1">
      <alignment horizontal="center"/>
    </xf>
    <xf numFmtId="3" fontId="45" fillId="0" borderId="56" xfId="1" applyNumberFormat="1" applyFont="1" applyBorder="1" applyAlignment="1">
      <alignment horizontal="center"/>
    </xf>
    <xf numFmtId="2" fontId="45" fillId="0" borderId="92" xfId="1" applyNumberFormat="1" applyFont="1" applyBorder="1" applyAlignment="1">
      <alignment horizontal="center" vertical="center"/>
    </xf>
    <xf numFmtId="2" fontId="45" fillId="0" borderId="93" xfId="1" applyNumberFormat="1" applyFont="1" applyBorder="1" applyAlignment="1">
      <alignment horizontal="center" vertical="center"/>
    </xf>
    <xf numFmtId="2" fontId="45" fillId="0" borderId="106" xfId="1" applyNumberFormat="1" applyFont="1" applyBorder="1" applyAlignment="1">
      <alignment horizontal="center" vertical="center"/>
    </xf>
    <xf numFmtId="2" fontId="45" fillId="0" borderId="109" xfId="1" applyNumberFormat="1" applyFont="1" applyBorder="1" applyAlignment="1">
      <alignment horizontal="center"/>
    </xf>
    <xf numFmtId="2" fontId="45" fillId="0" borderId="32" xfId="1" applyNumberFormat="1" applyFont="1" applyBorder="1" applyAlignment="1">
      <alignment horizontal="center"/>
    </xf>
    <xf numFmtId="2" fontId="45" fillId="0" borderId="92" xfId="1" applyNumberFormat="1" applyFont="1" applyBorder="1" applyAlignment="1">
      <alignment horizontal="center"/>
    </xf>
    <xf numFmtId="2" fontId="45" fillId="0" borderId="93" xfId="1" applyNumberFormat="1" applyFont="1" applyBorder="1" applyAlignment="1">
      <alignment horizontal="center"/>
    </xf>
    <xf numFmtId="2" fontId="45" fillId="0" borderId="106" xfId="1" applyNumberFormat="1" applyFont="1" applyBorder="1" applyAlignment="1">
      <alignment horizontal="center"/>
    </xf>
    <xf numFmtId="2" fontId="45" fillId="0" borderId="110" xfId="1" applyNumberFormat="1" applyFont="1" applyBorder="1" applyAlignment="1">
      <alignment horizontal="center"/>
    </xf>
    <xf numFmtId="0" fontId="45" fillId="0" borderId="49" xfId="0" applyFont="1" applyBorder="1" applyAlignment="1">
      <alignment horizontal="center" vertical="center" wrapText="1"/>
    </xf>
    <xf numFmtId="3" fontId="45" fillId="0" borderId="20" xfId="1" applyNumberFormat="1" applyFont="1" applyBorder="1" applyAlignment="1">
      <alignment horizontal="center"/>
    </xf>
    <xf numFmtId="3" fontId="45" fillId="0" borderId="41" xfId="1" applyNumberFormat="1" applyFont="1" applyBorder="1" applyAlignment="1">
      <alignment horizontal="center"/>
    </xf>
    <xf numFmtId="3" fontId="45" fillId="0" borderId="68" xfId="1" applyNumberFormat="1" applyFont="1" applyBorder="1" applyAlignment="1">
      <alignment horizontal="center"/>
    </xf>
    <xf numFmtId="3" fontId="45" fillId="0" borderId="28" xfId="1" applyNumberFormat="1" applyFont="1" applyBorder="1" applyAlignment="1">
      <alignment horizontal="center"/>
    </xf>
    <xf numFmtId="4" fontId="45" fillId="0" borderId="70" xfId="1" applyNumberFormat="1" applyFont="1" applyBorder="1" applyAlignment="1">
      <alignment horizontal="center"/>
    </xf>
    <xf numFmtId="4" fontId="45" fillId="0" borderId="111" xfId="1" applyNumberFormat="1" applyFont="1" applyBorder="1" applyAlignment="1">
      <alignment horizontal="center"/>
    </xf>
    <xf numFmtId="4" fontId="45" fillId="0" borderId="46" xfId="1" applyNumberFormat="1" applyFont="1" applyBorder="1" applyAlignment="1">
      <alignment horizontal="center"/>
    </xf>
    <xf numFmtId="4" fontId="45" fillId="0" borderId="8" xfId="1" applyNumberFormat="1" applyFont="1" applyBorder="1" applyAlignment="1">
      <alignment horizontal="center"/>
    </xf>
    <xf numFmtId="3" fontId="45" fillId="0" borderId="110" xfId="1" applyNumberFormat="1" applyFont="1" applyBorder="1" applyAlignment="1">
      <alignment horizontal="center"/>
    </xf>
    <xf numFmtId="4" fontId="44" fillId="0" borderId="52" xfId="1" applyNumberFormat="1" applyFont="1" applyBorder="1" applyAlignment="1">
      <alignment horizontal="center"/>
    </xf>
    <xf numFmtId="4" fontId="44" fillId="0" borderId="113" xfId="1" applyNumberFormat="1" applyFont="1" applyBorder="1" applyAlignment="1">
      <alignment horizontal="center"/>
    </xf>
    <xf numFmtId="2" fontId="45" fillId="0" borderId="83" xfId="0" applyNumberFormat="1" applyFont="1" applyBorder="1" applyAlignment="1">
      <alignment horizontal="center"/>
    </xf>
    <xf numFmtId="2" fontId="45" fillId="0" borderId="41" xfId="0" applyNumberFormat="1" applyFont="1" applyBorder="1" applyAlignment="1">
      <alignment horizontal="center"/>
    </xf>
    <xf numFmtId="2" fontId="45" fillId="0" borderId="68" xfId="0" applyNumberFormat="1" applyFont="1" applyBorder="1" applyAlignment="1">
      <alignment horizontal="center"/>
    </xf>
    <xf numFmtId="0" fontId="35" fillId="0" borderId="0" xfId="0" applyFont="1" applyBorder="1" applyAlignment="1">
      <alignment vertical="center"/>
    </xf>
    <xf numFmtId="0" fontId="4" fillId="0" borderId="111"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17" fontId="45" fillId="0" borderId="35" xfId="0" applyNumberFormat="1" applyFont="1" applyBorder="1" applyAlignment="1">
      <alignment horizontal="center" vertical="center" wrapText="1"/>
    </xf>
    <xf numFmtId="0" fontId="45" fillId="0" borderId="8" xfId="0" applyFont="1" applyBorder="1" applyAlignment="1">
      <alignment horizontal="center" vertical="center" wrapText="1"/>
    </xf>
    <xf numFmtId="0" fontId="4" fillId="0" borderId="69" xfId="0" applyFont="1" applyBorder="1" applyAlignment="1">
      <alignment horizontal="center" vertical="center" wrapText="1"/>
    </xf>
    <xf numFmtId="2" fontId="69" fillId="0" borderId="0" xfId="1" applyNumberFormat="1" applyFont="1" applyFill="1" applyAlignment="1">
      <alignment horizontal="center"/>
    </xf>
    <xf numFmtId="0" fontId="37" fillId="0" borderId="92" xfId="1" applyFont="1" applyBorder="1"/>
    <xf numFmtId="0" fontId="37" fillId="0" borderId="93" xfId="1" applyFont="1" applyBorder="1"/>
    <xf numFmtId="0" fontId="37" fillId="0" borderId="87" xfId="1" applyFont="1" applyBorder="1"/>
    <xf numFmtId="0" fontId="5" fillId="0" borderId="20" xfId="0" applyFont="1" applyBorder="1" applyAlignment="1">
      <alignment horizontal="center" vertical="center" wrapText="1"/>
    </xf>
    <xf numFmtId="0" fontId="5" fillId="0" borderId="2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Fill="1" applyAlignment="1" applyProtection="1">
      <alignment horizontal="justify" vertical="center" wrapText="1"/>
      <protection locked="0"/>
    </xf>
    <xf numFmtId="0" fontId="5" fillId="0" borderId="0" xfId="0" applyFont="1" applyAlignment="1">
      <alignment horizontal="right"/>
    </xf>
    <xf numFmtId="0" fontId="7" fillId="0" borderId="0" xfId="0" applyFont="1" applyFill="1" applyAlignment="1" applyProtection="1">
      <alignment horizontal="justify" vertical="center" wrapText="1"/>
      <protection locked="0"/>
    </xf>
    <xf numFmtId="0" fontId="4" fillId="0" borderId="0" xfId="0" applyFont="1" applyFill="1" applyAlignment="1" applyProtection="1">
      <alignment horizontal="justify" vertical="center" wrapText="1"/>
      <protection locked="0"/>
    </xf>
    <xf numFmtId="0" fontId="5" fillId="0" borderId="0" xfId="0" applyFont="1" applyAlignment="1">
      <alignment horizontal="justify"/>
    </xf>
    <xf numFmtId="0" fontId="7" fillId="0" borderId="0" xfId="0" applyFont="1" applyAlignment="1">
      <alignment horizontal="justify"/>
    </xf>
    <xf numFmtId="0" fontId="4" fillId="0" borderId="0" xfId="0" applyFont="1" applyAlignment="1">
      <alignment horizontal="justify"/>
    </xf>
    <xf numFmtId="0" fontId="11" fillId="0" borderId="0" xfId="0" applyFont="1" applyAlignment="1">
      <alignment horizontal="center"/>
    </xf>
    <xf numFmtId="0" fontId="18" fillId="0" borderId="0" xfId="0" applyFont="1" applyAlignment="1">
      <alignment horizontal="center"/>
    </xf>
    <xf numFmtId="0" fontId="4" fillId="0" borderId="0" xfId="0" applyFont="1" applyAlignment="1">
      <alignment horizontal="left" indent="2"/>
    </xf>
    <xf numFmtId="0" fontId="5" fillId="0" borderId="0" xfId="0" applyFont="1"/>
    <xf numFmtId="0" fontId="31" fillId="0" borderId="0" xfId="0" applyFont="1" applyBorder="1" applyAlignment="1">
      <alignment vertical="center"/>
    </xf>
    <xf numFmtId="0" fontId="47" fillId="0" borderId="0" xfId="0" applyFont="1" applyAlignment="1">
      <alignment horizontal="center"/>
    </xf>
    <xf numFmtId="0" fontId="31" fillId="0" borderId="118"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11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20" xfId="0" applyFont="1" applyBorder="1" applyAlignment="1">
      <alignment horizontal="center" vertical="center" wrapText="1"/>
    </xf>
    <xf numFmtId="0" fontId="31" fillId="0" borderId="45" xfId="0" applyFont="1" applyBorder="1" applyAlignment="1">
      <alignment horizontal="center" vertical="center" wrapText="1"/>
    </xf>
    <xf numFmtId="0" fontId="45" fillId="0" borderId="121" xfId="0" applyFont="1" applyBorder="1" applyAlignment="1">
      <alignment horizontal="left" vertical="center" wrapText="1"/>
    </xf>
    <xf numFmtId="0" fontId="45" fillId="0" borderId="122" xfId="0" applyFont="1" applyBorder="1" applyAlignment="1">
      <alignment horizontal="left" vertical="center" wrapText="1"/>
    </xf>
    <xf numFmtId="0" fontId="45" fillId="0" borderId="44" xfId="0" applyFont="1" applyBorder="1" applyAlignment="1">
      <alignment horizontal="left" vertical="center" wrapText="1"/>
    </xf>
    <xf numFmtId="0" fontId="45" fillId="0" borderId="123" xfId="0" applyFont="1" applyBorder="1" applyAlignment="1">
      <alignment horizontal="left" vertical="center" wrapText="1"/>
    </xf>
    <xf numFmtId="0" fontId="45" fillId="0" borderId="124" xfId="0" applyFont="1" applyBorder="1" applyAlignment="1">
      <alignment horizontal="left" vertical="center" wrapText="1"/>
    </xf>
    <xf numFmtId="0" fontId="45" fillId="0" borderId="6" xfId="0" applyFont="1" applyBorder="1" applyAlignment="1">
      <alignment horizontal="left" vertical="center" wrapText="1"/>
    </xf>
    <xf numFmtId="0" fontId="45" fillId="0" borderId="8" xfId="0" applyFont="1" applyBorder="1" applyAlignment="1">
      <alignment horizontal="left" vertical="center" wrapText="1"/>
    </xf>
    <xf numFmtId="0" fontId="45" fillId="0" borderId="13" xfId="0" applyFont="1" applyBorder="1" applyAlignment="1">
      <alignment horizontal="left" vertical="center" wrapText="1"/>
    </xf>
    <xf numFmtId="0" fontId="45" fillId="0" borderId="33" xfId="0" applyFont="1" applyBorder="1" applyAlignment="1">
      <alignment horizontal="left" vertical="center" wrapText="1"/>
    </xf>
    <xf numFmtId="0" fontId="45" fillId="0" borderId="28" xfId="0" applyFont="1" applyBorder="1"/>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45" fillId="0" borderId="10" xfId="0" applyFont="1" applyBorder="1" applyAlignment="1">
      <alignment horizontal="left"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5" fillId="0" borderId="10" xfId="0" applyFont="1" applyBorder="1" applyAlignment="1">
      <alignment horizontal="center" vertical="center" wrapText="1"/>
    </xf>
    <xf numFmtId="0" fontId="44" fillId="0" borderId="0" xfId="0" applyFont="1" applyBorder="1" applyAlignment="1">
      <alignment horizontal="center"/>
    </xf>
    <xf numFmtId="0" fontId="44" fillId="0" borderId="15" xfId="0" applyFont="1" applyFill="1" applyBorder="1" applyAlignment="1">
      <alignment horizontal="center"/>
    </xf>
    <xf numFmtId="2" fontId="45" fillId="0" borderId="13" xfId="0" applyNumberFormat="1" applyFont="1" applyFill="1" applyBorder="1" applyAlignment="1">
      <alignment horizontal="center" vertical="center"/>
    </xf>
    <xf numFmtId="0" fontId="44" fillId="0" borderId="14" xfId="0" applyFont="1" applyBorder="1" applyAlignment="1">
      <alignment horizontal="center"/>
    </xf>
    <xf numFmtId="0" fontId="44" fillId="0" borderId="15" xfId="0" applyFont="1" applyBorder="1" applyAlignment="1">
      <alignment horizontal="center"/>
    </xf>
    <xf numFmtId="0" fontId="44" fillId="0" borderId="11" xfId="0" applyFont="1" applyBorder="1" applyAlignment="1">
      <alignment horizontal="center" vertical="center"/>
    </xf>
    <xf numFmtId="0" fontId="44" fillId="0" borderId="13" xfId="0" applyFont="1" applyBorder="1" applyAlignment="1">
      <alignment horizontal="center" vertical="center"/>
    </xf>
    <xf numFmtId="2" fontId="45" fillId="0" borderId="13" xfId="0" applyNumberFormat="1" applyFont="1" applyBorder="1" applyAlignment="1">
      <alignment horizontal="center" vertical="center"/>
    </xf>
    <xf numFmtId="2" fontId="6" fillId="0" borderId="0" xfId="0" applyNumberFormat="1" applyFont="1" applyBorder="1" applyAlignment="1">
      <alignment horizontal="left" vertical="center" wrapText="1"/>
    </xf>
    <xf numFmtId="2" fontId="38" fillId="0" borderId="0" xfId="0" applyNumberFormat="1"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3" xfId="0" applyFont="1" applyBorder="1" applyAlignment="1">
      <alignment horizontal="center" vertical="center" wrapText="1"/>
    </xf>
    <xf numFmtId="0" fontId="3" fillId="0" borderId="126" xfId="0" applyFont="1" applyBorder="1" applyAlignment="1">
      <alignment horizontal="center" wrapText="1"/>
    </xf>
    <xf numFmtId="0" fontId="3" fillId="0" borderId="127" xfId="0" applyFont="1" applyBorder="1" applyAlignment="1">
      <alignment horizontal="center" wrapText="1"/>
    </xf>
    <xf numFmtId="0" fontId="3" fillId="0" borderId="128" xfId="0" applyFont="1" applyBorder="1" applyAlignment="1">
      <alignment horizontal="center" wrapText="1"/>
    </xf>
    <xf numFmtId="2" fontId="15" fillId="0" borderId="99" xfId="0" applyNumberFormat="1" applyFont="1" applyBorder="1" applyAlignment="1">
      <alignment horizontal="center" vertical="center" wrapText="1"/>
    </xf>
    <xf numFmtId="2" fontId="15" fillId="0" borderId="82" xfId="0" applyNumberFormat="1" applyFont="1" applyBorder="1" applyAlignment="1">
      <alignment horizontal="center" vertical="center" wrapText="1"/>
    </xf>
    <xf numFmtId="2" fontId="15" fillId="0" borderId="27" xfId="0" applyNumberFormat="1" applyFont="1" applyBorder="1" applyAlignment="1">
      <alignment horizontal="center" vertical="center" wrapText="1"/>
    </xf>
    <xf numFmtId="2" fontId="15" fillId="0" borderId="33" xfId="0" applyNumberFormat="1" applyFont="1" applyBorder="1" applyAlignment="1">
      <alignment horizontal="center" vertical="center" wrapText="1"/>
    </xf>
    <xf numFmtId="2" fontId="15" fillId="0" borderId="28" xfId="0" applyNumberFormat="1" applyFont="1" applyBorder="1" applyAlignment="1">
      <alignment horizontal="center" vertical="center" wrapText="1"/>
    </xf>
    <xf numFmtId="2" fontId="15" fillId="0" borderId="18" xfId="0" applyNumberFormat="1" applyFont="1" applyBorder="1" applyAlignment="1">
      <alignment horizontal="center" vertical="center" wrapText="1"/>
    </xf>
    <xf numFmtId="2" fontId="15" fillId="0" borderId="19" xfId="0" applyNumberFormat="1" applyFont="1" applyBorder="1" applyAlignment="1">
      <alignment horizontal="center" vertical="center" wrapText="1"/>
    </xf>
    <xf numFmtId="2" fontId="15" fillId="0" borderId="20" xfId="0" applyNumberFormat="1" applyFont="1" applyBorder="1" applyAlignment="1">
      <alignment horizontal="center" vertical="center" wrapText="1"/>
    </xf>
    <xf numFmtId="2" fontId="15" fillId="0" borderId="41" xfId="0" applyNumberFormat="1" applyFont="1" applyBorder="1" applyAlignment="1">
      <alignment horizontal="center" vertical="center" wrapText="1"/>
    </xf>
    <xf numFmtId="2" fontId="15" fillId="0" borderId="21" xfId="0" applyNumberFormat="1" applyFont="1" applyBorder="1" applyAlignment="1">
      <alignment horizontal="center" vertical="center" wrapText="1"/>
    </xf>
    <xf numFmtId="2" fontId="39" fillId="0" borderId="43" xfId="0" applyNumberFormat="1" applyFont="1" applyBorder="1" applyAlignment="1">
      <alignment horizontal="center" vertical="center" wrapText="1"/>
    </xf>
    <xf numFmtId="2" fontId="39" fillId="0" borderId="125" xfId="0" applyNumberFormat="1" applyFont="1" applyBorder="1" applyAlignment="1">
      <alignment horizontal="center" vertical="center" wrapText="1"/>
    </xf>
    <xf numFmtId="2" fontId="15" fillId="0" borderId="121" xfId="0" applyNumberFormat="1" applyFont="1" applyBorder="1" applyAlignment="1">
      <alignment horizontal="center" vertical="center" wrapText="1"/>
    </xf>
    <xf numFmtId="2" fontId="15" fillId="0" borderId="44" xfId="0" applyNumberFormat="1" applyFont="1" applyBorder="1" applyAlignment="1">
      <alignment horizontal="center" vertical="center" wrapText="1"/>
    </xf>
    <xf numFmtId="2" fontId="15" fillId="0" borderId="123" xfId="0" applyNumberFormat="1" applyFont="1" applyBorder="1" applyAlignment="1">
      <alignment horizontal="center" vertical="center" wrapText="1"/>
    </xf>
    <xf numFmtId="2" fontId="15" fillId="0" borderId="6" xfId="0" applyNumberFormat="1" applyFont="1" applyBorder="1" applyAlignment="1">
      <alignment horizontal="center" vertical="center" wrapText="1"/>
    </xf>
    <xf numFmtId="2" fontId="41" fillId="0" borderId="44" xfId="0" applyNumberFormat="1" applyFont="1" applyBorder="1" applyAlignment="1">
      <alignment horizontal="center" vertical="center" wrapText="1"/>
    </xf>
    <xf numFmtId="2" fontId="41" fillId="0" borderId="6" xfId="0" applyNumberFormat="1" applyFont="1" applyBorder="1" applyAlignment="1">
      <alignment horizontal="center" vertical="center" wrapText="1"/>
    </xf>
    <xf numFmtId="0" fontId="4" fillId="0" borderId="0" xfId="0" applyFont="1" applyAlignment="1">
      <alignment horizontal="center"/>
    </xf>
    <xf numFmtId="3" fontId="26" fillId="0" borderId="43" xfId="0" applyNumberFormat="1" applyFont="1" applyBorder="1" applyAlignment="1">
      <alignment horizontal="center" vertical="center" wrapText="1"/>
    </xf>
    <xf numFmtId="3" fontId="26" fillId="0" borderId="125" xfId="0" applyNumberFormat="1" applyFont="1" applyBorder="1" applyAlignment="1">
      <alignment horizontal="center" vertical="center" wrapText="1"/>
    </xf>
    <xf numFmtId="2" fontId="20" fillId="0" borderId="34" xfId="0" applyNumberFormat="1" applyFont="1" applyBorder="1" applyAlignment="1">
      <alignment horizontal="center" vertical="center" wrapText="1"/>
    </xf>
    <xf numFmtId="2" fontId="20" fillId="0" borderId="7" xfId="0" applyNumberFormat="1" applyFont="1" applyBorder="1" applyAlignment="1">
      <alignment horizontal="center" vertical="center" wrapText="1"/>
    </xf>
    <xf numFmtId="0" fontId="12" fillId="0" borderId="0" xfId="0" applyFont="1" applyAlignment="1">
      <alignment horizontal="center"/>
    </xf>
    <xf numFmtId="0" fontId="14" fillId="0" borderId="0" xfId="0" applyFont="1" applyAlignment="1">
      <alignment horizontal="center"/>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2" fontId="15" fillId="0" borderId="10" xfId="0" applyNumberFormat="1" applyFont="1" applyBorder="1" applyAlignment="1">
      <alignment horizontal="center" vertical="center" wrapText="1"/>
    </xf>
    <xf numFmtId="2" fontId="15" fillId="0" borderId="8" xfId="0" applyNumberFormat="1" applyFont="1" applyBorder="1" applyAlignment="1">
      <alignment horizontal="center" vertical="center" wrapText="1"/>
    </xf>
    <xf numFmtId="2" fontId="15" fillId="0" borderId="11" xfId="0" applyNumberFormat="1" applyFont="1" applyBorder="1" applyAlignment="1">
      <alignment horizontal="center" vertical="center" wrapText="1"/>
    </xf>
    <xf numFmtId="2" fontId="15" fillId="0" borderId="13"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3" fontId="5" fillId="0" borderId="8" xfId="0" applyNumberFormat="1" applyFont="1" applyBorder="1" applyAlignment="1">
      <alignment horizontal="center" vertical="center" wrapText="1"/>
    </xf>
    <xf numFmtId="3" fontId="5" fillId="0" borderId="9" xfId="0" applyNumberFormat="1" applyFont="1" applyBorder="1" applyAlignment="1">
      <alignment horizontal="center" vertical="center" wrapText="1"/>
    </xf>
    <xf numFmtId="3" fontId="5" fillId="0" borderId="125" xfId="0" applyNumberFormat="1" applyFont="1" applyBorder="1" applyAlignment="1">
      <alignment horizontal="center" vertical="center" wrapText="1"/>
    </xf>
    <xf numFmtId="3" fontId="5" fillId="0" borderId="7" xfId="0" applyNumberFormat="1" applyFont="1" applyBorder="1" applyAlignment="1">
      <alignment horizontal="center" vertical="center" wrapText="1"/>
    </xf>
    <xf numFmtId="3" fontId="5" fillId="0" borderId="6" xfId="0" applyNumberFormat="1" applyFont="1" applyBorder="1" applyAlignment="1">
      <alignment horizontal="center" vertical="center" wrapText="1"/>
    </xf>
    <xf numFmtId="0" fontId="44" fillId="0" borderId="129" xfId="0" applyFont="1" applyBorder="1" applyAlignment="1">
      <alignment horizontal="center" vertical="center" wrapText="1"/>
    </xf>
    <xf numFmtId="0" fontId="44" fillId="0" borderId="104" xfId="0" applyFont="1" applyBorder="1" applyAlignment="1">
      <alignment horizontal="center" vertical="center" wrapText="1"/>
    </xf>
    <xf numFmtId="0" fontId="44" fillId="0" borderId="35" xfId="0" applyFont="1" applyBorder="1" applyAlignment="1">
      <alignment horizontal="center" vertical="center" wrapText="1"/>
    </xf>
    <xf numFmtId="0" fontId="44" fillId="0" borderId="130" xfId="0" applyFont="1" applyBorder="1" applyAlignment="1">
      <alignment horizontal="center" vertical="center" wrapText="1"/>
    </xf>
    <xf numFmtId="0" fontId="44" fillId="0" borderId="131" xfId="0" applyFont="1" applyBorder="1" applyAlignment="1">
      <alignment horizontal="center" vertical="center" wrapText="1"/>
    </xf>
    <xf numFmtId="0" fontId="44" fillId="0" borderId="36"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8" xfId="0" applyFont="1" applyBorder="1" applyAlignment="1">
      <alignment horizontal="center" vertical="center" wrapText="1"/>
    </xf>
    <xf numFmtId="0" fontId="37" fillId="0" borderId="10" xfId="0" applyFont="1" applyBorder="1" applyAlignment="1">
      <alignment horizontal="left" vertical="center" wrapText="1"/>
    </xf>
    <xf numFmtId="0" fontId="37" fillId="0" borderId="8" xfId="0" applyFont="1" applyBorder="1" applyAlignment="1">
      <alignment horizontal="left" vertical="center" wrapText="1"/>
    </xf>
    <xf numFmtId="0" fontId="37" fillId="0" borderId="33" xfId="0" applyFont="1" applyBorder="1" applyAlignment="1">
      <alignment horizontal="left" vertical="center" wrapText="1"/>
    </xf>
    <xf numFmtId="0" fontId="37" fillId="0" borderId="28" xfId="0" applyFont="1" applyBorder="1" applyAlignment="1">
      <alignment horizontal="left" vertical="center" wrapText="1"/>
    </xf>
    <xf numFmtId="0" fontId="44" fillId="0" borderId="33" xfId="0" applyFont="1" applyBorder="1" applyAlignment="1">
      <alignment horizontal="left" vertical="center" wrapText="1"/>
    </xf>
    <xf numFmtId="0" fontId="44" fillId="0" borderId="28" xfId="0" applyFont="1" applyBorder="1" applyAlignment="1">
      <alignment horizontal="left" vertical="center" wrapText="1"/>
    </xf>
    <xf numFmtId="0" fontId="39" fillId="0" borderId="0" xfId="0" applyFont="1" applyAlignment="1">
      <alignment horizontal="left" vertical="center" wrapText="1"/>
    </xf>
    <xf numFmtId="0" fontId="43" fillId="0" borderId="0" xfId="0" applyFont="1" applyAlignment="1">
      <alignment horizontal="left" vertical="center" wrapText="1"/>
    </xf>
    <xf numFmtId="0" fontId="37" fillId="0" borderId="11" xfId="0" applyFont="1" applyBorder="1" applyAlignment="1">
      <alignment horizontal="left" vertical="center" wrapText="1"/>
    </xf>
    <xf numFmtId="0" fontId="37" fillId="0" borderId="13" xfId="0" applyFont="1" applyBorder="1" applyAlignment="1">
      <alignment horizontal="left" vertical="center" wrapText="1"/>
    </xf>
    <xf numFmtId="0" fontId="14" fillId="0" borderId="0" xfId="0" applyFont="1" applyAlignment="1">
      <alignment horizontal="left" vertical="center" wrapText="1"/>
    </xf>
    <xf numFmtId="0" fontId="11" fillId="0" borderId="18"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7" xfId="0" applyFont="1" applyBorder="1" applyAlignment="1">
      <alignment horizontal="center" vertical="center" wrapText="1"/>
    </xf>
    <xf numFmtId="0" fontId="62" fillId="0" borderId="10" xfId="0" applyFont="1" applyBorder="1" applyAlignment="1">
      <alignment horizontal="center" vertical="center" wrapText="1"/>
    </xf>
    <xf numFmtId="0" fontId="62" fillId="0" borderId="8" xfId="0" applyFont="1" applyBorder="1" applyAlignment="1">
      <alignment horizontal="center" vertical="center" wrapText="1"/>
    </xf>
    <xf numFmtId="0" fontId="62" fillId="0" borderId="11" xfId="0" applyFont="1" applyBorder="1" applyAlignment="1">
      <alignment horizontal="center" vertical="center" wrapText="1"/>
    </xf>
    <xf numFmtId="0" fontId="62" fillId="0" borderId="13" xfId="0" applyFont="1" applyBorder="1" applyAlignment="1">
      <alignment horizontal="center" vertical="center" wrapText="1"/>
    </xf>
    <xf numFmtId="0" fontId="61" fillId="0" borderId="124" xfId="0" applyFont="1" applyBorder="1" applyAlignment="1">
      <alignment horizontal="center" vertical="center" wrapText="1"/>
    </xf>
    <xf numFmtId="0" fontId="61" fillId="0" borderId="0" xfId="0" applyFont="1" applyBorder="1" applyAlignment="1">
      <alignment horizontal="center" vertical="center" wrapText="1"/>
    </xf>
    <xf numFmtId="0" fontId="16" fillId="0" borderId="0" xfId="0" applyFont="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98"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3" xfId="0" applyFont="1" applyBorder="1" applyAlignment="1">
      <alignment horizontal="center" vertical="center" wrapText="1"/>
    </xf>
    <xf numFmtId="0" fontId="11" fillId="0" borderId="1" xfId="0" applyFont="1" applyBorder="1" applyAlignment="1">
      <alignment horizontal="center" vertical="center" wrapText="1"/>
    </xf>
    <xf numFmtId="0" fontId="62" fillId="0" borderId="33" xfId="0" applyFont="1" applyBorder="1" applyAlignment="1">
      <alignment horizontal="left" vertical="center" wrapText="1"/>
    </xf>
    <xf numFmtId="0" fontId="62" fillId="0" borderId="41" xfId="0" applyFont="1" applyBorder="1" applyAlignment="1">
      <alignment horizontal="left" vertical="center" wrapText="1"/>
    </xf>
    <xf numFmtId="0" fontId="62" fillId="0" borderId="28" xfId="0" applyFont="1" applyBorder="1" applyAlignment="1">
      <alignment horizontal="left" vertical="center" wrapText="1"/>
    </xf>
    <xf numFmtId="0" fontId="14" fillId="0" borderId="0" xfId="0" applyFont="1" applyBorder="1" applyAlignment="1">
      <alignment horizontal="left" vertical="center" wrapText="1"/>
    </xf>
    <xf numFmtId="0" fontId="11" fillId="0" borderId="13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2" xfId="0" applyFont="1" applyBorder="1" applyAlignment="1">
      <alignment horizontal="center" vertical="center" wrapText="1"/>
    </xf>
    <xf numFmtId="0" fontId="62" fillId="0" borderId="123" xfId="0" applyFont="1" applyBorder="1" applyAlignment="1">
      <alignment horizontal="left" vertical="center" wrapText="1"/>
    </xf>
    <xf numFmtId="0" fontId="62" fillId="0" borderId="124" xfId="0" applyFont="1" applyBorder="1" applyAlignment="1">
      <alignment horizontal="left" vertical="center" wrapText="1"/>
    </xf>
    <xf numFmtId="0" fontId="62" fillId="0" borderId="6" xfId="0" applyFont="1" applyBorder="1" applyAlignment="1">
      <alignment horizontal="left" vertical="center" wrapText="1"/>
    </xf>
    <xf numFmtId="0" fontId="62" fillId="0" borderId="24" xfId="0" applyFont="1" applyBorder="1" applyAlignment="1">
      <alignment horizontal="left" vertical="center" wrapText="1"/>
    </xf>
    <xf numFmtId="0" fontId="62" fillId="0" borderId="31" xfId="0" applyFont="1" applyBorder="1" applyAlignment="1">
      <alignment horizontal="left" vertical="center" wrapText="1"/>
    </xf>
    <xf numFmtId="0" fontId="62" fillId="0" borderId="29" xfId="0" applyFont="1" applyBorder="1" applyAlignment="1">
      <alignment horizontal="left" vertical="center" wrapText="1"/>
    </xf>
    <xf numFmtId="0" fontId="35" fillId="0" borderId="0" xfId="0" applyFont="1" applyFill="1" applyAlignment="1">
      <alignment horizontal="center" vertical="center" wrapText="1"/>
    </xf>
    <xf numFmtId="0" fontId="37" fillId="0" borderId="0" xfId="0" applyFont="1" applyAlignment="1">
      <alignment wrapText="1"/>
    </xf>
    <xf numFmtId="0" fontId="5" fillId="0" borderId="33" xfId="0" applyFont="1" applyBorder="1" applyAlignment="1">
      <alignment horizontal="left" vertical="center" wrapText="1"/>
    </xf>
    <xf numFmtId="0" fontId="5" fillId="0" borderId="28" xfId="0" applyFont="1" applyBorder="1" applyAlignment="1">
      <alignment horizontal="left" vertical="center" wrapText="1"/>
    </xf>
    <xf numFmtId="0" fontId="28" fillId="0" borderId="0" xfId="0" applyFont="1" applyBorder="1" applyAlignment="1">
      <alignment horizontal="left" vertical="center" wrapText="1"/>
    </xf>
    <xf numFmtId="0" fontId="37" fillId="0" borderId="98" xfId="0" applyFont="1" applyBorder="1" applyAlignment="1">
      <alignment horizontal="left" vertical="center" wrapText="1"/>
    </xf>
    <xf numFmtId="0" fontId="31" fillId="0" borderId="99" xfId="0" applyFont="1" applyBorder="1" applyAlignment="1">
      <alignment horizontal="center" vertical="center" wrapText="1"/>
    </xf>
    <xf numFmtId="0" fontId="31" fillId="0" borderId="27" xfId="0" applyFont="1" applyBorder="1" applyAlignment="1">
      <alignment horizontal="center" vertical="center" wrapText="1"/>
    </xf>
    <xf numFmtId="0" fontId="5" fillId="0" borderId="24" xfId="0" applyFont="1" applyBorder="1" applyAlignment="1">
      <alignment horizontal="left" vertical="center" wrapText="1"/>
    </xf>
    <xf numFmtId="0" fontId="5" fillId="0" borderId="29" xfId="0" applyFont="1" applyBorder="1" applyAlignment="1">
      <alignment horizontal="left" vertical="center" wrapText="1"/>
    </xf>
    <xf numFmtId="0" fontId="44" fillId="0" borderId="0" xfId="0" applyFont="1" applyAlignment="1">
      <alignment horizontal="center" vertical="center" wrapText="1"/>
    </xf>
    <xf numFmtId="0" fontId="5" fillId="0" borderId="119" xfId="0" applyFont="1" applyBorder="1" applyAlignment="1">
      <alignment horizontal="left" vertical="center" wrapText="1"/>
    </xf>
    <xf numFmtId="0" fontId="5" fillId="0" borderId="1" xfId="0" applyFont="1" applyBorder="1" applyAlignment="1">
      <alignment horizontal="left" vertical="center" wrapText="1"/>
    </xf>
    <xf numFmtId="0" fontId="4" fillId="0" borderId="134" xfId="0" applyFont="1" applyBorder="1" applyAlignment="1">
      <alignment horizontal="center" vertical="center" wrapText="1"/>
    </xf>
    <xf numFmtId="0" fontId="4" fillId="0" borderId="135"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33" xfId="0" applyFont="1" applyBorder="1" applyAlignment="1">
      <alignment horizontal="left" vertical="center" wrapText="1"/>
    </xf>
    <xf numFmtId="0" fontId="31" fillId="0" borderId="41" xfId="0" applyFont="1" applyBorder="1" applyAlignment="1">
      <alignment horizontal="left" vertical="center" wrapText="1"/>
    </xf>
    <xf numFmtId="0" fontId="31" fillId="0" borderId="21" xfId="0" applyFont="1" applyBorder="1" applyAlignment="1">
      <alignment horizontal="left" vertical="center" wrapText="1"/>
    </xf>
    <xf numFmtId="0" fontId="32" fillId="0" borderId="10" xfId="0" applyFont="1" applyBorder="1" applyAlignment="1">
      <alignment horizontal="left" vertical="center" wrapText="1"/>
    </xf>
    <xf numFmtId="0" fontId="32" fillId="0" borderId="8" xfId="0" applyFont="1" applyBorder="1" applyAlignment="1">
      <alignment horizontal="left" vertical="center" wrapText="1"/>
    </xf>
    <xf numFmtId="0" fontId="31" fillId="0" borderId="28" xfId="0" applyFont="1" applyBorder="1" applyAlignment="1">
      <alignment horizontal="left" vertical="center" wrapText="1"/>
    </xf>
    <xf numFmtId="0" fontId="31" fillId="0" borderId="10" xfId="0" applyFont="1" applyBorder="1" applyAlignment="1">
      <alignment horizontal="left" vertical="center" wrapText="1"/>
    </xf>
    <xf numFmtId="0" fontId="31" fillId="0" borderId="8" xfId="0" applyFont="1" applyBorder="1" applyAlignment="1">
      <alignment horizontal="left" vertical="center" wrapText="1"/>
    </xf>
    <xf numFmtId="0" fontId="31" fillId="0" borderId="0" xfId="0" applyFont="1" applyAlignment="1">
      <alignment horizontal="center" vertical="center" wrapText="1"/>
    </xf>
    <xf numFmtId="0" fontId="31" fillId="0" borderId="14"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0" fontId="4" fillId="0" borderId="119" xfId="0" applyFont="1" applyBorder="1" applyAlignment="1">
      <alignment horizontal="left" vertical="center" wrapText="1"/>
    </xf>
    <xf numFmtId="0" fontId="4" fillId="0" borderId="133"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41" xfId="0" applyFont="1" applyBorder="1" applyAlignment="1">
      <alignment horizontal="left" vertical="center" wrapText="1"/>
    </xf>
    <xf numFmtId="0" fontId="4" fillId="0" borderId="21" xfId="0" applyFont="1" applyBorder="1" applyAlignment="1">
      <alignment horizontal="left" vertical="center" wrapText="1"/>
    </xf>
    <xf numFmtId="0" fontId="5" fillId="0" borderId="41" xfId="0" applyFont="1" applyBorder="1" applyAlignment="1">
      <alignment horizontal="left" vertical="center" wrapText="1"/>
    </xf>
    <xf numFmtId="0" fontId="5" fillId="0" borderId="21" xfId="0" applyFont="1" applyBorder="1" applyAlignment="1">
      <alignment horizontal="left" vertical="center" wrapText="1"/>
    </xf>
    <xf numFmtId="0" fontId="35" fillId="0" borderId="0" xfId="0" applyFont="1" applyAlignment="1">
      <alignment horizontal="center" vertical="center" wrapText="1"/>
    </xf>
    <xf numFmtId="0" fontId="5" fillId="0" borderId="103" xfId="0" applyFont="1" applyBorder="1" applyAlignment="1">
      <alignment horizontal="left" vertical="center" wrapText="1"/>
    </xf>
    <xf numFmtId="0" fontId="5" fillId="0" borderId="4" xfId="0" applyFont="1" applyBorder="1" applyAlignment="1">
      <alignment horizontal="left" vertical="center" wrapText="1"/>
    </xf>
    <xf numFmtId="0" fontId="5" fillId="0" borderId="10" xfId="0" applyFont="1" applyBorder="1" applyAlignment="1">
      <alignment horizontal="left" vertical="center" wrapText="1"/>
    </xf>
    <xf numFmtId="0" fontId="4" fillId="0" borderId="9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4" fontId="37" fillId="0" borderId="43" xfId="0" applyNumberFormat="1" applyFont="1" applyBorder="1" applyAlignment="1">
      <alignment horizontal="center" vertical="center"/>
    </xf>
    <xf numFmtId="4" fontId="37" fillId="0" borderId="34" xfId="0" applyNumberFormat="1" applyFont="1" applyBorder="1" applyAlignment="1">
      <alignment horizontal="center" vertical="center"/>
    </xf>
    <xf numFmtId="4" fontId="37" fillId="0" borderId="45" xfId="0" applyNumberFormat="1" applyFont="1" applyBorder="1" applyAlignment="1">
      <alignment horizontal="center" vertical="center"/>
    </xf>
    <xf numFmtId="4" fontId="37" fillId="0" borderId="3" xfId="0" applyNumberFormat="1" applyFont="1" applyBorder="1" applyAlignment="1">
      <alignment horizontal="center" vertical="center"/>
    </xf>
    <xf numFmtId="4" fontId="37" fillId="0" borderId="20" xfId="0" applyNumberFormat="1" applyFont="1" applyBorder="1" applyAlignment="1">
      <alignment horizontal="center" vertical="center"/>
    </xf>
    <xf numFmtId="4" fontId="37" fillId="0" borderId="21" xfId="0" applyNumberFormat="1" applyFont="1" applyBorder="1" applyAlignment="1">
      <alignment horizontal="center" vertical="center"/>
    </xf>
    <xf numFmtId="0" fontId="5" fillId="0" borderId="0" xfId="0" applyFont="1" applyAlignment="1">
      <alignment horizontal="left" vertical="center"/>
    </xf>
    <xf numFmtId="0" fontId="5" fillId="0" borderId="121" xfId="0" applyFont="1" applyBorder="1" applyAlignment="1">
      <alignment horizontal="left" vertical="center" wrapText="1"/>
    </xf>
    <xf numFmtId="0" fontId="5" fillId="0" borderId="122" xfId="0" applyFont="1" applyBorder="1" applyAlignment="1">
      <alignment horizontal="left" vertical="center" wrapText="1"/>
    </xf>
    <xf numFmtId="0" fontId="5" fillId="0" borderId="34" xfId="0" applyFont="1" applyBorder="1" applyAlignment="1">
      <alignment horizontal="left" vertical="center" wrapText="1"/>
    </xf>
    <xf numFmtId="0" fontId="5" fillId="0" borderId="123" xfId="0" applyFont="1" applyBorder="1" applyAlignment="1">
      <alignment horizontal="left" vertical="center" wrapText="1"/>
    </xf>
    <xf numFmtId="0" fontId="5" fillId="0" borderId="124" xfId="0" applyFont="1" applyBorder="1" applyAlignment="1">
      <alignment horizontal="left" vertical="center" wrapText="1"/>
    </xf>
    <xf numFmtId="0" fontId="5" fillId="0" borderId="7" xfId="0" applyFont="1" applyBorder="1" applyAlignment="1">
      <alignment horizontal="left" vertical="center" wrapText="1"/>
    </xf>
    <xf numFmtId="0" fontId="7" fillId="0" borderId="0" xfId="0" applyFont="1" applyAlignment="1">
      <alignment horizontal="left" vertical="center"/>
    </xf>
    <xf numFmtId="0" fontId="32" fillId="0" borderId="24" xfId="0" applyFont="1" applyBorder="1" applyAlignment="1">
      <alignment horizontal="left" vertical="center"/>
    </xf>
    <xf numFmtId="0" fontId="32" fillId="0" borderId="31" xfId="0" applyFont="1" applyBorder="1" applyAlignment="1">
      <alignment horizontal="left" vertical="center"/>
    </xf>
    <xf numFmtId="0" fontId="39" fillId="0" borderId="41" xfId="0" applyFont="1" applyBorder="1" applyAlignment="1">
      <alignment horizontal="left" vertical="center"/>
    </xf>
    <xf numFmtId="0" fontId="39" fillId="0" borderId="21" xfId="0" applyFont="1" applyBorder="1" applyAlignment="1">
      <alignment horizontal="left" vertical="center"/>
    </xf>
    <xf numFmtId="0" fontId="39" fillId="0" borderId="31" xfId="0" applyFont="1" applyBorder="1" applyAlignment="1">
      <alignment horizontal="left" vertical="center"/>
    </xf>
    <xf numFmtId="0" fontId="39" fillId="0" borderId="23" xfId="0" applyFont="1" applyBorder="1" applyAlignment="1">
      <alignment horizontal="left" vertical="center"/>
    </xf>
    <xf numFmtId="0" fontId="32" fillId="0" borderId="33" xfId="0" applyFont="1" applyBorder="1" applyAlignment="1">
      <alignment horizontal="left" vertical="center"/>
    </xf>
    <xf numFmtId="0" fontId="32" fillId="0" borderId="41" xfId="0" applyFont="1" applyBorder="1" applyAlignment="1">
      <alignment horizontal="left" vertical="center"/>
    </xf>
    <xf numFmtId="0" fontId="31" fillId="0" borderId="99" xfId="0" applyFont="1" applyBorder="1" applyAlignment="1">
      <alignment horizontal="center" vertical="center"/>
    </xf>
    <xf numFmtId="0" fontId="31" fillId="0" borderId="82" xfId="0" applyFont="1" applyBorder="1" applyAlignment="1">
      <alignment horizontal="center" vertical="center"/>
    </xf>
    <xf numFmtId="0" fontId="31" fillId="0" borderId="19" xfId="0" applyFont="1" applyBorder="1" applyAlignment="1">
      <alignment horizontal="center" vertical="center"/>
    </xf>
    <xf numFmtId="0" fontId="31" fillId="0" borderId="0" xfId="0" applyFont="1" applyAlignment="1">
      <alignment horizontal="left" vertical="center" wrapText="1"/>
    </xf>
    <xf numFmtId="2" fontId="39" fillId="0" borderId="39" xfId="0" applyNumberFormat="1" applyFont="1" applyBorder="1" applyAlignment="1">
      <alignment horizontal="center" vertical="center"/>
    </xf>
    <xf numFmtId="2" fontId="39" fillId="0" borderId="35" xfId="0" applyNumberFormat="1" applyFont="1" applyBorder="1" applyAlignment="1">
      <alignment horizontal="center" vertical="center"/>
    </xf>
    <xf numFmtId="3" fontId="39" fillId="0" borderId="40" xfId="0" applyNumberFormat="1" applyFont="1" applyBorder="1" applyAlignment="1">
      <alignment horizontal="center" vertical="center" wrapText="1"/>
    </xf>
    <xf numFmtId="3" fontId="39" fillId="0" borderId="36" xfId="0" applyNumberFormat="1" applyFont="1" applyBorder="1" applyAlignment="1">
      <alignment horizontal="center" vertical="center" wrapText="1"/>
    </xf>
    <xf numFmtId="0" fontId="15" fillId="0" borderId="0" xfId="0" applyFont="1" applyAlignment="1">
      <alignment horizontal="left" vertical="center" wrapText="1"/>
    </xf>
    <xf numFmtId="0" fontId="39" fillId="0" borderId="13" xfId="0" applyFont="1" applyBorder="1" applyAlignment="1">
      <alignment horizontal="left" vertical="center" wrapText="1"/>
    </xf>
    <xf numFmtId="0" fontId="39" fillId="0" borderId="10" xfId="0" applyFont="1" applyBorder="1" applyAlignment="1">
      <alignment horizontal="left" vertical="center" wrapText="1"/>
    </xf>
    <xf numFmtId="0" fontId="39" fillId="0" borderId="8" xfId="0" applyFont="1" applyBorder="1" applyAlignment="1">
      <alignment horizontal="left" vertical="center" wrapText="1"/>
    </xf>
    <xf numFmtId="0" fontId="35" fillId="0" borderId="124" xfId="0" applyFont="1" applyBorder="1" applyAlignment="1">
      <alignment horizontal="center" vertical="top"/>
    </xf>
    <xf numFmtId="0" fontId="39" fillId="0" borderId="20" xfId="0" applyFont="1" applyBorder="1" applyAlignment="1">
      <alignment horizontal="center" vertical="center" wrapText="1"/>
    </xf>
    <xf numFmtId="0" fontId="39" fillId="0" borderId="28" xfId="0" applyFont="1" applyBorder="1" applyAlignment="1">
      <alignment horizontal="center" vertical="center" wrapText="1"/>
    </xf>
    <xf numFmtId="2" fontId="39" fillId="0" borderId="20" xfId="0" applyNumberFormat="1" applyFont="1" applyBorder="1" applyAlignment="1">
      <alignment horizontal="center" vertical="center"/>
    </xf>
    <xf numFmtId="2" fontId="39" fillId="0" borderId="28" xfId="0" applyNumberFormat="1" applyFont="1" applyBorder="1" applyAlignment="1">
      <alignment horizontal="center" vertical="center"/>
    </xf>
    <xf numFmtId="0" fontId="31" fillId="0" borderId="99" xfId="0" applyFont="1" applyBorder="1" applyAlignment="1">
      <alignment horizontal="center"/>
    </xf>
    <xf numFmtId="0" fontId="31" fillId="0" borderId="27" xfId="0" applyFont="1" applyBorder="1" applyAlignment="1">
      <alignment horizontal="center"/>
    </xf>
    <xf numFmtId="0" fontId="37" fillId="0" borderId="15" xfId="0" applyFont="1" applyBorder="1"/>
    <xf numFmtId="0" fontId="39" fillId="0" borderId="11" xfId="0" applyFont="1" applyBorder="1" applyAlignment="1">
      <alignment horizontal="left" vertical="center" wrapText="1"/>
    </xf>
    <xf numFmtId="1" fontId="39" fillId="0" borderId="8" xfId="0" applyNumberFormat="1" applyFont="1" applyBorder="1" applyAlignment="1">
      <alignment horizontal="center" vertical="center"/>
    </xf>
    <xf numFmtId="1" fontId="39" fillId="0" borderId="13" xfId="0" applyNumberFormat="1" applyFont="1" applyBorder="1" applyAlignment="1">
      <alignment horizontal="center" vertical="center"/>
    </xf>
    <xf numFmtId="3" fontId="39" fillId="0" borderId="8" xfId="0" applyNumberFormat="1" applyFont="1" applyBorder="1" applyAlignment="1">
      <alignment horizontal="center" vertical="center" wrapText="1"/>
    </xf>
    <xf numFmtId="3" fontId="39" fillId="0" borderId="13" xfId="0" applyNumberFormat="1" applyFont="1" applyBorder="1" applyAlignment="1">
      <alignment horizontal="center" vertical="center" wrapText="1"/>
    </xf>
    <xf numFmtId="0" fontId="39" fillId="0" borderId="121" xfId="0" applyFont="1" applyBorder="1" applyAlignment="1">
      <alignment horizontal="left" vertical="center" wrapText="1"/>
    </xf>
    <xf numFmtId="0" fontId="39" fillId="0" borderId="44" xfId="0" applyFont="1" applyBorder="1" applyAlignment="1">
      <alignment horizontal="left" vertical="center" wrapText="1"/>
    </xf>
    <xf numFmtId="0" fontId="39" fillId="0" borderId="119" xfId="0" applyFont="1" applyBorder="1" applyAlignment="1">
      <alignment horizontal="left" vertical="center" wrapText="1"/>
    </xf>
    <xf numFmtId="0" fontId="39" fillId="0" borderId="1" xfId="0" applyFont="1" applyBorder="1" applyAlignment="1">
      <alignment horizontal="left" vertical="center" wrapText="1"/>
    </xf>
    <xf numFmtId="0" fontId="39" fillId="0" borderId="20" xfId="0" applyFont="1" applyBorder="1" applyAlignment="1">
      <alignment horizontal="left" vertical="center" wrapText="1"/>
    </xf>
    <xf numFmtId="0" fontId="39" fillId="0" borderId="28" xfId="0" applyFont="1" applyBorder="1" applyAlignment="1">
      <alignment horizontal="left" vertical="center" wrapText="1"/>
    </xf>
    <xf numFmtId="0" fontId="39" fillId="0" borderId="43" xfId="0" applyFont="1" applyBorder="1" applyAlignment="1">
      <alignment horizontal="left" vertical="center" wrapText="1"/>
    </xf>
    <xf numFmtId="0" fontId="39" fillId="0" borderId="45" xfId="0" applyFont="1" applyBorder="1" applyAlignment="1">
      <alignment horizontal="left" vertical="center" wrapText="1"/>
    </xf>
    <xf numFmtId="0" fontId="39" fillId="0" borderId="103" xfId="0" applyFont="1" applyBorder="1" applyAlignment="1">
      <alignment horizontal="left" vertical="center" wrapText="1"/>
    </xf>
    <xf numFmtId="0" fontId="39" fillId="0" borderId="39" xfId="0" applyFont="1" applyBorder="1" applyAlignment="1">
      <alignment horizontal="left" vertical="center" wrapText="1"/>
    </xf>
    <xf numFmtId="0" fontId="50" fillId="0" borderId="0" xfId="0" applyFont="1" applyBorder="1" applyAlignment="1">
      <alignment horizontal="left" vertical="center" wrapText="1"/>
    </xf>
    <xf numFmtId="0" fontId="29" fillId="0" borderId="0" xfId="0" applyFont="1" applyBorder="1" applyAlignment="1">
      <alignment horizontal="left" vertical="center" wrapText="1"/>
    </xf>
    <xf numFmtId="18" fontId="29" fillId="0" borderId="0" xfId="0" applyNumberFormat="1" applyFont="1" applyBorder="1" applyAlignment="1">
      <alignment horizontal="left" vertical="center" wrapText="1"/>
    </xf>
    <xf numFmtId="0" fontId="3" fillId="0" borderId="0"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4" xfId="0" applyFont="1" applyBorder="1" applyAlignment="1">
      <alignment horizontal="center" vertical="center" wrapText="1"/>
    </xf>
    <xf numFmtId="0" fontId="30" fillId="0" borderId="129" xfId="0" applyFont="1" applyBorder="1" applyAlignment="1">
      <alignment horizontal="center" vertical="center" wrapText="1"/>
    </xf>
    <xf numFmtId="0" fontId="30" fillId="0" borderId="35" xfId="0" applyFont="1" applyBorder="1" applyAlignment="1">
      <alignment horizontal="center" vertical="center" wrapText="1"/>
    </xf>
    <xf numFmtId="0" fontId="53" fillId="0" borderId="129" xfId="0" applyFont="1" applyBorder="1" applyAlignment="1">
      <alignment horizontal="center" vertical="center" wrapText="1"/>
    </xf>
    <xf numFmtId="0" fontId="53" fillId="0" borderId="35" xfId="0" applyFont="1" applyBorder="1" applyAlignment="1">
      <alignment horizontal="center" vertical="center" wrapText="1"/>
    </xf>
    <xf numFmtId="0" fontId="53" fillId="0" borderId="130" xfId="0" applyFont="1" applyBorder="1" applyAlignment="1">
      <alignment horizontal="center" vertical="center" wrapText="1"/>
    </xf>
    <xf numFmtId="0" fontId="53" fillId="0" borderId="36" xfId="0" applyFont="1" applyBorder="1" applyAlignment="1">
      <alignment horizontal="center" vertical="center" wrapText="1"/>
    </xf>
    <xf numFmtId="3" fontId="29" fillId="0" borderId="8" xfId="0" applyNumberFormat="1" applyFont="1" applyBorder="1" applyAlignment="1">
      <alignment horizontal="center" vertical="center" wrapText="1"/>
    </xf>
    <xf numFmtId="3" fontId="29" fillId="0" borderId="9" xfId="0" applyNumberFormat="1" applyFont="1" applyBorder="1" applyAlignment="1">
      <alignment horizontal="center"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58" fillId="0" borderId="124" xfId="0" applyFont="1" applyBorder="1" applyAlignment="1">
      <alignment horizontal="center" vertical="center" wrapText="1"/>
    </xf>
    <xf numFmtId="0" fontId="32" fillId="0" borderId="124" xfId="0" applyFont="1" applyBorder="1" applyAlignment="1">
      <alignment horizontal="center" vertical="center" wrapText="1"/>
    </xf>
    <xf numFmtId="0" fontId="29" fillId="0" borderId="8" xfId="0" applyFont="1" applyBorder="1" applyAlignment="1">
      <alignment horizontal="left" vertical="center" wrapText="1"/>
    </xf>
    <xf numFmtId="3" fontId="29" fillId="0" borderId="13" xfId="0" applyNumberFormat="1" applyFont="1" applyBorder="1" applyAlignment="1">
      <alignment horizontal="center" vertical="center" wrapText="1"/>
    </xf>
    <xf numFmtId="3" fontId="29" fillId="0" borderId="12" xfId="0" applyNumberFormat="1" applyFont="1" applyBorder="1" applyAlignment="1">
      <alignment horizontal="center" vertical="center" wrapText="1"/>
    </xf>
    <xf numFmtId="0" fontId="29" fillId="0" borderId="0" xfId="0" applyFont="1" applyAlignment="1">
      <alignment vertical="center" wrapText="1"/>
    </xf>
    <xf numFmtId="0" fontId="29" fillId="0" borderId="13" xfId="0" applyFont="1" applyBorder="1" applyAlignment="1">
      <alignment horizontal="left" vertical="center" wrapText="1"/>
    </xf>
    <xf numFmtId="18" fontId="29" fillId="0" borderId="0" xfId="0" applyNumberFormat="1" applyFont="1" applyAlignment="1">
      <alignment vertical="center" wrapText="1"/>
    </xf>
    <xf numFmtId="0" fontId="5" fillId="0" borderId="0" xfId="0" applyFont="1" applyAlignment="1" applyProtection="1">
      <alignment horizontal="justify" vertical="center" wrapText="1"/>
      <protection locked="0"/>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15" fillId="0" borderId="0" xfId="0" applyFont="1" applyBorder="1" applyAlignment="1">
      <alignment horizontal="left"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31" fillId="0" borderId="0" xfId="0" applyFont="1"/>
    <xf numFmtId="0" fontId="25" fillId="0" borderId="10" xfId="0" applyFont="1" applyBorder="1" applyAlignment="1">
      <alignment horizontal="center" vertical="center" wrapText="1"/>
    </xf>
    <xf numFmtId="0" fontId="25" fillId="0" borderId="16" xfId="0" applyFont="1" applyBorder="1" applyAlignment="1">
      <alignment horizontal="center" vertical="center" wrapText="1"/>
    </xf>
    <xf numFmtId="0" fontId="2" fillId="0" borderId="103" xfId="0" applyFont="1" applyBorder="1" applyAlignment="1">
      <alignment horizontal="left" vertical="center" wrapText="1"/>
    </xf>
    <xf numFmtId="0" fontId="2" fillId="0" borderId="39" xfId="0" applyFont="1" applyBorder="1" applyAlignment="1">
      <alignment horizontal="left" vertical="center" wrapText="1"/>
    </xf>
    <xf numFmtId="0" fontId="3" fillId="0" borderId="134" xfId="0" applyFont="1" applyBorder="1" applyAlignment="1">
      <alignment horizontal="center" vertical="center" wrapText="1"/>
    </xf>
    <xf numFmtId="0" fontId="3" fillId="0" borderId="135" xfId="0" applyFont="1" applyBorder="1" applyAlignment="1">
      <alignment horizontal="center" vertical="center" wrapText="1"/>
    </xf>
    <xf numFmtId="0" fontId="3" fillId="0" borderId="128" xfId="0" applyFont="1" applyBorder="1" applyAlignment="1">
      <alignment horizontal="center" vertical="center" wrapText="1"/>
    </xf>
    <xf numFmtId="0" fontId="2" fillId="0" borderId="4" xfId="0" applyFont="1" applyBorder="1" applyAlignment="1">
      <alignment horizontal="left" vertical="center" wrapText="1"/>
    </xf>
    <xf numFmtId="0" fontId="2" fillId="0" borderId="35" xfId="0" applyFont="1" applyBorder="1" applyAlignment="1">
      <alignment horizontal="left" vertical="center" wrapText="1"/>
    </xf>
    <xf numFmtId="0" fontId="15" fillId="0" borderId="0" xfId="0" applyFont="1" applyAlignment="1">
      <alignment horizontal="center" vertical="center"/>
    </xf>
    <xf numFmtId="0" fontId="25" fillId="0" borderId="0" xfId="0" applyFont="1" applyAlignment="1">
      <alignment horizontal="center"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5" fillId="0" borderId="118"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19" xfId="0" applyFont="1" applyBorder="1" applyAlignment="1">
      <alignment horizontal="center" vertical="center" wrapText="1"/>
    </xf>
    <xf numFmtId="0" fontId="25" fillId="0" borderId="1" xfId="0" applyFont="1" applyBorder="1" applyAlignment="1">
      <alignment horizontal="center" vertical="center" wrapText="1"/>
    </xf>
    <xf numFmtId="0" fontId="5" fillId="0" borderId="0" xfId="0" applyFont="1" applyAlignment="1">
      <alignment horizontal="justify" vertical="center" wrapText="1"/>
    </xf>
    <xf numFmtId="0" fontId="15" fillId="0" borderId="33"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0" xfId="0" applyFont="1" applyAlignment="1">
      <alignment horizontal="left" wrapText="1"/>
    </xf>
    <xf numFmtId="0" fontId="4" fillId="0" borderId="0" xfId="0" applyFont="1" applyAlignment="1">
      <alignment horizontal="center" vertical="center"/>
    </xf>
    <xf numFmtId="0" fontId="5" fillId="0" borderId="0" xfId="0" applyFont="1" applyAlignment="1">
      <alignment horizontal="center" vertical="center"/>
    </xf>
    <xf numFmtId="0" fontId="25" fillId="0" borderId="18"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19"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8"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8" xfId="0" applyFont="1" applyBorder="1" applyAlignment="1">
      <alignment horizontal="center" vertical="center" wrapText="1"/>
    </xf>
    <xf numFmtId="0" fontId="28" fillId="0" borderId="0" xfId="0" applyFont="1" applyAlignment="1">
      <alignment horizontal="left" vertical="center" wrapText="1"/>
    </xf>
    <xf numFmtId="0" fontId="15" fillId="0" borderId="24" xfId="0" applyFont="1" applyBorder="1" applyAlignment="1">
      <alignment horizontal="center" vertical="center" wrapText="1"/>
    </xf>
    <xf numFmtId="0" fontId="15" fillId="0" borderId="29" xfId="0" applyFont="1" applyBorder="1" applyAlignment="1">
      <alignment horizontal="center" vertical="center" wrapText="1"/>
    </xf>
    <xf numFmtId="0" fontId="52" fillId="0" borderId="118" xfId="0" applyFont="1" applyBorder="1" applyAlignment="1">
      <alignment horizontal="center" vertical="center" wrapText="1"/>
    </xf>
    <xf numFmtId="0" fontId="52" fillId="0" borderId="30" xfId="0" applyFont="1" applyBorder="1" applyAlignment="1">
      <alignment horizontal="center" vertical="center" wrapText="1"/>
    </xf>
    <xf numFmtId="0" fontId="52" fillId="0" borderId="119" xfId="0" applyFont="1" applyBorder="1" applyAlignment="1">
      <alignment horizontal="center" vertical="center" wrapText="1"/>
    </xf>
    <xf numFmtId="0" fontId="52" fillId="0" borderId="1" xfId="0" applyFont="1" applyBorder="1" applyAlignment="1">
      <alignment horizontal="center" vertical="center" wrapText="1"/>
    </xf>
    <xf numFmtId="0" fontId="2" fillId="0" borderId="123" xfId="0" applyFont="1" applyBorder="1" applyAlignment="1">
      <alignment horizontal="center" vertical="center" wrapText="1"/>
    </xf>
    <xf numFmtId="0" fontId="2" fillId="0" borderId="6" xfId="0" applyFont="1" applyBorder="1" applyAlignment="1">
      <alignment horizontal="center" vertical="center" wrapText="1"/>
    </xf>
    <xf numFmtId="0" fontId="29" fillId="0" borderId="121"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123" xfId="0" applyFont="1" applyBorder="1" applyAlignment="1">
      <alignment horizontal="center" vertical="center" wrapText="1"/>
    </xf>
    <xf numFmtId="0" fontId="29" fillId="0" borderId="6" xfId="0" applyFont="1" applyBorder="1" applyAlignment="1">
      <alignment horizontal="center" vertical="center" wrapText="1"/>
    </xf>
    <xf numFmtId="2" fontId="37" fillId="0" borderId="39" xfId="0" applyNumberFormat="1" applyFont="1" applyBorder="1" applyAlignment="1">
      <alignment horizontal="center" vertical="center" wrapText="1"/>
    </xf>
    <xf numFmtId="2" fontId="37" fillId="0" borderId="102" xfId="0" applyNumberFormat="1" applyFont="1" applyBorder="1" applyAlignment="1">
      <alignment horizontal="center" vertical="center" wrapText="1"/>
    </xf>
    <xf numFmtId="3" fontId="5" fillId="0" borderId="40" xfId="0" applyNumberFormat="1" applyFont="1" applyBorder="1" applyAlignment="1">
      <alignment horizontal="center" vertical="center" wrapText="1"/>
    </xf>
    <xf numFmtId="3" fontId="5" fillId="0" borderId="136" xfId="0" applyNumberFormat="1" applyFont="1" applyBorder="1" applyAlignment="1">
      <alignment horizontal="center" vertical="center" wrapText="1"/>
    </xf>
    <xf numFmtId="0" fontId="2" fillId="0" borderId="119" xfId="0" applyFont="1" applyBorder="1" applyAlignment="1">
      <alignment horizontal="center" vertical="center" wrapText="1"/>
    </xf>
    <xf numFmtId="0" fontId="2" fillId="0" borderId="1"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37" fillId="0" borderId="21" xfId="0" applyNumberFormat="1" applyFont="1" applyBorder="1" applyAlignment="1">
      <alignment horizontal="center" vertical="center" wrapText="1"/>
    </xf>
    <xf numFmtId="0" fontId="15" fillId="0" borderId="24" xfId="0" applyFont="1" applyBorder="1" applyAlignment="1">
      <alignment horizontal="left" vertical="center" wrapText="1"/>
    </xf>
    <xf numFmtId="0" fontId="15" fillId="0" borderId="31" xfId="0" applyFont="1" applyBorder="1" applyAlignment="1">
      <alignment horizontal="left" vertical="center" wrapText="1"/>
    </xf>
    <xf numFmtId="0" fontId="15" fillId="0" borderId="29" xfId="0" applyFont="1" applyBorder="1" applyAlignment="1">
      <alignment horizontal="left" vertical="center" wrapText="1"/>
    </xf>
    <xf numFmtId="0" fontId="15" fillId="0" borderId="33" xfId="0" applyFont="1" applyBorder="1" applyAlignment="1">
      <alignment horizontal="left" vertical="center" wrapText="1"/>
    </xf>
    <xf numFmtId="0" fontId="15" fillId="0" borderId="41" xfId="0" applyFont="1" applyBorder="1" applyAlignment="1">
      <alignment horizontal="left" vertical="center" wrapText="1"/>
    </xf>
    <xf numFmtId="0" fontId="15" fillId="0" borderId="28" xfId="0" applyFont="1" applyBorder="1" applyAlignment="1">
      <alignment horizontal="left" vertical="center" wrapText="1"/>
    </xf>
    <xf numFmtId="0" fontId="28" fillId="0" borderId="0" xfId="0" applyFont="1" applyBorder="1" applyAlignment="1">
      <alignment horizontal="center" vertical="center" wrapText="1"/>
    </xf>
    <xf numFmtId="0" fontId="28" fillId="0" borderId="124" xfId="0" applyFont="1" applyBorder="1" applyAlignment="1">
      <alignment horizontal="center" vertical="center" wrapText="1"/>
    </xf>
    <xf numFmtId="0" fontId="25" fillId="0" borderId="99"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28" xfId="0" applyFont="1" applyBorder="1" applyAlignment="1">
      <alignment horizontal="center" vertical="center" wrapText="1"/>
    </xf>
    <xf numFmtId="0" fontId="31" fillId="0" borderId="70" xfId="0" applyFont="1" applyBorder="1" applyAlignment="1">
      <alignment horizontal="center" vertical="center" wrapText="1"/>
    </xf>
    <xf numFmtId="0" fontId="31" fillId="0" borderId="111" xfId="0" applyFont="1" applyBorder="1" applyAlignment="1">
      <alignment horizontal="center" vertical="center" wrapText="1"/>
    </xf>
    <xf numFmtId="0" fontId="31" fillId="0" borderId="69"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47" xfId="0" applyFont="1" applyBorder="1" applyAlignment="1">
      <alignment horizontal="center" vertical="center" wrapText="1"/>
    </xf>
    <xf numFmtId="0" fontId="15" fillId="0" borderId="0" xfId="0" applyFont="1"/>
    <xf numFmtId="0" fontId="4" fillId="0" borderId="0" xfId="0" applyFont="1"/>
    <xf numFmtId="0" fontId="4" fillId="0" borderId="0" xfId="0" applyFont="1" applyAlignment="1">
      <alignment wrapText="1"/>
    </xf>
    <xf numFmtId="0" fontId="28" fillId="0" borderId="0" xfId="0" applyFont="1"/>
    <xf numFmtId="0" fontId="27" fillId="0" borderId="0" xfId="0" applyFont="1" applyAlignment="1">
      <alignment horizontal="justify"/>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22" fillId="0" borderId="10" xfId="0" applyFont="1" applyBorder="1" applyAlignment="1">
      <alignment horizontal="left" vertical="center" wrapText="1"/>
    </xf>
    <xf numFmtId="0" fontId="17" fillId="0" borderId="0" xfId="0" applyFont="1" applyAlignment="1">
      <alignment horizontal="center"/>
    </xf>
    <xf numFmtId="0" fontId="12" fillId="0" borderId="0" xfId="0" applyFont="1" applyAlignment="1">
      <alignment horizontal="left" indent="2"/>
    </xf>
    <xf numFmtId="0" fontId="4" fillId="0" borderId="2" xfId="0" applyFont="1" applyBorder="1" applyAlignment="1">
      <alignment horizontal="center" vertical="center" wrapText="1"/>
    </xf>
    <xf numFmtId="0" fontId="4" fillId="0" borderId="1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0" xfId="0" applyFont="1" applyBorder="1" applyAlignment="1">
      <alignment horizontal="justify" vertical="center" wrapText="1"/>
    </xf>
    <xf numFmtId="0" fontId="4" fillId="0" borderId="27" xfId="0" applyFont="1" applyBorder="1" applyAlignment="1">
      <alignment horizontal="center" vertical="center" wrapText="1"/>
    </xf>
    <xf numFmtId="0" fontId="12" fillId="0" borderId="0" xfId="0" applyFont="1" applyAlignment="1">
      <alignment horizontal="center" wrapText="1"/>
    </xf>
    <xf numFmtId="0" fontId="4" fillId="0" borderId="0" xfId="0" applyFont="1" applyAlignment="1">
      <alignment horizontal="left" wrapText="1" indent="2"/>
    </xf>
    <xf numFmtId="0" fontId="25" fillId="0" borderId="81" xfId="0" applyFont="1" applyFill="1" applyBorder="1" applyAlignment="1">
      <alignment horizontal="left" vertical="center" wrapText="1"/>
    </xf>
    <xf numFmtId="0" fontId="15" fillId="0" borderId="41" xfId="0" applyFont="1" applyFill="1" applyBorder="1" applyAlignment="1">
      <alignment horizontal="center" vertical="center" wrapText="1"/>
    </xf>
    <xf numFmtId="0" fontId="15" fillId="0" borderId="148" xfId="0" applyFont="1" applyFill="1" applyBorder="1" applyAlignment="1">
      <alignment horizontal="center" vertical="center" wrapText="1"/>
    </xf>
    <xf numFmtId="0" fontId="15" fillId="0" borderId="20"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5" fillId="0" borderId="138"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150"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140" xfId="0" applyFont="1" applyFill="1" applyBorder="1" applyAlignment="1">
      <alignment horizontal="center" vertical="center" wrapText="1"/>
    </xf>
    <xf numFmtId="0" fontId="5" fillId="0" borderId="141" xfId="0" applyFont="1" applyFill="1" applyBorder="1" applyAlignment="1">
      <alignment horizontal="center" vertical="center" wrapText="1"/>
    </xf>
    <xf numFmtId="0" fontId="5" fillId="0" borderId="14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43" xfId="0" applyFont="1" applyFill="1" applyBorder="1" applyAlignment="1">
      <alignment horizontal="center" vertical="center" wrapText="1"/>
    </xf>
    <xf numFmtId="0" fontId="5" fillId="0" borderId="100" xfId="0" applyFont="1" applyFill="1" applyBorder="1" applyAlignment="1">
      <alignment horizontal="center" vertical="center" wrapText="1"/>
    </xf>
    <xf numFmtId="0" fontId="5" fillId="0" borderId="144" xfId="0" applyFont="1" applyFill="1" applyBorder="1" applyAlignment="1">
      <alignment horizontal="center" vertical="center" wrapText="1"/>
    </xf>
    <xf numFmtId="0" fontId="5" fillId="0" borderId="14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5" fillId="0" borderId="146" xfId="0" applyFont="1" applyFill="1" applyBorder="1" applyAlignment="1">
      <alignment horizontal="left" vertical="center" wrapText="1"/>
    </xf>
    <xf numFmtId="0" fontId="25" fillId="0" borderId="147" xfId="0" applyFont="1" applyFill="1" applyBorder="1" applyAlignment="1">
      <alignment horizontal="left" vertical="center" wrapText="1"/>
    </xf>
    <xf numFmtId="0" fontId="25" fillId="0" borderId="101" xfId="0" applyFont="1" applyFill="1" applyBorder="1" applyAlignment="1">
      <alignment horizontal="center" vertical="center" wrapText="1"/>
    </xf>
    <xf numFmtId="0" fontId="25" fillId="0" borderId="76" xfId="0" applyFont="1" applyFill="1" applyBorder="1" applyAlignment="1">
      <alignment horizontal="center" vertical="center" wrapText="1"/>
    </xf>
    <xf numFmtId="0" fontId="25" fillId="0" borderId="141" xfId="0" applyFont="1" applyFill="1" applyBorder="1" applyAlignment="1">
      <alignment horizontal="left" vertical="center" wrapText="1"/>
    </xf>
    <xf numFmtId="0" fontId="25" fillId="0" borderId="20" xfId="0" applyFont="1" applyFill="1" applyBorder="1" applyAlignment="1">
      <alignment horizontal="left" vertical="center" wrapText="1"/>
    </xf>
    <xf numFmtId="0" fontId="25" fillId="0" borderId="41" xfId="0" applyFont="1" applyFill="1" applyBorder="1" applyAlignment="1">
      <alignment horizontal="left" vertical="center" wrapText="1"/>
    </xf>
    <xf numFmtId="0" fontId="25" fillId="0" borderId="148" xfId="0" applyFont="1" applyFill="1" applyBorder="1" applyAlignment="1">
      <alignment horizontal="left" vertical="center" wrapText="1"/>
    </xf>
    <xf numFmtId="0" fontId="15" fillId="0" borderId="141" xfId="0" applyFont="1" applyFill="1" applyBorder="1" applyAlignment="1">
      <alignment horizontal="center" vertical="center" wrapText="1"/>
    </xf>
    <xf numFmtId="0" fontId="15" fillId="0" borderId="149" xfId="0" applyFont="1" applyFill="1" applyBorder="1" applyAlignment="1">
      <alignment horizontal="center" vertical="center" wrapText="1"/>
    </xf>
    <xf numFmtId="0" fontId="25" fillId="0" borderId="80" xfId="0" applyFont="1" applyFill="1" applyBorder="1" applyAlignment="1">
      <alignment horizontal="left" vertical="center" wrapText="1"/>
    </xf>
    <xf numFmtId="0" fontId="11" fillId="0" borderId="139" xfId="0" applyFont="1" applyBorder="1" applyAlignment="1">
      <alignment horizontal="center"/>
    </xf>
    <xf numFmtId="0" fontId="15" fillId="0" borderId="99" xfId="0" applyFont="1" applyBorder="1" applyAlignment="1">
      <alignment horizontal="left" vertical="center" wrapText="1"/>
    </xf>
    <xf numFmtId="0" fontId="15" fillId="0" borderId="82" xfId="0" applyFont="1" applyBorder="1" applyAlignment="1">
      <alignment horizontal="left" vertical="center" wrapText="1"/>
    </xf>
    <xf numFmtId="0" fontId="5" fillId="0" borderId="20" xfId="0" applyFont="1" applyBorder="1" applyAlignment="1" applyProtection="1">
      <alignment horizontal="justify" vertical="center" wrapText="1"/>
      <protection locked="0"/>
    </xf>
    <xf numFmtId="0" fontId="5" fillId="0" borderId="41" xfId="0" applyFont="1" applyBorder="1" applyAlignment="1" applyProtection="1">
      <alignment horizontal="justify" vertical="center" wrapText="1"/>
      <protection locked="0"/>
    </xf>
    <xf numFmtId="0" fontId="5" fillId="0" borderId="28" xfId="0" applyFont="1" applyBorder="1" applyAlignment="1" applyProtection="1">
      <alignment horizontal="justify" vertical="center" wrapText="1"/>
      <protection locked="0"/>
    </xf>
    <xf numFmtId="0" fontId="54" fillId="0" borderId="0" xfId="0" applyFont="1" applyAlignment="1" applyProtection="1">
      <alignment horizontal="justify" vertical="center" wrapText="1"/>
      <protection locked="0"/>
    </xf>
    <xf numFmtId="0" fontId="61" fillId="0" borderId="0" xfId="0" applyFont="1" applyAlignment="1" applyProtection="1">
      <alignment horizontal="center" vertical="center" wrapText="1"/>
      <protection locked="0"/>
    </xf>
    <xf numFmtId="0" fontId="18" fillId="0" borderId="0" xfId="0" applyFont="1" applyAlignment="1" applyProtection="1">
      <alignment horizontal="justify" vertical="center" wrapText="1"/>
      <protection locked="0"/>
    </xf>
    <xf numFmtId="0" fontId="11" fillId="0" borderId="0" xfId="0" applyFont="1" applyAlignment="1" applyProtection="1">
      <alignment horizontal="justify" vertical="center" wrapText="1"/>
      <protection locked="0"/>
    </xf>
    <xf numFmtId="0" fontId="61" fillId="0" borderId="0" xfId="0" applyFont="1" applyAlignment="1" applyProtection="1">
      <alignment horizontal="justify" vertical="center" wrapText="1"/>
      <protection locked="0"/>
    </xf>
  </cellXfs>
  <cellStyles count="3">
    <cellStyle name="Βασικό_Φύλλο4" xfId="1"/>
    <cellStyle name="Κανονικό" xfId="0" builtinId="0"/>
    <cellStyle name="Ποσοστό"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Φύλλο4"/>
  <dimension ref="A1:N608"/>
  <sheetViews>
    <sheetView view="pageBreakPreview" zoomScale="75" zoomScaleNormal="75" workbookViewId="0">
      <selection activeCell="A2" sqref="A2"/>
    </sheetView>
  </sheetViews>
  <sheetFormatPr defaultColWidth="8.75" defaultRowHeight="15.75"/>
  <cols>
    <col min="1" max="1" width="4.125" style="86" customWidth="1"/>
    <col min="2" max="2" width="45.375" style="86" customWidth="1"/>
    <col min="3" max="3" width="12" style="98" customWidth="1"/>
    <col min="4" max="4" width="10.5" style="99" customWidth="1"/>
    <col min="5" max="5" width="10.75" style="86" customWidth="1"/>
    <col min="6" max="6" width="11" style="87" customWidth="1"/>
    <col min="7" max="7" width="10.375" style="86" customWidth="1"/>
    <col min="8" max="8" width="11.5" style="87" customWidth="1"/>
    <col min="9" max="9" width="10.875" style="86" customWidth="1"/>
    <col min="10" max="10" width="10.875" style="87" customWidth="1"/>
    <col min="11" max="11" width="12.125" style="86" customWidth="1"/>
    <col min="12" max="12" width="12.5" style="87" customWidth="1"/>
    <col min="13" max="13" width="9.875" style="86" customWidth="1"/>
    <col min="14" max="14" width="9.875" style="87" customWidth="1"/>
    <col min="15" max="16384" width="8.75" style="86"/>
  </cols>
  <sheetData>
    <row r="1" spans="1:14" ht="20.25">
      <c r="A1" s="731" t="s">
        <v>627</v>
      </c>
      <c r="B1" s="731"/>
      <c r="C1" s="731"/>
      <c r="D1" s="731"/>
      <c r="E1" s="731"/>
      <c r="F1" s="731"/>
      <c r="G1" s="731"/>
      <c r="H1" s="731"/>
      <c r="I1" s="731"/>
      <c r="J1" s="731"/>
      <c r="K1" s="731"/>
      <c r="L1" s="731"/>
      <c r="M1" s="100"/>
      <c r="N1" s="100"/>
    </row>
    <row r="2" spans="1:14" ht="10.9" customHeight="1">
      <c r="A2" s="566"/>
      <c r="B2" s="566"/>
      <c r="C2" s="566"/>
      <c r="D2" s="566"/>
      <c r="E2" s="566"/>
      <c r="F2" s="566"/>
      <c r="G2" s="566"/>
      <c r="H2" s="566"/>
      <c r="I2" s="566"/>
      <c r="J2" s="566"/>
      <c r="K2" s="566"/>
      <c r="L2" s="566"/>
      <c r="M2" s="100"/>
      <c r="N2" s="100"/>
    </row>
    <row r="3" spans="1:14" ht="13.9" hidden="1" customHeight="1">
      <c r="A3" s="501"/>
      <c r="B3" s="501"/>
      <c r="C3" s="501"/>
      <c r="D3" s="501"/>
      <c r="E3" s="501"/>
      <c r="F3" s="501"/>
      <c r="G3" s="502">
        <v>2</v>
      </c>
      <c r="H3" s="503">
        <v>80000</v>
      </c>
      <c r="I3" s="504">
        <f>H3*$I$7/$H$7</f>
        <v>109101.95454545454</v>
      </c>
      <c r="J3" s="501"/>
      <c r="K3" s="501"/>
      <c r="L3" s="501"/>
      <c r="M3" s="100"/>
      <c r="N3" s="100"/>
    </row>
    <row r="4" spans="1:14" ht="11.45" hidden="1" customHeight="1">
      <c r="A4" s="501"/>
      <c r="B4" s="501"/>
      <c r="C4" s="501"/>
      <c r="D4" s="501"/>
      <c r="E4" s="501"/>
      <c r="F4" s="501"/>
      <c r="G4" s="502">
        <v>3</v>
      </c>
      <c r="H4" s="503">
        <v>600000</v>
      </c>
      <c r="I4" s="504">
        <f>H4*$I$7/$H$7</f>
        <v>818264.65909090906</v>
      </c>
      <c r="J4" s="501"/>
      <c r="K4" s="501"/>
      <c r="L4" s="501"/>
      <c r="M4" s="100"/>
      <c r="N4" s="100"/>
    </row>
    <row r="5" spans="1:14" ht="13.15" hidden="1" customHeight="1">
      <c r="A5" s="501"/>
      <c r="B5" s="501"/>
      <c r="C5" s="501"/>
      <c r="D5" s="501"/>
      <c r="E5" s="501"/>
      <c r="F5" s="501"/>
      <c r="G5" s="502">
        <v>4</v>
      </c>
      <c r="H5" s="503">
        <v>200000</v>
      </c>
      <c r="I5" s="504">
        <f>H5*$I$7/$H$7</f>
        <v>272754.88636363635</v>
      </c>
      <c r="J5" s="501"/>
      <c r="K5" s="501"/>
      <c r="L5" s="501"/>
      <c r="M5" s="100"/>
      <c r="N5" s="100"/>
    </row>
    <row r="6" spans="1:14" ht="7.15" hidden="1" customHeight="1">
      <c r="A6" s="501"/>
      <c r="B6" s="501"/>
      <c r="C6" s="501"/>
      <c r="D6" s="501"/>
      <c r="E6" s="501"/>
      <c r="F6" s="501"/>
      <c r="G6" s="502">
        <v>5</v>
      </c>
      <c r="H6" s="503"/>
      <c r="I6" s="504">
        <f>H6*$I$7/$H$7</f>
        <v>0</v>
      </c>
      <c r="J6" s="501"/>
      <c r="K6" s="501"/>
      <c r="L6" s="501"/>
      <c r="M6" s="100"/>
      <c r="N6" s="100"/>
    </row>
    <row r="7" spans="1:14" ht="15.6" hidden="1" customHeight="1">
      <c r="A7" s="501"/>
      <c r="B7" s="501"/>
      <c r="C7" s="501"/>
      <c r="D7" s="505">
        <v>1200000</v>
      </c>
      <c r="E7" s="506">
        <v>340.75</v>
      </c>
      <c r="F7" s="505">
        <f>ROUND(D7/E7,0)</f>
        <v>3522</v>
      </c>
      <c r="G7" s="502" t="s">
        <v>171</v>
      </c>
      <c r="H7" s="504">
        <f>SUM(H3:H6)</f>
        <v>880000</v>
      </c>
      <c r="I7" s="503">
        <f>F7*340.75</f>
        <v>1200121.5</v>
      </c>
      <c r="J7" s="501"/>
      <c r="K7" s="501"/>
      <c r="L7" s="501"/>
      <c r="M7" s="100"/>
      <c r="N7" s="100"/>
    </row>
    <row r="8" spans="1:14" ht="4.1500000000000004" hidden="1" customHeight="1">
      <c r="A8" s="507"/>
      <c r="B8" s="508"/>
      <c r="C8" s="508"/>
      <c r="D8" s="508"/>
      <c r="E8" s="508"/>
      <c r="F8" s="508"/>
      <c r="G8" s="508"/>
      <c r="H8" s="508"/>
      <c r="I8" s="508"/>
      <c r="J8" s="509"/>
      <c r="K8" s="508"/>
      <c r="L8" s="508"/>
      <c r="N8" s="86"/>
    </row>
    <row r="9" spans="1:14" s="92" customFormat="1" ht="25.15" customHeight="1" thickBot="1">
      <c r="A9" s="674" t="s">
        <v>187</v>
      </c>
      <c r="B9" s="674"/>
      <c r="C9" s="89"/>
      <c r="D9" s="90"/>
      <c r="E9" s="90"/>
      <c r="F9" s="90"/>
      <c r="G9" s="91"/>
      <c r="H9" s="520"/>
      <c r="I9" s="91"/>
      <c r="J9" s="90"/>
      <c r="K9" s="91"/>
      <c r="L9" s="90"/>
      <c r="N9" s="93"/>
    </row>
    <row r="10" spans="1:14" ht="16.5" thickBot="1">
      <c r="A10" s="662"/>
      <c r="B10" s="663"/>
      <c r="C10" s="637" t="s">
        <v>462</v>
      </c>
      <c r="D10" s="638"/>
      <c r="E10" s="638"/>
      <c r="F10" s="638"/>
      <c r="G10" s="638"/>
      <c r="H10" s="638"/>
      <c r="I10" s="638"/>
      <c r="J10" s="638"/>
      <c r="K10" s="638"/>
      <c r="L10" s="639"/>
      <c r="N10" s="86"/>
    </row>
    <row r="11" spans="1:14" ht="31.15" customHeight="1" thickBot="1">
      <c r="A11" s="664"/>
      <c r="B11" s="665"/>
      <c r="C11" s="637" t="s">
        <v>654</v>
      </c>
      <c r="D11" s="639"/>
      <c r="E11" s="637" t="s">
        <v>272</v>
      </c>
      <c r="F11" s="639"/>
      <c r="G11" s="637" t="s">
        <v>835</v>
      </c>
      <c r="H11" s="639"/>
      <c r="I11" s="637" t="s">
        <v>289</v>
      </c>
      <c r="J11" s="639"/>
      <c r="K11" s="637" t="s">
        <v>341</v>
      </c>
      <c r="L11" s="639"/>
      <c r="N11" s="86"/>
    </row>
    <row r="12" spans="1:14" ht="17.25" thickBot="1">
      <c r="A12" s="319" t="s">
        <v>296</v>
      </c>
      <c r="B12" s="306" t="s">
        <v>772</v>
      </c>
      <c r="C12" s="415" t="s">
        <v>724</v>
      </c>
      <c r="D12" s="417" t="s">
        <v>481</v>
      </c>
      <c r="E12" s="413" t="s">
        <v>724</v>
      </c>
      <c r="F12" s="417" t="s">
        <v>481</v>
      </c>
      <c r="G12" s="413" t="s">
        <v>724</v>
      </c>
      <c r="H12" s="417" t="s">
        <v>481</v>
      </c>
      <c r="I12" s="413" t="s">
        <v>724</v>
      </c>
      <c r="J12" s="417" t="s">
        <v>481</v>
      </c>
      <c r="K12" s="413" t="s">
        <v>724</v>
      </c>
      <c r="L12" s="418" t="s">
        <v>481</v>
      </c>
      <c r="N12" s="86"/>
    </row>
    <row r="13" spans="1:14" s="148" customFormat="1" ht="16.5">
      <c r="A13" s="387">
        <v>1</v>
      </c>
      <c r="B13" s="385" t="s">
        <v>463</v>
      </c>
      <c r="C13" s="381">
        <f>D13/340.75</f>
        <v>7.9530447542186353</v>
      </c>
      <c r="D13" s="382">
        <v>2710</v>
      </c>
      <c r="E13" s="381">
        <f>F13/340.75</f>
        <v>3.6918561995597945</v>
      </c>
      <c r="F13" s="382">
        <v>1258</v>
      </c>
      <c r="G13" s="381">
        <f>H13/340.75</f>
        <v>6.5003668378576673</v>
      </c>
      <c r="H13" s="382">
        <v>2215</v>
      </c>
      <c r="I13" s="381">
        <f>J13/340.75</f>
        <v>6.6177549523110786</v>
      </c>
      <c r="J13" s="382">
        <v>2255</v>
      </c>
      <c r="K13" s="381">
        <f>L13/340.75</f>
        <v>3.6830520909757887</v>
      </c>
      <c r="L13" s="382">
        <v>1255</v>
      </c>
    </row>
    <row r="14" spans="1:14" s="148" customFormat="1" ht="16.5">
      <c r="A14" s="388">
        <v>2</v>
      </c>
      <c r="B14" s="386" t="s">
        <v>464</v>
      </c>
      <c r="C14" s="381">
        <f>D14/340.75</f>
        <v>9.9427732942039615</v>
      </c>
      <c r="D14" s="347">
        <v>3388</v>
      </c>
      <c r="E14" s="381">
        <f>F14/340.75</f>
        <v>11.075568598679384</v>
      </c>
      <c r="F14" s="347">
        <v>3774</v>
      </c>
      <c r="G14" s="381">
        <f>H14/340.75</f>
        <v>6.5003668378576673</v>
      </c>
      <c r="H14" s="347">
        <v>2215</v>
      </c>
      <c r="I14" s="381">
        <f>J14/340.75</f>
        <v>11.50696991929567</v>
      </c>
      <c r="J14" s="347">
        <v>3921</v>
      </c>
      <c r="K14" s="381">
        <f>L14/340.75</f>
        <v>11.50696991929567</v>
      </c>
      <c r="L14" s="347">
        <v>3921</v>
      </c>
    </row>
    <row r="15" spans="1:14" s="148" customFormat="1" ht="16.5">
      <c r="A15" s="388">
        <v>3</v>
      </c>
      <c r="B15" s="386" t="s">
        <v>465</v>
      </c>
      <c r="C15" s="381">
        <f>D15/340.75</f>
        <v>1.103448275862069</v>
      </c>
      <c r="D15" s="347">
        <v>376</v>
      </c>
      <c r="E15" s="381">
        <f>F15/340.75</f>
        <v>1.2296404988994865</v>
      </c>
      <c r="F15" s="347">
        <v>419</v>
      </c>
      <c r="G15" s="381"/>
      <c r="H15" s="347"/>
      <c r="I15" s="381"/>
      <c r="J15" s="347"/>
      <c r="K15" s="381"/>
      <c r="L15" s="347"/>
    </row>
    <row r="16" spans="1:14" s="148" customFormat="1" ht="16.5">
      <c r="A16" s="388">
        <v>4</v>
      </c>
      <c r="B16" s="386" t="s">
        <v>466</v>
      </c>
      <c r="C16" s="381"/>
      <c r="D16" s="347"/>
      <c r="E16" s="352"/>
      <c r="F16" s="347"/>
      <c r="G16" s="352"/>
      <c r="H16" s="347"/>
      <c r="I16" s="381"/>
      <c r="J16" s="347"/>
      <c r="K16" s="381"/>
      <c r="L16" s="347"/>
    </row>
    <row r="17" spans="1:14" s="601" customFormat="1" ht="65.45" customHeight="1">
      <c r="A17" s="599">
        <v>5</v>
      </c>
      <c r="B17" s="600" t="s">
        <v>478</v>
      </c>
      <c r="C17" s="672" t="s">
        <v>221</v>
      </c>
      <c r="D17" s="673"/>
      <c r="E17" s="672" t="s">
        <v>221</v>
      </c>
      <c r="F17" s="673"/>
      <c r="G17" s="672" t="s">
        <v>221</v>
      </c>
      <c r="H17" s="673"/>
      <c r="I17" s="587">
        <f>J17/340.75</f>
        <v>10.876008804108585</v>
      </c>
      <c r="J17" s="588">
        <v>3706</v>
      </c>
      <c r="K17" s="587">
        <f>L17/340.75</f>
        <v>13.810711665443874</v>
      </c>
      <c r="L17" s="588">
        <v>4706</v>
      </c>
    </row>
    <row r="18" spans="1:14" s="216" customFormat="1" ht="17.25" thickBot="1">
      <c r="A18" s="319"/>
      <c r="B18" s="309" t="s">
        <v>887</v>
      </c>
      <c r="C18" s="424">
        <v>19</v>
      </c>
      <c r="D18" s="422">
        <f>C18*340.75</f>
        <v>6474.25</v>
      </c>
      <c r="E18" s="424">
        <v>16</v>
      </c>
      <c r="F18" s="422">
        <f>E18*340.75</f>
        <v>5452</v>
      </c>
      <c r="G18" s="424">
        <v>13</v>
      </c>
      <c r="H18" s="422">
        <f>G18*340.75</f>
        <v>4429.75</v>
      </c>
      <c r="I18" s="424">
        <v>29</v>
      </c>
      <c r="J18" s="422">
        <f>I18*340.75</f>
        <v>9881.75</v>
      </c>
      <c r="K18" s="424">
        <v>29</v>
      </c>
      <c r="L18" s="422">
        <f>K18*340.75</f>
        <v>9881.75</v>
      </c>
    </row>
    <row r="19" spans="1:14" ht="17.25" thickBot="1">
      <c r="A19" s="319" t="s">
        <v>303</v>
      </c>
      <c r="B19" s="306" t="s">
        <v>467</v>
      </c>
      <c r="C19" s="415" t="s">
        <v>468</v>
      </c>
      <c r="D19" s="417" t="s">
        <v>469</v>
      </c>
      <c r="E19" s="415" t="s">
        <v>468</v>
      </c>
      <c r="F19" s="417" t="s">
        <v>469</v>
      </c>
      <c r="G19" s="415" t="s">
        <v>468</v>
      </c>
      <c r="H19" s="417" t="s">
        <v>469</v>
      </c>
      <c r="I19" s="415" t="s">
        <v>468</v>
      </c>
      <c r="J19" s="417" t="s">
        <v>469</v>
      </c>
      <c r="K19" s="415" t="s">
        <v>468</v>
      </c>
      <c r="L19" s="418" t="s">
        <v>469</v>
      </c>
      <c r="N19" s="86"/>
    </row>
    <row r="20" spans="1:14" s="148" customFormat="1" ht="20.25">
      <c r="A20" s="387">
        <v>1</v>
      </c>
      <c r="B20" s="389" t="s">
        <v>470</v>
      </c>
      <c r="C20" s="462" t="s">
        <v>223</v>
      </c>
      <c r="D20" s="391" t="s">
        <v>224</v>
      </c>
      <c r="E20" s="462" t="s">
        <v>223</v>
      </c>
      <c r="F20" s="391" t="s">
        <v>224</v>
      </c>
      <c r="G20" s="462" t="s">
        <v>223</v>
      </c>
      <c r="H20" s="391" t="s">
        <v>224</v>
      </c>
      <c r="I20" s="390">
        <v>12</v>
      </c>
      <c r="J20" s="382">
        <v>3</v>
      </c>
      <c r="K20" s="390">
        <v>15</v>
      </c>
      <c r="L20" s="383">
        <v>7</v>
      </c>
    </row>
    <row r="21" spans="1:14" s="148" customFormat="1" ht="16.5">
      <c r="A21" s="388">
        <v>2</v>
      </c>
      <c r="B21" s="386" t="s">
        <v>471</v>
      </c>
      <c r="C21" s="352"/>
      <c r="D21" s="347"/>
      <c r="E21" s="352"/>
      <c r="F21" s="347"/>
      <c r="G21" s="352"/>
      <c r="H21" s="347"/>
      <c r="I21" s="352"/>
      <c r="J21" s="347"/>
      <c r="K21" s="352"/>
      <c r="L21" s="384"/>
    </row>
    <row r="22" spans="1:14" s="148" customFormat="1" ht="16.5">
      <c r="A22" s="388"/>
      <c r="B22" s="386"/>
      <c r="C22" s="352"/>
      <c r="D22" s="347"/>
      <c r="E22" s="352"/>
      <c r="F22" s="347"/>
      <c r="G22" s="352"/>
      <c r="H22" s="347"/>
      <c r="I22" s="352"/>
      <c r="J22" s="347"/>
      <c r="K22" s="352"/>
      <c r="L22" s="384"/>
    </row>
    <row r="23" spans="1:14" s="148" customFormat="1" ht="17.25" thickBot="1">
      <c r="A23" s="392"/>
      <c r="B23" s="393"/>
      <c r="C23" s="394"/>
      <c r="D23" s="395"/>
      <c r="E23" s="394"/>
      <c r="F23" s="395"/>
      <c r="G23" s="394"/>
      <c r="H23" s="395"/>
      <c r="I23" s="394"/>
      <c r="J23" s="395"/>
      <c r="K23" s="394"/>
      <c r="L23" s="396"/>
    </row>
    <row r="24" spans="1:14" ht="17.25" thickBot="1">
      <c r="A24" s="319" t="s">
        <v>306</v>
      </c>
      <c r="B24" s="306" t="s">
        <v>472</v>
      </c>
      <c r="C24" s="423"/>
      <c r="D24" s="416"/>
      <c r="E24" s="423"/>
      <c r="F24" s="416"/>
      <c r="G24" s="423"/>
      <c r="H24" s="416"/>
      <c r="I24" s="423"/>
      <c r="J24" s="416"/>
      <c r="K24" s="423"/>
      <c r="L24" s="463"/>
      <c r="N24" s="86"/>
    </row>
    <row r="25" spans="1:14" s="148" customFormat="1" ht="16.5">
      <c r="A25" s="387">
        <v>1</v>
      </c>
      <c r="B25" s="385" t="s">
        <v>473</v>
      </c>
      <c r="C25" s="658">
        <v>250</v>
      </c>
      <c r="D25" s="615"/>
      <c r="E25" s="658">
        <v>250</v>
      </c>
      <c r="F25" s="615"/>
      <c r="G25" s="658">
        <v>250</v>
      </c>
      <c r="H25" s="615"/>
      <c r="I25" s="658">
        <v>400</v>
      </c>
      <c r="J25" s="615"/>
      <c r="K25" s="658">
        <v>1200</v>
      </c>
      <c r="L25" s="615"/>
    </row>
    <row r="26" spans="1:14" s="148" customFormat="1" ht="16.5">
      <c r="A26" s="388">
        <v>2</v>
      </c>
      <c r="B26" s="386" t="s">
        <v>668</v>
      </c>
      <c r="C26" s="648">
        <v>120</v>
      </c>
      <c r="D26" s="650"/>
      <c r="E26" s="648">
        <v>120</v>
      </c>
      <c r="F26" s="650"/>
      <c r="G26" s="648">
        <v>120</v>
      </c>
      <c r="H26" s="650"/>
      <c r="I26" s="406"/>
      <c r="J26" s="343"/>
      <c r="K26" s="397"/>
      <c r="L26" s="398"/>
    </row>
    <row r="27" spans="1:14" s="148" customFormat="1" ht="16.5">
      <c r="A27" s="388"/>
      <c r="B27" s="386"/>
      <c r="C27" s="399"/>
      <c r="D27" s="343"/>
      <c r="E27" s="399"/>
      <c r="F27" s="343"/>
      <c r="G27" s="399"/>
      <c r="H27" s="343"/>
      <c r="I27" s="648"/>
      <c r="J27" s="650"/>
      <c r="K27" s="399"/>
      <c r="L27" s="398"/>
    </row>
    <row r="28" spans="1:14" s="148" customFormat="1" ht="16.5">
      <c r="A28" s="388"/>
      <c r="B28" s="386"/>
      <c r="C28" s="399"/>
      <c r="D28" s="343"/>
      <c r="E28" s="399"/>
      <c r="F28" s="343"/>
      <c r="G28" s="399"/>
      <c r="H28" s="343"/>
      <c r="I28" s="399"/>
      <c r="J28" s="343"/>
      <c r="K28" s="399"/>
      <c r="L28" s="398"/>
    </row>
    <row r="29" spans="1:14" s="148" customFormat="1" ht="17.25" thickBot="1">
      <c r="A29" s="392"/>
      <c r="B29" s="393"/>
      <c r="C29" s="400"/>
      <c r="D29" s="342"/>
      <c r="E29" s="400"/>
      <c r="F29" s="342"/>
      <c r="G29" s="400"/>
      <c r="H29" s="342"/>
      <c r="I29" s="400"/>
      <c r="J29" s="342"/>
      <c r="K29" s="400"/>
      <c r="L29" s="401"/>
    </row>
    <row r="30" spans="1:14" ht="17.25" thickBot="1">
      <c r="A30" s="319" t="s">
        <v>476</v>
      </c>
      <c r="B30" s="311" t="s">
        <v>774</v>
      </c>
      <c r="C30" s="415" t="s">
        <v>724</v>
      </c>
      <c r="D30" s="417" t="s">
        <v>481</v>
      </c>
      <c r="E30" s="415" t="s">
        <v>724</v>
      </c>
      <c r="F30" s="417" t="s">
        <v>481</v>
      </c>
      <c r="G30" s="415" t="s">
        <v>724</v>
      </c>
      <c r="H30" s="417" t="s">
        <v>481</v>
      </c>
      <c r="I30" s="415" t="s">
        <v>724</v>
      </c>
      <c r="J30" s="417" t="s">
        <v>481</v>
      </c>
      <c r="K30" s="415" t="s">
        <v>724</v>
      </c>
      <c r="L30" s="418" t="s">
        <v>481</v>
      </c>
      <c r="N30" s="86"/>
    </row>
    <row r="31" spans="1:14" s="148" customFormat="1" ht="16.5">
      <c r="A31" s="387">
        <v>1</v>
      </c>
      <c r="B31" s="385" t="s">
        <v>473</v>
      </c>
      <c r="C31" s="381">
        <f>D31/340.75</f>
        <v>0.16140865737344093</v>
      </c>
      <c r="D31" s="344">
        <v>55</v>
      </c>
      <c r="E31" s="381">
        <f>F31/340.75</f>
        <v>0.1702127659574468</v>
      </c>
      <c r="F31" s="344">
        <v>58</v>
      </c>
      <c r="G31" s="381">
        <f>H31/340.75</f>
        <v>0.19075568598679385</v>
      </c>
      <c r="H31" s="344">
        <v>65</v>
      </c>
      <c r="I31" s="381">
        <f>J31/340.75</f>
        <v>0.16140865737344093</v>
      </c>
      <c r="J31" s="344">
        <v>55</v>
      </c>
      <c r="K31" s="381">
        <f>L31/340.75</f>
        <v>0.16140865737344093</v>
      </c>
      <c r="L31" s="402">
        <v>55</v>
      </c>
    </row>
    <row r="32" spans="1:14" s="148" customFormat="1" ht="16.5">
      <c r="A32" s="388">
        <v>2</v>
      </c>
      <c r="B32" s="386" t="s">
        <v>668</v>
      </c>
      <c r="C32" s="381">
        <f>D32/340.75</f>
        <v>8.8041085840058694E-2</v>
      </c>
      <c r="D32" s="606">
        <v>30</v>
      </c>
      <c r="E32" s="607">
        <f>F32/340.75</f>
        <v>8.8041085840058694E-2</v>
      </c>
      <c r="F32" s="606">
        <v>30</v>
      </c>
      <c r="G32" s="607">
        <f>H32/340.75</f>
        <v>8.8041085840058694E-2</v>
      </c>
      <c r="H32" s="606">
        <v>30</v>
      </c>
      <c r="I32" s="381"/>
      <c r="J32" s="347"/>
      <c r="K32" s="381"/>
      <c r="L32" s="384"/>
    </row>
    <row r="33" spans="1:14" s="148" customFormat="1" ht="16.5">
      <c r="A33" s="388"/>
      <c r="B33" s="386"/>
      <c r="C33" s="352"/>
      <c r="D33" s="347"/>
      <c r="E33" s="352"/>
      <c r="F33" s="347"/>
      <c r="G33" s="352"/>
      <c r="H33" s="347"/>
      <c r="I33" s="381"/>
      <c r="J33" s="347"/>
      <c r="K33" s="352"/>
      <c r="L33" s="384"/>
    </row>
    <row r="34" spans="1:14" s="148" customFormat="1" ht="16.5">
      <c r="A34" s="403"/>
      <c r="B34" s="404"/>
      <c r="C34" s="352"/>
      <c r="D34" s="347"/>
      <c r="E34" s="352"/>
      <c r="F34" s="347"/>
      <c r="G34" s="352"/>
      <c r="H34" s="347"/>
      <c r="I34" s="352"/>
      <c r="J34" s="347"/>
      <c r="K34" s="352"/>
      <c r="L34" s="384"/>
    </row>
    <row r="35" spans="1:14" s="148" customFormat="1" ht="17.25" thickBot="1">
      <c r="A35" s="392"/>
      <c r="B35" s="393"/>
      <c r="C35" s="394"/>
      <c r="D35" s="395"/>
      <c r="E35" s="394"/>
      <c r="F35" s="395"/>
      <c r="G35" s="394"/>
      <c r="H35" s="395"/>
      <c r="I35" s="394"/>
      <c r="J35" s="395"/>
      <c r="K35" s="394"/>
      <c r="L35" s="396"/>
    </row>
    <row r="36" spans="1:14" s="92" customFormat="1" ht="36.6" customHeight="1" thickBot="1">
      <c r="A36" s="471" t="s">
        <v>477</v>
      </c>
      <c r="B36" s="472" t="s">
        <v>776</v>
      </c>
      <c r="C36" s="473" t="s">
        <v>724</v>
      </c>
      <c r="D36" s="474" t="s">
        <v>481</v>
      </c>
      <c r="E36" s="473" t="s">
        <v>724</v>
      </c>
      <c r="F36" s="474" t="s">
        <v>481</v>
      </c>
      <c r="G36" s="473" t="s">
        <v>724</v>
      </c>
      <c r="H36" s="474" t="s">
        <v>481</v>
      </c>
      <c r="I36" s="473" t="s">
        <v>724</v>
      </c>
      <c r="J36" s="474" t="s">
        <v>481</v>
      </c>
      <c r="K36" s="473" t="s">
        <v>724</v>
      </c>
      <c r="L36" s="475" t="s">
        <v>481</v>
      </c>
    </row>
    <row r="37" spans="1:14" s="148" customFormat="1" ht="16.5">
      <c r="A37" s="387">
        <v>1</v>
      </c>
      <c r="B37" s="385" t="s">
        <v>369</v>
      </c>
      <c r="C37" s="381">
        <f>D37/340.75</f>
        <v>34.033749082905359</v>
      </c>
      <c r="D37" s="344">
        <v>11597</v>
      </c>
      <c r="E37" s="381"/>
      <c r="F37" s="344"/>
      <c r="G37" s="381"/>
      <c r="H37" s="344"/>
      <c r="I37" s="381">
        <f>J37/340.75</f>
        <v>8.9273661041819512</v>
      </c>
      <c r="J37" s="344">
        <v>3042</v>
      </c>
      <c r="K37" s="381">
        <f>L37/340.75</f>
        <v>20.924431401320618</v>
      </c>
      <c r="L37" s="344">
        <v>7130</v>
      </c>
    </row>
    <row r="38" spans="1:14" s="148" customFormat="1" ht="17.25" thickBot="1">
      <c r="A38" s="388">
        <v>2</v>
      </c>
      <c r="B38" s="386" t="s">
        <v>253</v>
      </c>
      <c r="C38" s="381">
        <f>D38/340.75</f>
        <v>8.9273661041819512</v>
      </c>
      <c r="D38" s="343">
        <v>3042</v>
      </c>
      <c r="E38" s="381">
        <f>F38/340.75</f>
        <v>8.9273661041819512</v>
      </c>
      <c r="F38" s="343">
        <v>3042</v>
      </c>
      <c r="G38" s="381">
        <f>H38/340.75</f>
        <v>8.9273661041819512</v>
      </c>
      <c r="H38" s="343">
        <v>3042</v>
      </c>
      <c r="I38" s="399"/>
      <c r="J38" s="343"/>
      <c r="K38" s="399"/>
      <c r="L38" s="398"/>
    </row>
    <row r="39" spans="1:14" ht="23.45" customHeight="1">
      <c r="A39" s="595" t="s">
        <v>225</v>
      </c>
      <c r="B39" s="96"/>
      <c r="C39" s="94"/>
      <c r="D39" s="95"/>
      <c r="E39" s="96"/>
      <c r="F39" s="97"/>
      <c r="G39" s="96"/>
      <c r="H39" s="97"/>
      <c r="I39" s="96"/>
      <c r="J39" s="97"/>
      <c r="K39" s="96"/>
      <c r="L39" s="594">
        <v>6</v>
      </c>
    </row>
    <row r="40" spans="1:14" ht="16.899999999999999" customHeight="1"/>
    <row r="41" spans="1:14" ht="16.899999999999999" customHeight="1"/>
    <row r="42" spans="1:14" s="92" customFormat="1" ht="25.15" customHeight="1" thickBot="1">
      <c r="A42" s="666" t="s">
        <v>188</v>
      </c>
      <c r="B42" s="666"/>
      <c r="C42" s="89"/>
      <c r="D42" s="90"/>
      <c r="E42" s="91"/>
      <c r="F42" s="90"/>
      <c r="G42" s="91"/>
      <c r="H42" s="90"/>
      <c r="I42" s="91"/>
      <c r="J42" s="90"/>
      <c r="K42" s="91"/>
      <c r="L42" s="90"/>
      <c r="N42" s="93"/>
    </row>
    <row r="43" spans="1:14" ht="16.5" thickBot="1">
      <c r="A43" s="662"/>
      <c r="B43" s="663"/>
      <c r="C43" s="637" t="s">
        <v>462</v>
      </c>
      <c r="D43" s="638"/>
      <c r="E43" s="638"/>
      <c r="F43" s="638"/>
      <c r="G43" s="638"/>
      <c r="H43" s="638"/>
      <c r="I43" s="638"/>
      <c r="J43" s="639"/>
      <c r="L43" s="86"/>
      <c r="N43" s="86"/>
    </row>
    <row r="44" spans="1:14" ht="31.15" customHeight="1" thickBot="1">
      <c r="A44" s="664"/>
      <c r="B44" s="665"/>
      <c r="C44" s="637" t="s">
        <v>276</v>
      </c>
      <c r="D44" s="639"/>
      <c r="E44" s="637" t="s">
        <v>624</v>
      </c>
      <c r="F44" s="639"/>
      <c r="G44" s="637" t="s">
        <v>625</v>
      </c>
      <c r="H44" s="639"/>
      <c r="I44" s="637" t="s">
        <v>626</v>
      </c>
      <c r="J44" s="639"/>
      <c r="L44" s="86"/>
      <c r="N44" s="86"/>
    </row>
    <row r="45" spans="1:14" ht="17.25" thickBot="1">
      <c r="A45" s="319" t="s">
        <v>296</v>
      </c>
      <c r="B45" s="306" t="s">
        <v>772</v>
      </c>
      <c r="C45" s="413" t="s">
        <v>724</v>
      </c>
      <c r="D45" s="417" t="s">
        <v>481</v>
      </c>
      <c r="E45" s="413" t="s">
        <v>724</v>
      </c>
      <c r="F45" s="417" t="s">
        <v>481</v>
      </c>
      <c r="G45" s="413" t="s">
        <v>724</v>
      </c>
      <c r="H45" s="417" t="s">
        <v>481</v>
      </c>
      <c r="I45" s="413" t="s">
        <v>724</v>
      </c>
      <c r="J45" s="417" t="s">
        <v>481</v>
      </c>
      <c r="L45" s="86"/>
      <c r="N45" s="86"/>
    </row>
    <row r="46" spans="1:14" s="148" customFormat="1" ht="16.5">
      <c r="A46" s="387">
        <v>1</v>
      </c>
      <c r="B46" s="385" t="s">
        <v>463</v>
      </c>
      <c r="C46" s="381">
        <v>11</v>
      </c>
      <c r="D46" s="382">
        <f>C46*340.75</f>
        <v>3748.25</v>
      </c>
      <c r="E46" s="381">
        <f>F46/340.75</f>
        <v>8.8011738811445337</v>
      </c>
      <c r="F46" s="382">
        <v>2999</v>
      </c>
      <c r="G46" s="381">
        <f>H46/340.75</f>
        <v>8.5341159207630231</v>
      </c>
      <c r="H46" s="382">
        <v>2908</v>
      </c>
      <c r="I46" s="381">
        <f>J46/340.75</f>
        <v>8.5341159207630231</v>
      </c>
      <c r="J46" s="382">
        <v>2908</v>
      </c>
    </row>
    <row r="47" spans="1:14" s="148" customFormat="1" ht="16.5">
      <c r="A47" s="388">
        <v>2</v>
      </c>
      <c r="B47" s="386" t="s">
        <v>464</v>
      </c>
      <c r="C47" s="381">
        <f>C46-C48-C50</f>
        <v>5.72</v>
      </c>
      <c r="D47" s="382">
        <f>C47*340.75</f>
        <v>1949.09</v>
      </c>
      <c r="E47" s="381">
        <f>F47/340.75</f>
        <v>4</v>
      </c>
      <c r="F47" s="347">
        <v>1363</v>
      </c>
      <c r="G47" s="381">
        <f>H47/340.75</f>
        <v>5.3323550990462216</v>
      </c>
      <c r="H47" s="347">
        <v>1817</v>
      </c>
      <c r="I47" s="381">
        <f>J47/340.75</f>
        <v>5.1357300073367576</v>
      </c>
      <c r="J47" s="347">
        <v>1750</v>
      </c>
    </row>
    <row r="48" spans="1:14" s="148" customFormat="1" ht="16.5">
      <c r="A48" s="388">
        <v>3</v>
      </c>
      <c r="B48" s="386" t="s">
        <v>465</v>
      </c>
      <c r="C48" s="381">
        <v>5.28</v>
      </c>
      <c r="D48" s="382">
        <f>C48*340.75</f>
        <v>1799.16</v>
      </c>
      <c r="E48" s="352">
        <f>F48/340.75</f>
        <v>3.1988261188554659</v>
      </c>
      <c r="F48" s="347">
        <v>1090</v>
      </c>
      <c r="G48" s="352">
        <f>H48/340.75</f>
        <v>2.1335289801907558</v>
      </c>
      <c r="H48" s="347">
        <v>727</v>
      </c>
      <c r="I48" s="352">
        <f>J48/340.75</f>
        <v>2.9347028613352899</v>
      </c>
      <c r="J48" s="347">
        <v>1000</v>
      </c>
    </row>
    <row r="49" spans="1:14" s="148" customFormat="1" ht="16.5">
      <c r="A49" s="388">
        <v>4</v>
      </c>
      <c r="B49" s="386" t="s">
        <v>466</v>
      </c>
      <c r="C49" s="352"/>
      <c r="D49" s="347"/>
      <c r="E49" s="352"/>
      <c r="F49" s="347"/>
      <c r="G49" s="352"/>
      <c r="H49" s="347"/>
      <c r="I49" s="352"/>
      <c r="J49" s="347"/>
    </row>
    <row r="50" spans="1:14" s="148" customFormat="1" ht="16.5">
      <c r="A50" s="388">
        <v>5</v>
      </c>
      <c r="B50" s="386" t="s">
        <v>478</v>
      </c>
      <c r="C50" s="352"/>
      <c r="D50" s="347"/>
      <c r="E50" s="352"/>
      <c r="F50" s="347"/>
      <c r="G50" s="352"/>
      <c r="H50" s="347"/>
      <c r="I50" s="352"/>
      <c r="J50" s="347"/>
    </row>
    <row r="51" spans="1:14" s="216" customFormat="1" ht="17.25" thickBot="1">
      <c r="A51" s="319"/>
      <c r="B51" s="309" t="s">
        <v>887</v>
      </c>
      <c r="C51" s="424">
        <f>D51/340.75</f>
        <v>17.608217168011738</v>
      </c>
      <c r="D51" s="422">
        <v>6000</v>
      </c>
      <c r="E51" s="424">
        <v>16</v>
      </c>
      <c r="F51" s="422">
        <f>E51*340.75</f>
        <v>5452</v>
      </c>
      <c r="G51" s="424">
        <v>16</v>
      </c>
      <c r="H51" s="422">
        <f>G51*340.75</f>
        <v>5452</v>
      </c>
      <c r="I51" s="424">
        <f>J51/340.75</f>
        <v>16.604548789435071</v>
      </c>
      <c r="J51" s="422">
        <f>SUM(J46:J49)</f>
        <v>5658</v>
      </c>
    </row>
    <row r="52" spans="1:14" ht="17.25" thickBot="1">
      <c r="A52" s="319" t="s">
        <v>303</v>
      </c>
      <c r="B52" s="306" t="s">
        <v>467</v>
      </c>
      <c r="C52" s="415" t="s">
        <v>468</v>
      </c>
      <c r="D52" s="417" t="s">
        <v>469</v>
      </c>
      <c r="E52" s="415" t="s">
        <v>468</v>
      </c>
      <c r="F52" s="417" t="s">
        <v>469</v>
      </c>
      <c r="G52" s="415" t="s">
        <v>468</v>
      </c>
      <c r="H52" s="417" t="s">
        <v>469</v>
      </c>
      <c r="I52" s="415" t="s">
        <v>468</v>
      </c>
      <c r="J52" s="417" t="s">
        <v>469</v>
      </c>
      <c r="L52" s="86"/>
      <c r="N52" s="86"/>
    </row>
    <row r="53" spans="1:14" s="148" customFormat="1" ht="16.5">
      <c r="A53" s="387">
        <v>1</v>
      </c>
      <c r="B53" s="389" t="s">
        <v>470</v>
      </c>
      <c r="C53" s="390">
        <v>90</v>
      </c>
      <c r="D53" s="382">
        <v>6</v>
      </c>
      <c r="E53" s="390">
        <v>20</v>
      </c>
      <c r="F53" s="382">
        <v>3</v>
      </c>
      <c r="G53" s="390">
        <v>20</v>
      </c>
      <c r="H53" s="382">
        <v>3</v>
      </c>
      <c r="I53" s="390">
        <v>20</v>
      </c>
      <c r="J53" s="382">
        <v>3</v>
      </c>
    </row>
    <row r="54" spans="1:14" s="148" customFormat="1" ht="16.5">
      <c r="A54" s="388">
        <v>2</v>
      </c>
      <c r="B54" s="386" t="s">
        <v>471</v>
      </c>
      <c r="C54" s="352"/>
      <c r="D54" s="347"/>
      <c r="E54" s="352"/>
      <c r="F54" s="347"/>
      <c r="G54" s="352"/>
      <c r="H54" s="347"/>
      <c r="I54" s="352"/>
      <c r="J54" s="347"/>
    </row>
    <row r="55" spans="1:14" s="148" customFormat="1" ht="16.5">
      <c r="A55" s="388"/>
      <c r="B55" s="386"/>
      <c r="C55" s="352"/>
      <c r="D55" s="347"/>
      <c r="E55" s="352"/>
      <c r="F55" s="347"/>
      <c r="G55" s="352"/>
      <c r="H55" s="347"/>
      <c r="I55" s="352"/>
      <c r="J55" s="347"/>
    </row>
    <row r="56" spans="1:14" s="148" customFormat="1" ht="17.25" thickBot="1">
      <c r="A56" s="392"/>
      <c r="B56" s="393"/>
      <c r="C56" s="394"/>
      <c r="D56" s="395"/>
      <c r="E56" s="394"/>
      <c r="F56" s="395"/>
      <c r="G56" s="394"/>
      <c r="H56" s="395"/>
      <c r="I56" s="394"/>
      <c r="J56" s="395"/>
    </row>
    <row r="57" spans="1:14" ht="17.25" thickBot="1">
      <c r="A57" s="319" t="s">
        <v>306</v>
      </c>
      <c r="B57" s="306" t="s">
        <v>472</v>
      </c>
      <c r="C57" s="423"/>
      <c r="D57" s="416"/>
      <c r="E57" s="423"/>
      <c r="F57" s="416"/>
      <c r="G57" s="423"/>
      <c r="H57" s="416"/>
      <c r="I57" s="423"/>
      <c r="J57" s="416"/>
      <c r="L57" s="86"/>
      <c r="N57" s="86"/>
    </row>
    <row r="58" spans="1:14" s="148" customFormat="1" ht="16.5">
      <c r="A58" s="387">
        <v>1</v>
      </c>
      <c r="B58" s="389" t="s">
        <v>473</v>
      </c>
      <c r="C58" s="658">
        <v>200</v>
      </c>
      <c r="D58" s="615"/>
      <c r="E58" s="658">
        <v>200</v>
      </c>
      <c r="F58" s="615"/>
      <c r="G58" s="658">
        <v>150</v>
      </c>
      <c r="H58" s="615"/>
      <c r="I58" s="658">
        <v>150</v>
      </c>
      <c r="J58" s="615"/>
    </row>
    <row r="59" spans="1:14" s="148" customFormat="1" ht="16.5">
      <c r="A59" s="388">
        <v>2</v>
      </c>
      <c r="B59" s="386" t="s">
        <v>474</v>
      </c>
      <c r="C59" s="397"/>
      <c r="D59" s="343"/>
      <c r="E59" s="397"/>
      <c r="F59" s="343"/>
      <c r="G59" s="397"/>
      <c r="H59" s="343"/>
      <c r="I59" s="397"/>
      <c r="J59" s="343"/>
    </row>
    <row r="60" spans="1:14" s="148" customFormat="1" ht="16.5">
      <c r="A60" s="388">
        <v>3</v>
      </c>
      <c r="B60" s="386" t="s">
        <v>475</v>
      </c>
      <c r="C60" s="399"/>
      <c r="D60" s="343"/>
      <c r="E60" s="399"/>
      <c r="F60" s="343"/>
      <c r="G60" s="399"/>
      <c r="H60" s="343"/>
      <c r="I60" s="399"/>
      <c r="J60" s="343"/>
    </row>
    <row r="61" spans="1:14" s="148" customFormat="1" ht="16.5">
      <c r="A61" s="388"/>
      <c r="B61" s="386"/>
      <c r="C61" s="399"/>
      <c r="D61" s="343"/>
      <c r="E61" s="399"/>
      <c r="F61" s="343"/>
      <c r="G61" s="399"/>
      <c r="H61" s="343"/>
      <c r="I61" s="399"/>
      <c r="J61" s="343"/>
    </row>
    <row r="62" spans="1:14" s="148" customFormat="1" ht="17.25" thickBot="1">
      <c r="A62" s="392"/>
      <c r="B62" s="393"/>
      <c r="C62" s="400"/>
      <c r="D62" s="342"/>
      <c r="E62" s="400"/>
      <c r="F62" s="342"/>
      <c r="G62" s="400"/>
      <c r="H62" s="342"/>
      <c r="I62" s="400"/>
      <c r="J62" s="342"/>
    </row>
    <row r="63" spans="1:14" ht="17.25" thickBot="1">
      <c r="A63" s="319" t="s">
        <v>476</v>
      </c>
      <c r="B63" s="311" t="s">
        <v>774</v>
      </c>
      <c r="C63" s="415" t="s">
        <v>724</v>
      </c>
      <c r="D63" s="417" t="s">
        <v>481</v>
      </c>
      <c r="E63" s="415" t="s">
        <v>724</v>
      </c>
      <c r="F63" s="417" t="s">
        <v>481</v>
      </c>
      <c r="G63" s="415" t="s">
        <v>724</v>
      </c>
      <c r="H63" s="417" t="s">
        <v>481</v>
      </c>
      <c r="I63" s="415" t="s">
        <v>724</v>
      </c>
      <c r="J63" s="417" t="s">
        <v>481</v>
      </c>
      <c r="L63" s="86"/>
      <c r="N63" s="86"/>
    </row>
    <row r="64" spans="1:14" s="148" customFormat="1" ht="16.5">
      <c r="A64" s="387">
        <v>1</v>
      </c>
      <c r="B64" s="385" t="s">
        <v>473</v>
      </c>
      <c r="C64" s="381">
        <f>D64/340.75</f>
        <v>1.3206162876008805</v>
      </c>
      <c r="D64" s="344">
        <v>450</v>
      </c>
      <c r="E64" s="381">
        <f>F64/340.75</f>
        <v>1.0271460014673515</v>
      </c>
      <c r="F64" s="344">
        <v>350</v>
      </c>
      <c r="G64" s="381">
        <f>H64/340.75</f>
        <v>1.0271460014673515</v>
      </c>
      <c r="H64" s="344">
        <v>350</v>
      </c>
      <c r="I64" s="381">
        <f>J64/340.75</f>
        <v>1.1151870873074101</v>
      </c>
      <c r="J64" s="344">
        <v>380</v>
      </c>
    </row>
    <row r="65" spans="1:14" s="148" customFormat="1" ht="16.5">
      <c r="A65" s="388">
        <v>2</v>
      </c>
      <c r="B65" s="386" t="s">
        <v>474</v>
      </c>
      <c r="C65" s="381"/>
      <c r="D65" s="382"/>
      <c r="E65" s="381"/>
      <c r="F65" s="347"/>
      <c r="G65" s="381"/>
      <c r="H65" s="347"/>
      <c r="I65" s="381"/>
      <c r="J65" s="347"/>
    </row>
    <row r="66" spans="1:14" s="148" customFormat="1" ht="16.5">
      <c r="A66" s="388">
        <v>3</v>
      </c>
      <c r="B66" s="386" t="s">
        <v>475</v>
      </c>
      <c r="C66" s="352"/>
      <c r="D66" s="347"/>
      <c r="E66" s="352"/>
      <c r="F66" s="347"/>
      <c r="G66" s="352"/>
      <c r="H66" s="347"/>
      <c r="I66" s="352"/>
      <c r="J66" s="347"/>
    </row>
    <row r="67" spans="1:14" s="148" customFormat="1" ht="16.5">
      <c r="A67" s="403"/>
      <c r="B67" s="404"/>
      <c r="C67" s="352"/>
      <c r="D67" s="347"/>
      <c r="E67" s="352"/>
      <c r="F67" s="347"/>
      <c r="G67" s="352"/>
      <c r="H67" s="347"/>
      <c r="I67" s="352"/>
      <c r="J67" s="347"/>
    </row>
    <row r="68" spans="1:14" s="148" customFormat="1" ht="17.25" thickBot="1">
      <c r="A68" s="392"/>
      <c r="B68" s="393"/>
      <c r="C68" s="394"/>
      <c r="D68" s="395"/>
      <c r="E68" s="394"/>
      <c r="F68" s="395"/>
      <c r="G68" s="394"/>
      <c r="H68" s="395"/>
      <c r="I68" s="394"/>
      <c r="J68" s="395"/>
    </row>
    <row r="69" spans="1:14" s="92" customFormat="1" ht="37.15" customHeight="1" thickBot="1">
      <c r="A69" s="471" t="s">
        <v>477</v>
      </c>
      <c r="B69" s="472" t="s">
        <v>775</v>
      </c>
      <c r="C69" s="473" t="s">
        <v>724</v>
      </c>
      <c r="D69" s="474" t="s">
        <v>481</v>
      </c>
      <c r="E69" s="473" t="s">
        <v>724</v>
      </c>
      <c r="F69" s="474" t="s">
        <v>481</v>
      </c>
      <c r="G69" s="473" t="s">
        <v>724</v>
      </c>
      <c r="H69" s="474" t="s">
        <v>481</v>
      </c>
      <c r="I69" s="473" t="s">
        <v>724</v>
      </c>
      <c r="J69" s="474" t="s">
        <v>481</v>
      </c>
    </row>
    <row r="70" spans="1:14" s="148" customFormat="1" ht="16.5">
      <c r="A70" s="387">
        <v>1</v>
      </c>
      <c r="B70" s="385" t="s">
        <v>369</v>
      </c>
      <c r="C70" s="405"/>
      <c r="D70" s="351"/>
      <c r="E70" s="381">
        <f>F70/340.75</f>
        <v>11.674247982391783</v>
      </c>
      <c r="F70" s="351">
        <v>3978</v>
      </c>
      <c r="G70" s="381">
        <f>H70/340.75</f>
        <v>17.881144534115922</v>
      </c>
      <c r="H70" s="351">
        <v>6093</v>
      </c>
      <c r="I70" s="381">
        <f>J70/340.75</f>
        <v>13.206162876008804</v>
      </c>
      <c r="J70" s="351">
        <v>4500</v>
      </c>
    </row>
    <row r="71" spans="1:14" s="148" customFormat="1" ht="16.5">
      <c r="A71" s="388">
        <v>2</v>
      </c>
      <c r="B71" s="386" t="s">
        <v>253</v>
      </c>
      <c r="C71" s="399"/>
      <c r="D71" s="343"/>
      <c r="E71" s="399"/>
      <c r="F71" s="343"/>
      <c r="G71" s="399"/>
      <c r="H71" s="343"/>
      <c r="I71" s="399"/>
      <c r="J71" s="343"/>
    </row>
    <row r="72" spans="1:14" s="148" customFormat="1" ht="16.5">
      <c r="A72" s="403">
        <v>3</v>
      </c>
      <c r="B72" s="404"/>
      <c r="C72" s="399"/>
      <c r="D72" s="343"/>
      <c r="E72" s="399"/>
      <c r="F72" s="343"/>
      <c r="G72" s="399"/>
      <c r="H72" s="343"/>
      <c r="I72" s="399"/>
      <c r="J72" s="343"/>
    </row>
    <row r="73" spans="1:14" s="148" customFormat="1" ht="17.25" thickBot="1">
      <c r="A73" s="392"/>
      <c r="B73" s="393"/>
      <c r="C73" s="400"/>
      <c r="D73" s="342"/>
      <c r="E73" s="400"/>
      <c r="F73" s="342"/>
      <c r="G73" s="400"/>
      <c r="H73" s="342"/>
      <c r="I73" s="400"/>
      <c r="J73" s="342"/>
    </row>
    <row r="75" spans="1:14">
      <c r="L75" s="86"/>
    </row>
    <row r="76" spans="1:14" ht="18.75">
      <c r="L76" s="542">
        <v>7</v>
      </c>
    </row>
    <row r="77" spans="1:14" ht="18.75">
      <c r="L77" s="542"/>
    </row>
    <row r="78" spans="1:14">
      <c r="A78" s="88"/>
      <c r="B78" s="88"/>
      <c r="C78" s="100"/>
      <c r="D78" s="101"/>
      <c r="E78" s="88"/>
      <c r="F78" s="101"/>
      <c r="G78" s="88"/>
      <c r="H78" s="101"/>
      <c r="I78" s="88"/>
      <c r="J78" s="101"/>
      <c r="K78" s="88"/>
      <c r="L78" s="101"/>
    </row>
    <row r="79" spans="1:14" ht="25.15" customHeight="1" thickBot="1">
      <c r="A79" s="666" t="s">
        <v>189</v>
      </c>
      <c r="B79" s="666"/>
      <c r="C79" s="102"/>
      <c r="D79" s="103"/>
      <c r="E79" s="104"/>
      <c r="F79" s="103"/>
      <c r="G79" s="104"/>
      <c r="H79" s="103"/>
      <c r="I79" s="104"/>
      <c r="J79" s="103"/>
      <c r="L79" s="86"/>
      <c r="N79" s="86"/>
    </row>
    <row r="80" spans="1:14" ht="16.5" thickBot="1">
      <c r="A80" s="662"/>
      <c r="B80" s="663"/>
      <c r="C80" s="637" t="s">
        <v>462</v>
      </c>
      <c r="D80" s="638"/>
      <c r="E80" s="638"/>
      <c r="F80" s="638"/>
      <c r="G80" s="638"/>
      <c r="H80" s="639"/>
      <c r="J80" s="86"/>
      <c r="L80" s="86"/>
      <c r="N80" s="86"/>
    </row>
    <row r="81" spans="1:14" ht="16.5" thickBot="1">
      <c r="A81" s="664"/>
      <c r="B81" s="665"/>
      <c r="C81" s="637" t="s">
        <v>163</v>
      </c>
      <c r="D81" s="639"/>
      <c r="E81" s="637" t="s">
        <v>480</v>
      </c>
      <c r="F81" s="639"/>
      <c r="G81" s="637" t="s">
        <v>836</v>
      </c>
      <c r="H81" s="639"/>
      <c r="J81" s="86"/>
      <c r="L81" s="86"/>
      <c r="N81" s="86"/>
    </row>
    <row r="82" spans="1:14" ht="17.25" thickBot="1">
      <c r="A82" s="319" t="s">
        <v>296</v>
      </c>
      <c r="B82" s="306" t="s">
        <v>772</v>
      </c>
      <c r="C82" s="413" t="s">
        <v>724</v>
      </c>
      <c r="D82" s="417" t="s">
        <v>481</v>
      </c>
      <c r="E82" s="413" t="s">
        <v>724</v>
      </c>
      <c r="F82" s="417" t="s">
        <v>481</v>
      </c>
      <c r="G82" s="413" t="s">
        <v>724</v>
      </c>
      <c r="H82" s="417" t="s">
        <v>481</v>
      </c>
      <c r="L82" s="86"/>
      <c r="N82" s="86"/>
    </row>
    <row r="83" spans="1:14" s="148" customFormat="1" ht="16.5">
      <c r="A83" s="387">
        <v>1</v>
      </c>
      <c r="B83" s="385" t="s">
        <v>463</v>
      </c>
      <c r="C83" s="381">
        <f>D83/340.75</f>
        <v>4.4020542920029344</v>
      </c>
      <c r="D83" s="382">
        <v>1500</v>
      </c>
      <c r="E83" s="381">
        <f>F83/340.75</f>
        <v>3.6830520909757887</v>
      </c>
      <c r="F83" s="382">
        <v>1255</v>
      </c>
      <c r="G83" s="381">
        <f>H83/340.75</f>
        <v>4.6955245781364638</v>
      </c>
      <c r="H83" s="382">
        <v>1600</v>
      </c>
    </row>
    <row r="84" spans="1:14" s="148" customFormat="1" ht="16.5">
      <c r="A84" s="388">
        <v>2</v>
      </c>
      <c r="B84" s="386" t="s">
        <v>464</v>
      </c>
      <c r="C84" s="381"/>
      <c r="D84" s="347"/>
      <c r="E84" s="381">
        <f>F84/340.75</f>
        <v>11.50696991929567</v>
      </c>
      <c r="F84" s="347">
        <v>3921</v>
      </c>
      <c r="G84" s="381">
        <f>H84/340.75</f>
        <v>14.673514306676449</v>
      </c>
      <c r="H84" s="347">
        <v>5000</v>
      </c>
    </row>
    <row r="85" spans="1:14" s="148" customFormat="1" ht="16.5">
      <c r="A85" s="388">
        <v>3</v>
      </c>
      <c r="B85" s="386" t="s">
        <v>465</v>
      </c>
      <c r="C85" s="381"/>
      <c r="D85" s="347"/>
      <c r="E85" s="381"/>
      <c r="F85" s="347"/>
      <c r="G85" s="381">
        <f>H85/340.75</f>
        <v>0</v>
      </c>
      <c r="H85" s="347"/>
    </row>
    <row r="86" spans="1:14" s="148" customFormat="1" ht="16.5">
      <c r="A86" s="388">
        <v>4</v>
      </c>
      <c r="B86" s="386" t="s">
        <v>466</v>
      </c>
      <c r="C86" s="352"/>
      <c r="D86" s="347"/>
      <c r="E86" s="352"/>
      <c r="F86" s="347"/>
      <c r="G86" s="352"/>
      <c r="H86" s="347"/>
    </row>
    <row r="87" spans="1:14" s="148" customFormat="1" ht="16.5">
      <c r="A87" s="388">
        <v>5</v>
      </c>
      <c r="B87" s="386" t="s">
        <v>478</v>
      </c>
      <c r="C87" s="352">
        <f>D87/340.75</f>
        <v>2.9347028613352899</v>
      </c>
      <c r="D87" s="347">
        <v>1000</v>
      </c>
      <c r="E87" s="352">
        <f>F87/340.75</f>
        <v>13.810711665443874</v>
      </c>
      <c r="F87" s="347">
        <v>4706</v>
      </c>
      <c r="G87" s="352">
        <f>H87/340.75</f>
        <v>17.608217168011738</v>
      </c>
      <c r="H87" s="347">
        <v>6000</v>
      </c>
    </row>
    <row r="88" spans="1:14" s="216" customFormat="1" ht="17.25" thickBot="1">
      <c r="A88" s="319"/>
      <c r="B88" s="309" t="s">
        <v>887</v>
      </c>
      <c r="C88" s="424">
        <f>D88/340.75</f>
        <v>7.3367571533382243</v>
      </c>
      <c r="D88" s="422">
        <f>SUM(D83:D87)</f>
        <v>2500</v>
      </c>
      <c r="E88" s="424">
        <v>29</v>
      </c>
      <c r="F88" s="422">
        <f>E88*340.75</f>
        <v>9881.75</v>
      </c>
      <c r="G88" s="424">
        <f>H88/340.75</f>
        <v>36.97725605282465</v>
      </c>
      <c r="H88" s="422">
        <f>SUM(H83:H87)</f>
        <v>12600</v>
      </c>
    </row>
    <row r="89" spans="1:14" ht="17.25" thickBot="1">
      <c r="A89" s="319" t="s">
        <v>303</v>
      </c>
      <c r="B89" s="306" t="s">
        <v>467</v>
      </c>
      <c r="C89" s="415" t="s">
        <v>468</v>
      </c>
      <c r="D89" s="417" t="s">
        <v>469</v>
      </c>
      <c r="E89" s="415" t="s">
        <v>468</v>
      </c>
      <c r="F89" s="417" t="s">
        <v>469</v>
      </c>
      <c r="G89" s="415" t="s">
        <v>468</v>
      </c>
      <c r="H89" s="417" t="s">
        <v>469</v>
      </c>
      <c r="L89" s="86"/>
      <c r="N89" s="86"/>
    </row>
    <row r="90" spans="1:14" s="148" customFormat="1" ht="16.5">
      <c r="A90" s="387">
        <v>1</v>
      </c>
      <c r="B90" s="389" t="s">
        <v>470</v>
      </c>
      <c r="C90" s="528">
        <v>20</v>
      </c>
      <c r="D90" s="382">
        <v>3</v>
      </c>
      <c r="E90" s="390"/>
      <c r="F90" s="382"/>
      <c r="G90" s="390"/>
      <c r="H90" s="382"/>
    </row>
    <row r="91" spans="1:14" s="148" customFormat="1" ht="16.5">
      <c r="A91" s="388">
        <v>2</v>
      </c>
      <c r="B91" s="386" t="s">
        <v>471</v>
      </c>
      <c r="C91" s="352"/>
      <c r="D91" s="347"/>
      <c r="E91" s="425">
        <v>15</v>
      </c>
      <c r="F91" s="347">
        <v>7</v>
      </c>
      <c r="G91" s="425">
        <v>20</v>
      </c>
      <c r="H91" s="347">
        <v>3</v>
      </c>
    </row>
    <row r="92" spans="1:14" s="148" customFormat="1" ht="16.5">
      <c r="A92" s="388"/>
      <c r="B92" s="386"/>
      <c r="C92" s="352"/>
      <c r="D92" s="347"/>
      <c r="E92" s="352"/>
      <c r="F92" s="347"/>
      <c r="G92" s="352"/>
      <c r="H92" s="347"/>
    </row>
    <row r="93" spans="1:14" s="148" customFormat="1" ht="17.25" thickBot="1">
      <c r="A93" s="392"/>
      <c r="B93" s="393"/>
      <c r="C93" s="394"/>
      <c r="D93" s="395"/>
      <c r="E93" s="394"/>
      <c r="F93" s="395"/>
      <c r="G93" s="394"/>
      <c r="H93" s="395"/>
    </row>
    <row r="94" spans="1:14" ht="16.5" thickBot="1">
      <c r="A94" s="319" t="s">
        <v>306</v>
      </c>
      <c r="B94" s="306" t="s">
        <v>472</v>
      </c>
      <c r="C94" s="300"/>
      <c r="D94" s="301"/>
      <c r="E94" s="300"/>
      <c r="F94" s="301"/>
      <c r="G94" s="300"/>
      <c r="H94" s="301"/>
      <c r="L94" s="86"/>
      <c r="N94" s="86"/>
    </row>
    <row r="95" spans="1:14" s="148" customFormat="1" ht="16.5">
      <c r="A95" s="387">
        <v>1</v>
      </c>
      <c r="B95" s="389" t="s">
        <v>473</v>
      </c>
      <c r="C95" s="658">
        <v>400</v>
      </c>
      <c r="D95" s="615"/>
      <c r="E95" s="614">
        <v>2500</v>
      </c>
      <c r="F95" s="653"/>
      <c r="G95" s="614">
        <v>3000</v>
      </c>
      <c r="H95" s="615"/>
    </row>
    <row r="96" spans="1:14" s="148" customFormat="1" ht="16.5">
      <c r="A96" s="388">
        <v>2</v>
      </c>
      <c r="B96" s="386" t="s">
        <v>474</v>
      </c>
      <c r="C96" s="397"/>
      <c r="D96" s="343"/>
      <c r="E96" s="397"/>
      <c r="F96" s="343"/>
      <c r="G96" s="648"/>
      <c r="H96" s="650"/>
    </row>
    <row r="97" spans="1:14" s="148" customFormat="1" ht="16.5">
      <c r="A97" s="388">
        <v>3</v>
      </c>
      <c r="B97" s="386" t="s">
        <v>475</v>
      </c>
      <c r="C97" s="399"/>
      <c r="D97" s="343"/>
      <c r="E97" s="399"/>
      <c r="F97" s="343"/>
      <c r="G97" s="399"/>
      <c r="H97" s="343"/>
    </row>
    <row r="98" spans="1:14" s="148" customFormat="1" ht="16.5">
      <c r="A98" s="388"/>
      <c r="B98" s="386"/>
      <c r="C98" s="399"/>
      <c r="D98" s="343"/>
      <c r="E98" s="399"/>
      <c r="F98" s="343"/>
      <c r="G98" s="399"/>
      <c r="H98" s="343"/>
    </row>
    <row r="99" spans="1:14" s="148" customFormat="1" ht="17.25" thickBot="1">
      <c r="A99" s="392"/>
      <c r="B99" s="393"/>
      <c r="C99" s="400"/>
      <c r="D99" s="342"/>
      <c r="E99" s="400"/>
      <c r="F99" s="342"/>
      <c r="G99" s="400"/>
      <c r="H99" s="342"/>
    </row>
    <row r="100" spans="1:14" ht="17.25" thickBot="1">
      <c r="A100" s="319" t="s">
        <v>476</v>
      </c>
      <c r="B100" s="311" t="s">
        <v>771</v>
      </c>
      <c r="C100" s="415" t="s">
        <v>724</v>
      </c>
      <c r="D100" s="417" t="s">
        <v>481</v>
      </c>
      <c r="E100" s="415" t="s">
        <v>724</v>
      </c>
      <c r="F100" s="417" t="s">
        <v>481</v>
      </c>
      <c r="G100" s="415" t="s">
        <v>724</v>
      </c>
      <c r="H100" s="417" t="s">
        <v>481</v>
      </c>
      <c r="L100" s="86"/>
      <c r="N100" s="86"/>
    </row>
    <row r="101" spans="1:14" s="148" customFormat="1" ht="16.5">
      <c r="A101" s="387">
        <v>1</v>
      </c>
      <c r="B101" s="385" t="s">
        <v>473</v>
      </c>
      <c r="C101" s="381">
        <f>D101/340.75</f>
        <v>0.17608217168011739</v>
      </c>
      <c r="D101" s="344">
        <v>60</v>
      </c>
      <c r="E101" s="381">
        <f>F101/340.75</f>
        <v>0.10271460014673514</v>
      </c>
      <c r="F101" s="344">
        <v>35</v>
      </c>
      <c r="G101" s="381">
        <f>H101/340.75</f>
        <v>7.3367571533382248E-2</v>
      </c>
      <c r="H101" s="344">
        <v>25</v>
      </c>
    </row>
    <row r="102" spans="1:14" s="148" customFormat="1" ht="16.5">
      <c r="A102" s="388">
        <v>2</v>
      </c>
      <c r="B102" s="386" t="s">
        <v>474</v>
      </c>
      <c r="C102" s="381"/>
      <c r="D102" s="347"/>
      <c r="E102" s="381"/>
      <c r="F102" s="347"/>
      <c r="G102" s="381"/>
      <c r="H102" s="347"/>
    </row>
    <row r="103" spans="1:14" s="148" customFormat="1" ht="16.5">
      <c r="A103" s="388">
        <v>3</v>
      </c>
      <c r="B103" s="386" t="s">
        <v>475</v>
      </c>
      <c r="C103" s="352"/>
      <c r="D103" s="347"/>
      <c r="E103" s="352"/>
      <c r="F103" s="347"/>
      <c r="G103" s="352"/>
      <c r="H103" s="347"/>
    </row>
    <row r="104" spans="1:14" s="148" customFormat="1" ht="16.5">
      <c r="A104" s="403"/>
      <c r="B104" s="404"/>
      <c r="C104" s="352"/>
      <c r="D104" s="347"/>
      <c r="E104" s="352"/>
      <c r="F104" s="347"/>
      <c r="G104" s="352"/>
      <c r="H104" s="347"/>
    </row>
    <row r="105" spans="1:14" s="148" customFormat="1" ht="17.25" thickBot="1">
      <c r="A105" s="392"/>
      <c r="B105" s="393"/>
      <c r="C105" s="394"/>
      <c r="D105" s="395"/>
      <c r="E105" s="394"/>
      <c r="F105" s="395"/>
      <c r="G105" s="394"/>
      <c r="H105" s="395"/>
    </row>
    <row r="106" spans="1:14" s="92" customFormat="1" ht="37.15" customHeight="1" thickBot="1">
      <c r="A106" s="471" t="s">
        <v>477</v>
      </c>
      <c r="B106" s="472" t="s">
        <v>773</v>
      </c>
      <c r="C106" s="473" t="s">
        <v>724</v>
      </c>
      <c r="D106" s="474" t="s">
        <v>481</v>
      </c>
      <c r="E106" s="473" t="s">
        <v>724</v>
      </c>
      <c r="F106" s="474" t="s">
        <v>481</v>
      </c>
      <c r="G106" s="473" t="s">
        <v>724</v>
      </c>
      <c r="H106" s="474" t="s">
        <v>481</v>
      </c>
      <c r="J106" s="93"/>
    </row>
    <row r="107" spans="1:14" s="148" customFormat="1" ht="16.5">
      <c r="A107" s="387">
        <v>1</v>
      </c>
      <c r="B107" s="385"/>
      <c r="C107" s="670"/>
      <c r="D107" s="623"/>
      <c r="E107" s="670"/>
      <c r="F107" s="623"/>
      <c r="G107" s="670"/>
      <c r="H107" s="623"/>
    </row>
    <row r="108" spans="1:14" s="148" customFormat="1" ht="16.5">
      <c r="A108" s="388">
        <v>2</v>
      </c>
      <c r="B108" s="386"/>
      <c r="C108" s="399"/>
      <c r="D108" s="343"/>
      <c r="E108" s="399"/>
      <c r="F108" s="343"/>
      <c r="G108" s="399"/>
      <c r="H108" s="343"/>
    </row>
    <row r="109" spans="1:14" s="148" customFormat="1" ht="16.5">
      <c r="A109" s="403">
        <v>3</v>
      </c>
      <c r="B109" s="404"/>
      <c r="C109" s="399"/>
      <c r="D109" s="343"/>
      <c r="E109" s="399"/>
      <c r="F109" s="343"/>
      <c r="G109" s="399"/>
      <c r="H109" s="343"/>
    </row>
    <row r="110" spans="1:14" s="148" customFormat="1" ht="17.25" thickBot="1">
      <c r="A110" s="392"/>
      <c r="B110" s="393"/>
      <c r="C110" s="400"/>
      <c r="D110" s="342"/>
      <c r="E110" s="400"/>
      <c r="F110" s="342"/>
      <c r="G110" s="400"/>
      <c r="H110" s="342"/>
    </row>
    <row r="114" spans="1:14" ht="18.75">
      <c r="L114" s="542">
        <v>8</v>
      </c>
    </row>
    <row r="115" spans="1:14">
      <c r="A115" s="105"/>
      <c r="C115" s="292"/>
      <c r="D115" s="293"/>
      <c r="E115" s="294"/>
      <c r="F115" s="295"/>
      <c r="G115" s="294"/>
      <c r="H115" s="295"/>
      <c r="I115" s="294"/>
      <c r="J115" s="295"/>
      <c r="K115" s="294"/>
      <c r="L115" s="295"/>
    </row>
    <row r="116" spans="1:14">
      <c r="A116" s="88"/>
      <c r="B116" s="88"/>
      <c r="C116" s="100"/>
      <c r="D116" s="101"/>
      <c r="E116" s="88"/>
      <c r="F116" s="101"/>
      <c r="G116" s="88"/>
      <c r="H116" s="101"/>
      <c r="I116" s="88"/>
      <c r="J116" s="101"/>
      <c r="K116" s="88"/>
      <c r="L116" s="101"/>
    </row>
    <row r="117" spans="1:14" ht="25.15" customHeight="1" thickBot="1">
      <c r="A117" s="666" t="s">
        <v>190</v>
      </c>
      <c r="B117" s="666"/>
      <c r="C117" s="666"/>
      <c r="D117" s="666"/>
      <c r="E117" s="666"/>
      <c r="F117" s="666"/>
      <c r="G117" s="666"/>
      <c r="H117" s="666"/>
      <c r="I117" s="104"/>
      <c r="J117" s="103"/>
      <c r="K117" s="104"/>
      <c r="L117" s="103"/>
    </row>
    <row r="118" spans="1:14" ht="16.5" thickBot="1">
      <c r="A118" s="662"/>
      <c r="B118" s="663"/>
      <c r="C118" s="637" t="s">
        <v>462</v>
      </c>
      <c r="D118" s="638"/>
      <c r="E118" s="638"/>
      <c r="F118" s="638"/>
      <c r="G118" s="638"/>
      <c r="H118" s="639"/>
      <c r="J118" s="86"/>
      <c r="L118" s="86"/>
      <c r="N118" s="86"/>
    </row>
    <row r="119" spans="1:14" ht="16.5" thickBot="1">
      <c r="A119" s="664"/>
      <c r="B119" s="665"/>
      <c r="C119" s="637" t="s">
        <v>164</v>
      </c>
      <c r="D119" s="639"/>
      <c r="E119" s="637" t="s">
        <v>479</v>
      </c>
      <c r="F119" s="639"/>
      <c r="G119" s="637" t="s">
        <v>295</v>
      </c>
      <c r="H119" s="639"/>
      <c r="J119" s="86"/>
      <c r="L119" s="86"/>
      <c r="N119" s="86"/>
    </row>
    <row r="120" spans="1:14" ht="17.25" thickBot="1">
      <c r="A120" s="319" t="s">
        <v>296</v>
      </c>
      <c r="B120" s="306" t="s">
        <v>772</v>
      </c>
      <c r="C120" s="413" t="s">
        <v>724</v>
      </c>
      <c r="D120" s="417" t="s">
        <v>481</v>
      </c>
      <c r="E120" s="413" t="s">
        <v>724</v>
      </c>
      <c r="F120" s="417" t="s">
        <v>481</v>
      </c>
      <c r="G120" s="413" t="s">
        <v>724</v>
      </c>
      <c r="H120" s="417" t="s">
        <v>481</v>
      </c>
      <c r="J120" s="86"/>
      <c r="L120" s="86"/>
      <c r="N120" s="86"/>
    </row>
    <row r="121" spans="1:14" s="148" customFormat="1" ht="16.5">
      <c r="A121" s="387">
        <v>1</v>
      </c>
      <c r="B121" s="385" t="s">
        <v>463</v>
      </c>
      <c r="C121" s="381">
        <f>D121/340.75</f>
        <v>8.8041085840058688</v>
      </c>
      <c r="D121" s="382">
        <v>3000</v>
      </c>
      <c r="E121" s="381">
        <f>F121/340.75</f>
        <v>11.73881144534116</v>
      </c>
      <c r="F121" s="382">
        <v>4000</v>
      </c>
      <c r="G121" s="381"/>
      <c r="H121" s="382"/>
    </row>
    <row r="122" spans="1:14" s="148" customFormat="1" ht="16.5">
      <c r="A122" s="388">
        <v>2</v>
      </c>
      <c r="B122" s="386" t="s">
        <v>464</v>
      </c>
      <c r="C122" s="381">
        <f>D122/340.75</f>
        <v>4.4020542920029344</v>
      </c>
      <c r="D122" s="347">
        <v>1500</v>
      </c>
      <c r="E122" s="381">
        <f>F122/340.75</f>
        <v>4.4020542920029344</v>
      </c>
      <c r="F122" s="347">
        <v>1500</v>
      </c>
      <c r="G122" s="381">
        <f>H122/340.75</f>
        <v>10.667644900953778</v>
      </c>
      <c r="H122" s="347">
        <v>3635</v>
      </c>
    </row>
    <row r="123" spans="1:14" s="148" customFormat="1" ht="16.5">
      <c r="A123" s="388">
        <v>3</v>
      </c>
      <c r="B123" s="386" t="s">
        <v>465</v>
      </c>
      <c r="C123" s="381"/>
      <c r="D123" s="347"/>
      <c r="E123" s="381"/>
      <c r="F123" s="347"/>
      <c r="G123" s="381">
        <f>H123/340.75</f>
        <v>3.5568598679383712</v>
      </c>
      <c r="H123" s="347">
        <v>1212</v>
      </c>
    </row>
    <row r="124" spans="1:14" s="148" customFormat="1" ht="16.5">
      <c r="A124" s="388">
        <v>4</v>
      </c>
      <c r="B124" s="386" t="s">
        <v>466</v>
      </c>
      <c r="C124" s="352"/>
      <c r="D124" s="347"/>
      <c r="E124" s="352"/>
      <c r="F124" s="347"/>
      <c r="G124" s="352"/>
      <c r="H124" s="347"/>
    </row>
    <row r="125" spans="1:14" s="148" customFormat="1" ht="16.5">
      <c r="A125" s="388">
        <v>5</v>
      </c>
      <c r="B125" s="386" t="s">
        <v>478</v>
      </c>
      <c r="C125" s="352">
        <f>D125/340.75</f>
        <v>2.9347028613352899</v>
      </c>
      <c r="D125" s="347">
        <v>1000</v>
      </c>
      <c r="E125" s="352">
        <f>F125/340.75</f>
        <v>5.8694057226705798</v>
      </c>
      <c r="F125" s="347">
        <v>2000</v>
      </c>
      <c r="G125" s="352">
        <f>H125/340.75</f>
        <v>1.7784299339691856</v>
      </c>
      <c r="H125" s="347">
        <v>606</v>
      </c>
    </row>
    <row r="126" spans="1:14" s="216" customFormat="1" ht="17.25" thickBot="1">
      <c r="A126" s="319"/>
      <c r="B126" s="309" t="s">
        <v>887</v>
      </c>
      <c r="C126" s="424">
        <f>D126/340.75</f>
        <v>16.140865737344093</v>
      </c>
      <c r="D126" s="422">
        <f>SUM(D121:D125)</f>
        <v>5500</v>
      </c>
      <c r="E126" s="424">
        <f>F126/340.75</f>
        <v>22.010271460014675</v>
      </c>
      <c r="F126" s="422">
        <f>SUM(F121:F125)</f>
        <v>7500</v>
      </c>
      <c r="G126" s="424">
        <v>16</v>
      </c>
      <c r="H126" s="422">
        <f>G126*340.75</f>
        <v>5452</v>
      </c>
    </row>
    <row r="127" spans="1:14" ht="17.25" thickBot="1">
      <c r="A127" s="319" t="s">
        <v>303</v>
      </c>
      <c r="B127" s="306" t="s">
        <v>467</v>
      </c>
      <c r="C127" s="415" t="s">
        <v>468</v>
      </c>
      <c r="D127" s="417" t="s">
        <v>469</v>
      </c>
      <c r="E127" s="415" t="s">
        <v>468</v>
      </c>
      <c r="F127" s="417" t="s">
        <v>469</v>
      </c>
      <c r="G127" s="415" t="s">
        <v>468</v>
      </c>
      <c r="H127" s="417" t="s">
        <v>469</v>
      </c>
      <c r="J127" s="86"/>
      <c r="L127" s="86"/>
      <c r="N127" s="86"/>
    </row>
    <row r="128" spans="1:14" s="148" customFormat="1" ht="16.5">
      <c r="A128" s="387">
        <v>1</v>
      </c>
      <c r="B128" s="389" t="s">
        <v>470</v>
      </c>
      <c r="C128" s="390">
        <v>15</v>
      </c>
      <c r="D128" s="382">
        <v>3</v>
      </c>
      <c r="E128" s="390">
        <v>15</v>
      </c>
      <c r="F128" s="391">
        <v>1.4</v>
      </c>
      <c r="G128" s="390"/>
      <c r="H128" s="382"/>
    </row>
    <row r="129" spans="1:14" s="148" customFormat="1" ht="16.5">
      <c r="A129" s="388">
        <v>2</v>
      </c>
      <c r="B129" s="386" t="s">
        <v>471</v>
      </c>
      <c r="C129" s="352"/>
      <c r="D129" s="347"/>
      <c r="E129" s="352"/>
      <c r="F129" s="347"/>
      <c r="G129" s="425">
        <v>18</v>
      </c>
      <c r="H129" s="347">
        <v>15</v>
      </c>
    </row>
    <row r="130" spans="1:14" s="148" customFormat="1" ht="16.5">
      <c r="A130" s="388"/>
      <c r="B130" s="386"/>
      <c r="C130" s="352"/>
      <c r="D130" s="347"/>
      <c r="E130" s="352"/>
      <c r="F130" s="347"/>
      <c r="G130" s="352"/>
      <c r="H130" s="347"/>
    </row>
    <row r="131" spans="1:14" s="148" customFormat="1" ht="17.25" thickBot="1">
      <c r="A131" s="392"/>
      <c r="B131" s="393"/>
      <c r="C131" s="394"/>
      <c r="D131" s="395"/>
      <c r="E131" s="394"/>
      <c r="F131" s="395"/>
      <c r="G131" s="394"/>
      <c r="H131" s="395"/>
    </row>
    <row r="132" spans="1:14" ht="16.5" thickBot="1">
      <c r="A132" s="319" t="s">
        <v>306</v>
      </c>
      <c r="B132" s="306" t="s">
        <v>472</v>
      </c>
      <c r="C132" s="300"/>
      <c r="D132" s="301"/>
      <c r="E132" s="300"/>
      <c r="F132" s="301"/>
      <c r="G132" s="300"/>
      <c r="H132" s="301"/>
      <c r="J132" s="86"/>
      <c r="L132" s="86"/>
      <c r="N132" s="86"/>
    </row>
    <row r="133" spans="1:14" s="148" customFormat="1" ht="16.5">
      <c r="A133" s="387">
        <v>1</v>
      </c>
      <c r="B133" s="389" t="s">
        <v>473</v>
      </c>
      <c r="C133" s="658">
        <v>500</v>
      </c>
      <c r="D133" s="615"/>
      <c r="E133" s="658">
        <v>200</v>
      </c>
      <c r="F133" s="615"/>
      <c r="G133" s="658">
        <v>1700</v>
      </c>
      <c r="H133" s="615"/>
    </row>
    <row r="134" spans="1:14" s="148" customFormat="1" ht="16.5">
      <c r="A134" s="388">
        <v>2</v>
      </c>
      <c r="B134" s="386" t="s">
        <v>474</v>
      </c>
      <c r="C134" s="648"/>
      <c r="D134" s="650"/>
      <c r="E134" s="406"/>
      <c r="F134" s="343"/>
      <c r="G134" s="648"/>
      <c r="H134" s="650"/>
    </row>
    <row r="135" spans="1:14" s="148" customFormat="1" ht="16.5">
      <c r="A135" s="388">
        <v>3</v>
      </c>
      <c r="B135" s="386" t="s">
        <v>475</v>
      </c>
      <c r="C135" s="399"/>
      <c r="D135" s="343"/>
      <c r="E135" s="648">
        <v>300</v>
      </c>
      <c r="F135" s="650"/>
      <c r="G135" s="399"/>
      <c r="H135" s="343"/>
    </row>
    <row r="136" spans="1:14" s="148" customFormat="1" ht="16.5">
      <c r="A136" s="388"/>
      <c r="B136" s="386"/>
      <c r="C136" s="399"/>
      <c r="D136" s="343"/>
      <c r="E136" s="399"/>
      <c r="F136" s="343"/>
      <c r="G136" s="399"/>
      <c r="H136" s="343"/>
    </row>
    <row r="137" spans="1:14" s="148" customFormat="1" ht="17.25" thickBot="1">
      <c r="A137" s="392"/>
      <c r="B137" s="393"/>
      <c r="C137" s="400"/>
      <c r="D137" s="342"/>
      <c r="E137" s="400"/>
      <c r="F137" s="342"/>
      <c r="G137" s="400"/>
      <c r="H137" s="342"/>
    </row>
    <row r="138" spans="1:14" ht="17.25" thickBot="1">
      <c r="A138" s="319" t="s">
        <v>476</v>
      </c>
      <c r="B138" s="311" t="s">
        <v>774</v>
      </c>
      <c r="C138" s="415" t="s">
        <v>724</v>
      </c>
      <c r="D138" s="417" t="s">
        <v>481</v>
      </c>
      <c r="E138" s="415" t="s">
        <v>724</v>
      </c>
      <c r="F138" s="417" t="s">
        <v>481</v>
      </c>
      <c r="G138" s="415" t="s">
        <v>724</v>
      </c>
      <c r="H138" s="417" t="s">
        <v>481</v>
      </c>
      <c r="J138" s="86"/>
      <c r="L138" s="86"/>
      <c r="N138" s="86"/>
    </row>
    <row r="139" spans="1:14" s="148" customFormat="1" ht="16.5">
      <c r="A139" s="387">
        <v>1</v>
      </c>
      <c r="B139" s="385" t="s">
        <v>473</v>
      </c>
      <c r="C139" s="381">
        <f>D139/340.75</f>
        <v>0.23477622890682318</v>
      </c>
      <c r="D139" s="344">
        <v>80</v>
      </c>
      <c r="E139" s="381">
        <f>F139/340.75</f>
        <v>0.67498165810711663</v>
      </c>
      <c r="F139" s="344">
        <v>230</v>
      </c>
      <c r="G139" s="381">
        <f>H139/340.75</f>
        <v>0.22010271460014674</v>
      </c>
      <c r="H139" s="344">
        <v>75</v>
      </c>
    </row>
    <row r="140" spans="1:14" s="148" customFormat="1" ht="16.5">
      <c r="A140" s="388">
        <v>2</v>
      </c>
      <c r="B140" s="386" t="s">
        <v>474</v>
      </c>
      <c r="C140" s="381"/>
      <c r="D140" s="347"/>
      <c r="E140" s="381"/>
      <c r="F140" s="347"/>
      <c r="G140" s="381"/>
      <c r="H140" s="347"/>
    </row>
    <row r="141" spans="1:14" s="148" customFormat="1" ht="16.5">
      <c r="A141" s="388">
        <v>3</v>
      </c>
      <c r="B141" s="386" t="s">
        <v>475</v>
      </c>
      <c r="C141" s="352"/>
      <c r="D141" s="347"/>
      <c r="E141" s="381">
        <f>F141/340.75</f>
        <v>0.1467351430667645</v>
      </c>
      <c r="F141" s="347">
        <v>50</v>
      </c>
      <c r="G141" s="352"/>
      <c r="H141" s="347"/>
    </row>
    <row r="142" spans="1:14" s="148" customFormat="1" ht="16.5">
      <c r="A142" s="403"/>
      <c r="B142" s="404"/>
      <c r="C142" s="352"/>
      <c r="D142" s="347"/>
      <c r="E142" s="352"/>
      <c r="F142" s="347"/>
      <c r="G142" s="352"/>
      <c r="H142" s="347"/>
    </row>
    <row r="143" spans="1:14" s="148" customFormat="1" ht="17.25" thickBot="1">
      <c r="A143" s="392"/>
      <c r="B143" s="393"/>
      <c r="C143" s="394"/>
      <c r="D143" s="395"/>
      <c r="E143" s="394"/>
      <c r="F143" s="395"/>
      <c r="G143" s="394"/>
      <c r="H143" s="395"/>
    </row>
    <row r="144" spans="1:14" s="92" customFormat="1" ht="37.15" customHeight="1" thickBot="1">
      <c r="A144" s="471" t="s">
        <v>477</v>
      </c>
      <c r="B144" s="472" t="s">
        <v>728</v>
      </c>
      <c r="C144" s="473" t="s">
        <v>724</v>
      </c>
      <c r="D144" s="474" t="s">
        <v>481</v>
      </c>
      <c r="E144" s="473" t="s">
        <v>724</v>
      </c>
      <c r="F144" s="474" t="s">
        <v>481</v>
      </c>
      <c r="G144" s="473" t="s">
        <v>724</v>
      </c>
      <c r="H144" s="474" t="s">
        <v>481</v>
      </c>
    </row>
    <row r="145" spans="1:14" s="148" customFormat="1" ht="16.5">
      <c r="A145" s="387">
        <v>1</v>
      </c>
      <c r="B145" s="385" t="s">
        <v>369</v>
      </c>
      <c r="C145" s="350"/>
      <c r="D145" s="351"/>
      <c r="E145" s="381"/>
      <c r="F145" s="344"/>
      <c r="G145" s="381"/>
      <c r="H145" s="344"/>
    </row>
    <row r="146" spans="1:14" s="148" customFormat="1" ht="17.25" thickBot="1">
      <c r="A146" s="403">
        <v>2</v>
      </c>
      <c r="B146" s="404" t="s">
        <v>253</v>
      </c>
      <c r="C146" s="407"/>
      <c r="D146" s="408"/>
      <c r="E146" s="348">
        <f>F146/340.75</f>
        <v>17.291269258987526</v>
      </c>
      <c r="F146" s="409">
        <v>5892</v>
      </c>
      <c r="G146" s="394"/>
      <c r="H146" s="408"/>
    </row>
    <row r="147" spans="1:14" s="148" customFormat="1" ht="17.25" thickBot="1">
      <c r="A147" s="410" t="s">
        <v>345</v>
      </c>
      <c r="B147" s="411" t="s">
        <v>344</v>
      </c>
      <c r="C147" s="349"/>
      <c r="D147" s="412"/>
      <c r="E147" s="349"/>
      <c r="F147" s="345"/>
      <c r="G147" s="349" t="s">
        <v>724</v>
      </c>
      <c r="H147" s="345" t="s">
        <v>481</v>
      </c>
    </row>
    <row r="148" spans="1:14" s="148" customFormat="1" ht="17.25" thickBot="1">
      <c r="A148" s="413">
        <v>1</v>
      </c>
      <c r="B148" s="414"/>
      <c r="C148" s="415"/>
      <c r="D148" s="416"/>
      <c r="E148" s="415"/>
      <c r="F148" s="417"/>
      <c r="G148" s="415">
        <f>H148/340.75</f>
        <v>88.041085840058699</v>
      </c>
      <c r="H148" s="417">
        <v>30000</v>
      </c>
    </row>
    <row r="152" spans="1:14" ht="18.75">
      <c r="L152" s="542">
        <v>9</v>
      </c>
    </row>
    <row r="153" spans="1:14">
      <c r="A153" s="105"/>
      <c r="C153" s="292"/>
      <c r="D153" s="293"/>
      <c r="E153" s="294"/>
      <c r="F153" s="295"/>
      <c r="G153" s="294"/>
      <c r="H153" s="295"/>
      <c r="I153" s="294"/>
      <c r="J153" s="295"/>
      <c r="K153" s="294"/>
      <c r="L153" s="295"/>
    </row>
    <row r="154" spans="1:14">
      <c r="A154" s="88"/>
      <c r="B154" s="88"/>
      <c r="C154" s="100"/>
      <c r="D154" s="101"/>
      <c r="E154" s="88"/>
      <c r="F154" s="101"/>
      <c r="G154" s="88"/>
      <c r="H154" s="101"/>
      <c r="I154" s="88"/>
      <c r="J154" s="101"/>
      <c r="K154" s="88"/>
      <c r="L154" s="101"/>
    </row>
    <row r="155" spans="1:14" ht="25.15" customHeight="1" thickBot="1">
      <c r="A155" s="666" t="s">
        <v>729</v>
      </c>
      <c r="B155" s="666"/>
      <c r="C155" s="102"/>
      <c r="D155" s="103"/>
      <c r="E155" s="104"/>
      <c r="F155" s="103"/>
      <c r="G155" s="104"/>
      <c r="H155" s="103"/>
      <c r="I155" s="104"/>
      <c r="J155" s="103"/>
      <c r="K155" s="104"/>
      <c r="L155" s="103"/>
    </row>
    <row r="156" spans="1:14" ht="16.5" thickBot="1">
      <c r="A156" s="662"/>
      <c r="B156" s="663"/>
      <c r="C156" s="667" t="s">
        <v>462</v>
      </c>
      <c r="D156" s="668"/>
      <c r="E156" s="668"/>
      <c r="F156" s="669"/>
      <c r="G156" s="667" t="s">
        <v>462</v>
      </c>
      <c r="H156" s="668"/>
      <c r="I156" s="668"/>
      <c r="J156" s="669"/>
      <c r="L156" s="86"/>
      <c r="N156" s="86"/>
    </row>
    <row r="157" spans="1:14" ht="16.5" thickBot="1">
      <c r="A157" s="664"/>
      <c r="B157" s="665"/>
      <c r="C157" s="637" t="s">
        <v>165</v>
      </c>
      <c r="D157" s="639"/>
      <c r="E157" s="637" t="s">
        <v>166</v>
      </c>
      <c r="F157" s="639"/>
      <c r="G157" s="637" t="s">
        <v>167</v>
      </c>
      <c r="H157" s="639"/>
      <c r="I157" s="637" t="s">
        <v>168</v>
      </c>
      <c r="J157" s="639"/>
      <c r="L157" s="86"/>
      <c r="N157" s="86"/>
    </row>
    <row r="158" spans="1:14" ht="17.25" thickBot="1">
      <c r="A158" s="319" t="s">
        <v>296</v>
      </c>
      <c r="B158" s="306" t="s">
        <v>772</v>
      </c>
      <c r="C158" s="415" t="s">
        <v>724</v>
      </c>
      <c r="D158" s="417" t="s">
        <v>481</v>
      </c>
      <c r="E158" s="413" t="s">
        <v>724</v>
      </c>
      <c r="F158" s="417" t="s">
        <v>481</v>
      </c>
      <c r="G158" s="415" t="s">
        <v>724</v>
      </c>
      <c r="H158" s="417" t="s">
        <v>481</v>
      </c>
      <c r="I158" s="413" t="s">
        <v>724</v>
      </c>
      <c r="J158" s="417" t="s">
        <v>481</v>
      </c>
      <c r="L158" s="86"/>
      <c r="N158" s="86"/>
    </row>
    <row r="159" spans="1:14" ht="16.5">
      <c r="A159" s="387">
        <v>1</v>
      </c>
      <c r="B159" s="385" t="s">
        <v>463</v>
      </c>
      <c r="C159" s="419">
        <f>D159/340.75</f>
        <v>96.584005869405729</v>
      </c>
      <c r="D159" s="382">
        <v>32911</v>
      </c>
      <c r="E159" s="419">
        <f>F159/340.75</f>
        <v>435.12252384446077</v>
      </c>
      <c r="F159" s="382">
        <v>148268</v>
      </c>
      <c r="G159" s="419">
        <f>H159/340.75</f>
        <v>78.782098312545855</v>
      </c>
      <c r="H159" s="382">
        <v>26845</v>
      </c>
      <c r="I159" s="419">
        <f>J159/340.75</f>
        <v>366.43873807776964</v>
      </c>
      <c r="J159" s="382">
        <v>124864</v>
      </c>
      <c r="L159" s="86"/>
      <c r="N159" s="86"/>
    </row>
    <row r="160" spans="1:14" ht="16.5">
      <c r="A160" s="388">
        <v>2</v>
      </c>
      <c r="B160" s="386" t="s">
        <v>464</v>
      </c>
      <c r="C160" s="419">
        <f>D160/340.75</f>
        <v>270.43873807776964</v>
      </c>
      <c r="D160" s="347">
        <v>92152</v>
      </c>
      <c r="E160" s="419">
        <f>F160/340.75</f>
        <v>217.56126192223039</v>
      </c>
      <c r="F160" s="347">
        <v>74134</v>
      </c>
      <c r="G160" s="419">
        <f>H160/340.75</f>
        <v>220.58694057226705</v>
      </c>
      <c r="H160" s="347">
        <v>75165</v>
      </c>
      <c r="I160" s="419">
        <f>J160/340.75</f>
        <v>183.21936903888482</v>
      </c>
      <c r="J160" s="347">
        <v>62432</v>
      </c>
      <c r="L160" s="86"/>
      <c r="N160" s="86"/>
    </row>
    <row r="161" spans="1:14" ht="16.5">
      <c r="A161" s="388">
        <v>3</v>
      </c>
      <c r="B161" s="386" t="s">
        <v>465</v>
      </c>
      <c r="C161" s="419">
        <f>D161/340.75</f>
        <v>231.80630961115187</v>
      </c>
      <c r="D161" s="347">
        <v>78988</v>
      </c>
      <c r="E161" s="419">
        <f>F161/340.75</f>
        <v>190.36537050623625</v>
      </c>
      <c r="F161" s="347">
        <v>64867</v>
      </c>
      <c r="G161" s="419">
        <f>H161/340.75</f>
        <v>189.07116654438738</v>
      </c>
      <c r="H161" s="347">
        <v>64426</v>
      </c>
      <c r="I161" s="419">
        <f>J161/340.75</f>
        <v>160.31694790902421</v>
      </c>
      <c r="J161" s="347">
        <v>54628</v>
      </c>
      <c r="L161" s="86"/>
      <c r="N161" s="86"/>
    </row>
    <row r="162" spans="1:14" ht="16.5">
      <c r="A162" s="388">
        <v>4</v>
      </c>
      <c r="B162" s="386" t="s">
        <v>466</v>
      </c>
      <c r="C162" s="419" t="s">
        <v>169</v>
      </c>
      <c r="D162" s="347" t="s">
        <v>169</v>
      </c>
      <c r="E162" s="419" t="s">
        <v>169</v>
      </c>
      <c r="F162" s="347" t="s">
        <v>169</v>
      </c>
      <c r="G162" s="419"/>
      <c r="H162" s="347"/>
      <c r="I162" s="419"/>
      <c r="J162" s="347"/>
      <c r="L162" s="86"/>
      <c r="N162" s="86"/>
    </row>
    <row r="163" spans="1:14" ht="16.5">
      <c r="A163" s="388">
        <v>5</v>
      </c>
      <c r="B163" s="386" t="s">
        <v>211</v>
      </c>
      <c r="C163" s="420">
        <f>D163/340.75</f>
        <v>193.17094644167278</v>
      </c>
      <c r="D163" s="347">
        <v>65823</v>
      </c>
      <c r="E163" s="420">
        <f>F163/340.75</f>
        <v>271.95011005135729</v>
      </c>
      <c r="F163" s="347">
        <v>92667</v>
      </c>
      <c r="G163" s="420">
        <f>H163/340.75</f>
        <v>157.56126192223039</v>
      </c>
      <c r="H163" s="347">
        <v>53689</v>
      </c>
      <c r="I163" s="420">
        <f>J163/340.75</f>
        <v>229.02421129860602</v>
      </c>
      <c r="J163" s="347">
        <v>78040</v>
      </c>
      <c r="L163" s="86"/>
      <c r="N163" s="86"/>
    </row>
    <row r="164" spans="1:14" s="216" customFormat="1" ht="17.25" thickBot="1">
      <c r="A164" s="319"/>
      <c r="B164" s="309" t="s">
        <v>887</v>
      </c>
      <c r="C164" s="421">
        <v>792</v>
      </c>
      <c r="D164" s="422">
        <f>C164*340.75</f>
        <v>269874</v>
      </c>
      <c r="E164" s="421">
        <v>1115</v>
      </c>
      <c r="F164" s="422">
        <f>E164*340.75</f>
        <v>379936.25</v>
      </c>
      <c r="G164" s="421">
        <v>646</v>
      </c>
      <c r="H164" s="422">
        <f>340.75*G164</f>
        <v>220124.5</v>
      </c>
      <c r="I164" s="421">
        <v>939</v>
      </c>
      <c r="J164" s="422">
        <f>I164*340.75</f>
        <v>319964.25</v>
      </c>
    </row>
    <row r="165" spans="1:14" ht="17.25" thickBot="1">
      <c r="A165" s="319" t="s">
        <v>303</v>
      </c>
      <c r="B165" s="306" t="s">
        <v>467</v>
      </c>
      <c r="C165" s="415" t="s">
        <v>468</v>
      </c>
      <c r="D165" s="417" t="s">
        <v>469</v>
      </c>
      <c r="E165" s="415" t="s">
        <v>468</v>
      </c>
      <c r="F165" s="417" t="s">
        <v>469</v>
      </c>
      <c r="G165" s="415" t="s">
        <v>468</v>
      </c>
      <c r="H165" s="417" t="s">
        <v>469</v>
      </c>
      <c r="I165" s="415" t="s">
        <v>468</v>
      </c>
      <c r="J165" s="417" t="s">
        <v>469</v>
      </c>
      <c r="L165" s="86"/>
      <c r="N165" s="86"/>
    </row>
    <row r="166" spans="1:14" s="148" customFormat="1" ht="16.5">
      <c r="A166" s="387">
        <v>1</v>
      </c>
      <c r="B166" s="389" t="s">
        <v>470</v>
      </c>
      <c r="C166" s="390"/>
      <c r="D166" s="382"/>
      <c r="E166" s="390"/>
      <c r="F166" s="382"/>
      <c r="G166" s="390"/>
      <c r="H166" s="382"/>
      <c r="I166" s="390"/>
      <c r="J166" s="382"/>
    </row>
    <row r="167" spans="1:14" s="148" customFormat="1" ht="16.5">
      <c r="A167" s="388">
        <v>2</v>
      </c>
      <c r="B167" s="386" t="s">
        <v>471</v>
      </c>
      <c r="C167" s="390">
        <v>850</v>
      </c>
      <c r="D167" s="382">
        <v>25</v>
      </c>
      <c r="E167" s="390">
        <v>750</v>
      </c>
      <c r="F167" s="382">
        <v>25</v>
      </c>
      <c r="G167" s="390">
        <v>850</v>
      </c>
      <c r="H167" s="382">
        <v>25</v>
      </c>
      <c r="I167" s="390">
        <v>750</v>
      </c>
      <c r="J167" s="382">
        <v>25</v>
      </c>
    </row>
    <row r="168" spans="1:14" ht="16.5">
      <c r="A168" s="305"/>
      <c r="B168" s="308"/>
      <c r="C168" s="352"/>
      <c r="D168" s="347"/>
      <c r="E168" s="352"/>
      <c r="F168" s="347"/>
      <c r="G168" s="352"/>
      <c r="H168" s="347"/>
      <c r="I168" s="352"/>
      <c r="J168" s="347"/>
      <c r="L168" s="86"/>
      <c r="N168" s="86"/>
    </row>
    <row r="169" spans="1:14" ht="17.25" thickBot="1">
      <c r="A169" s="321"/>
      <c r="B169" s="310"/>
      <c r="C169" s="394"/>
      <c r="D169" s="395"/>
      <c r="E169" s="394"/>
      <c r="F169" s="395"/>
      <c r="G169" s="394"/>
      <c r="H169" s="395"/>
      <c r="I169" s="394"/>
      <c r="J169" s="395"/>
      <c r="L169" s="86"/>
      <c r="N169" s="86"/>
    </row>
    <row r="170" spans="1:14" ht="17.25" thickBot="1">
      <c r="A170" s="319" t="s">
        <v>306</v>
      </c>
      <c r="B170" s="306" t="s">
        <v>472</v>
      </c>
      <c r="C170" s="423"/>
      <c r="D170" s="416"/>
      <c r="E170" s="423"/>
      <c r="F170" s="416"/>
      <c r="G170" s="423"/>
      <c r="H170" s="416"/>
      <c r="I170" s="423"/>
      <c r="J170" s="416"/>
      <c r="L170" s="86"/>
      <c r="N170" s="86"/>
    </row>
    <row r="171" spans="1:14" s="148" customFormat="1" ht="16.5">
      <c r="A171" s="387">
        <v>1</v>
      </c>
      <c r="B171" s="389" t="s">
        <v>473</v>
      </c>
      <c r="C171" s="614" t="s">
        <v>726</v>
      </c>
      <c r="D171" s="653"/>
      <c r="E171" s="658" t="s">
        <v>24</v>
      </c>
      <c r="F171" s="615"/>
      <c r="G171" s="614" t="s">
        <v>727</v>
      </c>
      <c r="H171" s="653"/>
      <c r="I171" s="658" t="s">
        <v>170</v>
      </c>
      <c r="J171" s="615"/>
    </row>
    <row r="172" spans="1:14" s="148" customFormat="1" ht="16.5">
      <c r="A172" s="388">
        <v>2</v>
      </c>
      <c r="B172" s="386" t="s">
        <v>474</v>
      </c>
      <c r="C172" s="397"/>
      <c r="D172" s="343"/>
      <c r="E172" s="397"/>
      <c r="F172" s="343"/>
      <c r="G172" s="397"/>
      <c r="H172" s="343"/>
      <c r="I172" s="397"/>
      <c r="J172" s="343"/>
    </row>
    <row r="173" spans="1:14" s="148" customFormat="1" ht="16.5">
      <c r="A173" s="388">
        <v>3</v>
      </c>
      <c r="B173" s="386" t="s">
        <v>475</v>
      </c>
      <c r="C173" s="399"/>
      <c r="D173" s="343"/>
      <c r="E173" s="399"/>
      <c r="F173" s="343"/>
      <c r="G173" s="399"/>
      <c r="H173" s="343"/>
      <c r="I173" s="399"/>
      <c r="J173" s="343"/>
    </row>
    <row r="174" spans="1:14" ht="16.5">
      <c r="A174" s="305"/>
      <c r="B174" s="308"/>
      <c r="C174" s="399"/>
      <c r="D174" s="343"/>
      <c r="E174" s="399"/>
      <c r="F174" s="343"/>
      <c r="G174" s="399"/>
      <c r="H174" s="343"/>
      <c r="I174" s="399"/>
      <c r="J174" s="343"/>
      <c r="L174" s="86"/>
      <c r="N174" s="86"/>
    </row>
    <row r="175" spans="1:14" ht="17.25" thickBot="1">
      <c r="A175" s="321"/>
      <c r="B175" s="310"/>
      <c r="C175" s="400"/>
      <c r="D175" s="342"/>
      <c r="E175" s="400"/>
      <c r="F175" s="342"/>
      <c r="G175" s="400"/>
      <c r="H175" s="342"/>
      <c r="I175" s="400"/>
      <c r="J175" s="342"/>
      <c r="L175" s="86"/>
      <c r="N175" s="86"/>
    </row>
    <row r="176" spans="1:14" ht="17.25" thickBot="1">
      <c r="A176" s="319" t="s">
        <v>476</v>
      </c>
      <c r="B176" s="311" t="s">
        <v>774</v>
      </c>
      <c r="C176" s="415" t="s">
        <v>724</v>
      </c>
      <c r="D176" s="417" t="s">
        <v>481</v>
      </c>
      <c r="E176" s="415" t="s">
        <v>724</v>
      </c>
      <c r="F176" s="417" t="s">
        <v>481</v>
      </c>
      <c r="G176" s="415" t="s">
        <v>724</v>
      </c>
      <c r="H176" s="417" t="s">
        <v>481</v>
      </c>
      <c r="I176" s="415" t="s">
        <v>724</v>
      </c>
      <c r="J176" s="417" t="s">
        <v>481</v>
      </c>
      <c r="L176" s="86"/>
      <c r="N176" s="86"/>
    </row>
    <row r="177" spans="1:14" s="148" customFormat="1" ht="16.5">
      <c r="A177" s="387">
        <v>1</v>
      </c>
      <c r="B177" s="385" t="s">
        <v>473</v>
      </c>
      <c r="C177" s="381">
        <f>D177/340.75</f>
        <v>0.82171680117388113</v>
      </c>
      <c r="D177" s="344">
        <v>280</v>
      </c>
      <c r="E177" s="381">
        <f>F177/340.75</f>
        <v>0.26412325752017607</v>
      </c>
      <c r="F177" s="344">
        <v>90</v>
      </c>
      <c r="G177" s="381">
        <f>H177/340.75</f>
        <v>0.82171680117388113</v>
      </c>
      <c r="H177" s="344">
        <v>280</v>
      </c>
      <c r="I177" s="381">
        <f>J177/340.75</f>
        <v>0.20542920029347028</v>
      </c>
      <c r="J177" s="344">
        <v>70</v>
      </c>
    </row>
    <row r="178" spans="1:14" s="148" customFormat="1" ht="16.5">
      <c r="A178" s="388">
        <v>2</v>
      </c>
      <c r="B178" s="386" t="s">
        <v>474</v>
      </c>
      <c r="C178" s="381"/>
      <c r="D178" s="347"/>
      <c r="E178" s="381"/>
      <c r="F178" s="347"/>
      <c r="G178" s="381"/>
      <c r="H178" s="347"/>
      <c r="I178" s="381"/>
      <c r="J178" s="347"/>
    </row>
    <row r="179" spans="1:14" s="148" customFormat="1" ht="16.5">
      <c r="A179" s="388">
        <v>3</v>
      </c>
      <c r="B179" s="386" t="s">
        <v>475</v>
      </c>
      <c r="C179" s="352"/>
      <c r="D179" s="347"/>
      <c r="E179" s="352"/>
      <c r="F179" s="347"/>
      <c r="G179" s="352"/>
      <c r="H179" s="347"/>
      <c r="I179" s="352"/>
      <c r="J179" s="347"/>
    </row>
    <row r="180" spans="1:14" ht="16.5">
      <c r="A180" s="322"/>
      <c r="B180" s="312"/>
      <c r="C180" s="352"/>
      <c r="D180" s="347"/>
      <c r="E180" s="352"/>
      <c r="F180" s="347"/>
      <c r="G180" s="352"/>
      <c r="H180" s="347"/>
      <c r="I180" s="352"/>
      <c r="J180" s="347"/>
      <c r="L180" s="86"/>
      <c r="N180" s="86"/>
    </row>
    <row r="181" spans="1:14" ht="17.25" thickBot="1">
      <c r="A181" s="321"/>
      <c r="B181" s="310"/>
      <c r="C181" s="394"/>
      <c r="D181" s="395"/>
      <c r="E181" s="394"/>
      <c r="F181" s="395"/>
      <c r="G181" s="394"/>
      <c r="H181" s="395"/>
      <c r="I181" s="394"/>
      <c r="J181" s="395"/>
      <c r="L181" s="86"/>
      <c r="N181" s="86"/>
    </row>
    <row r="182" spans="1:14" s="92" customFormat="1" ht="17.25" thickBot="1">
      <c r="A182" s="471" t="s">
        <v>477</v>
      </c>
      <c r="B182" s="472" t="s">
        <v>28</v>
      </c>
      <c r="C182" s="476"/>
      <c r="D182" s="477"/>
      <c r="E182" s="476"/>
      <c r="F182" s="477"/>
      <c r="G182" s="476"/>
      <c r="H182" s="477"/>
      <c r="I182" s="476"/>
      <c r="J182" s="477"/>
    </row>
    <row r="183" spans="1:14" ht="16.5">
      <c r="A183" s="320">
        <v>1</v>
      </c>
      <c r="B183" s="307"/>
      <c r="C183" s="405"/>
      <c r="D183" s="351"/>
      <c r="E183" s="405"/>
      <c r="F183" s="351"/>
      <c r="G183" s="405"/>
      <c r="H183" s="351"/>
      <c r="I183" s="405"/>
      <c r="J183" s="351"/>
      <c r="L183" s="86"/>
      <c r="N183" s="86"/>
    </row>
    <row r="184" spans="1:14" ht="16.5">
      <c r="A184" s="305">
        <v>2</v>
      </c>
      <c r="B184" s="308"/>
      <c r="C184" s="399"/>
      <c r="D184" s="343"/>
      <c r="E184" s="399"/>
      <c r="F184" s="343"/>
      <c r="G184" s="399"/>
      <c r="H184" s="343"/>
      <c r="I184" s="399"/>
      <c r="J184" s="343"/>
      <c r="L184" s="86"/>
      <c r="N184" s="86"/>
    </row>
    <row r="185" spans="1:14" ht="17.25" thickBot="1">
      <c r="A185" s="322">
        <v>3</v>
      </c>
      <c r="B185" s="312"/>
      <c r="C185" s="521"/>
      <c r="D185" s="408"/>
      <c r="E185" s="521"/>
      <c r="F185" s="408"/>
      <c r="G185" s="521"/>
      <c r="H185" s="408"/>
      <c r="I185" s="521"/>
      <c r="J185" s="408"/>
      <c r="L185" s="86"/>
      <c r="N185" s="86"/>
    </row>
    <row r="186" spans="1:14" ht="16.5" thickBot="1">
      <c r="A186" s="732" t="s">
        <v>725</v>
      </c>
      <c r="B186" s="733"/>
      <c r="C186" s="733"/>
      <c r="D186" s="733"/>
      <c r="E186" s="733"/>
      <c r="F186" s="733"/>
      <c r="G186" s="733"/>
      <c r="H186" s="733"/>
      <c r="I186" s="733"/>
      <c r="J186" s="734"/>
      <c r="L186" s="86"/>
      <c r="N186" s="86"/>
    </row>
    <row r="191" spans="1:14" ht="18.75">
      <c r="L191" s="542">
        <v>10</v>
      </c>
    </row>
    <row r="192" spans="1:14">
      <c r="A192" s="105"/>
      <c r="C192" s="292"/>
      <c r="D192" s="293"/>
      <c r="E192" s="294"/>
      <c r="F192" s="295"/>
      <c r="G192" s="294"/>
      <c r="H192" s="295"/>
      <c r="I192" s="294"/>
      <c r="J192" s="295"/>
      <c r="K192" s="294"/>
      <c r="L192" s="295"/>
    </row>
    <row r="193" spans="1:14">
      <c r="A193" s="88"/>
      <c r="B193" s="88"/>
      <c r="C193" s="100"/>
      <c r="D193" s="101"/>
      <c r="E193" s="88"/>
      <c r="F193" s="101"/>
      <c r="G193" s="88"/>
      <c r="H193" s="101"/>
      <c r="I193" s="88"/>
      <c r="J193" s="101"/>
      <c r="K193" s="88"/>
      <c r="L193" s="101"/>
    </row>
    <row r="194" spans="1:14" ht="25.15" customHeight="1" thickBot="1">
      <c r="A194" s="666" t="s">
        <v>191</v>
      </c>
      <c r="B194" s="666"/>
      <c r="C194" s="102"/>
      <c r="D194" s="103"/>
      <c r="E194" s="104"/>
      <c r="F194" s="103"/>
      <c r="G194" s="104"/>
      <c r="H194" s="103"/>
      <c r="I194" s="104"/>
      <c r="J194" s="103"/>
      <c r="K194" s="104"/>
      <c r="L194" s="103"/>
      <c r="N194" s="86"/>
    </row>
    <row r="195" spans="1:14" ht="16.5" thickBot="1">
      <c r="A195" s="662"/>
      <c r="B195" s="663"/>
      <c r="C195" s="637" t="s">
        <v>462</v>
      </c>
      <c r="D195" s="638"/>
      <c r="E195" s="638"/>
      <c r="F195" s="638"/>
      <c r="G195" s="638"/>
      <c r="H195" s="638"/>
      <c r="I195" s="638"/>
      <c r="J195" s="638"/>
      <c r="K195" s="638"/>
      <c r="L195" s="639"/>
      <c r="N195" s="86"/>
    </row>
    <row r="196" spans="1:14" ht="16.5" thickBot="1">
      <c r="A196" s="664"/>
      <c r="B196" s="665"/>
      <c r="C196" s="637" t="s">
        <v>628</v>
      </c>
      <c r="D196" s="639"/>
      <c r="E196" s="637" t="s">
        <v>629</v>
      </c>
      <c r="F196" s="639"/>
      <c r="G196" s="637" t="s">
        <v>279</v>
      </c>
      <c r="H196" s="639"/>
      <c r="I196" s="637" t="s">
        <v>280</v>
      </c>
      <c r="J196" s="639"/>
      <c r="K196" s="637" t="s">
        <v>630</v>
      </c>
      <c r="L196" s="639"/>
      <c r="N196" s="86"/>
    </row>
    <row r="197" spans="1:14" ht="17.25" thickBot="1">
      <c r="A197" s="319" t="s">
        <v>296</v>
      </c>
      <c r="B197" s="306" t="s">
        <v>772</v>
      </c>
      <c r="C197" s="415" t="s">
        <v>724</v>
      </c>
      <c r="D197" s="417" t="s">
        <v>481</v>
      </c>
      <c r="E197" s="413" t="s">
        <v>724</v>
      </c>
      <c r="F197" s="417" t="s">
        <v>481</v>
      </c>
      <c r="G197" s="413" t="s">
        <v>724</v>
      </c>
      <c r="H197" s="417" t="s">
        <v>481</v>
      </c>
      <c r="I197" s="413" t="s">
        <v>724</v>
      </c>
      <c r="J197" s="417" t="s">
        <v>481</v>
      </c>
      <c r="K197" s="413" t="s">
        <v>724</v>
      </c>
      <c r="L197" s="417" t="s">
        <v>481</v>
      </c>
    </row>
    <row r="198" spans="1:14" s="148" customFormat="1" ht="16.5">
      <c r="A198" s="387">
        <v>1</v>
      </c>
      <c r="B198" s="385" t="s">
        <v>463</v>
      </c>
      <c r="C198" s="381" t="s">
        <v>903</v>
      </c>
      <c r="D198" s="382" t="s">
        <v>901</v>
      </c>
      <c r="E198" s="381">
        <f>F198/340.75</f>
        <v>5.8694057226705798</v>
      </c>
      <c r="F198" s="382">
        <v>2000</v>
      </c>
      <c r="G198" s="381">
        <f>H198/340.75</f>
        <v>21.47028613352898</v>
      </c>
      <c r="H198" s="382">
        <v>7316</v>
      </c>
      <c r="I198" s="381">
        <f>J198/340.75</f>
        <v>34.743947175348495</v>
      </c>
      <c r="J198" s="382">
        <v>11839</v>
      </c>
      <c r="K198" s="381">
        <f>L198/340.75</f>
        <v>88.041085840058699</v>
      </c>
      <c r="L198" s="382">
        <v>30000</v>
      </c>
      <c r="N198" s="426"/>
    </row>
    <row r="199" spans="1:14" s="148" customFormat="1" ht="16.5">
      <c r="A199" s="388">
        <v>2</v>
      </c>
      <c r="B199" s="386" t="s">
        <v>464</v>
      </c>
      <c r="C199" s="381">
        <f>D199/340.75</f>
        <v>26.001467351430669</v>
      </c>
      <c r="D199" s="347">
        <v>8860</v>
      </c>
      <c r="E199" s="381">
        <f>F199/340.75</f>
        <v>29.347028613352897</v>
      </c>
      <c r="F199" s="347">
        <v>10000</v>
      </c>
      <c r="G199" s="381">
        <f>H199/340.75</f>
        <v>25.76375641966251</v>
      </c>
      <c r="H199" s="347">
        <v>8779</v>
      </c>
      <c r="I199" s="381">
        <f>J199/340.75</f>
        <v>21.713866471019809</v>
      </c>
      <c r="J199" s="347">
        <v>7399</v>
      </c>
      <c r="K199" s="381">
        <f>L199/340.75</f>
        <v>16.140865737344093</v>
      </c>
      <c r="L199" s="347">
        <v>5500</v>
      </c>
      <c r="N199" s="426"/>
    </row>
    <row r="200" spans="1:14" s="148" customFormat="1" ht="16.5">
      <c r="A200" s="388">
        <v>3</v>
      </c>
      <c r="B200" s="386" t="s">
        <v>465</v>
      </c>
      <c r="C200" s="381">
        <f>D200/340.75</f>
        <v>28.889214966984593</v>
      </c>
      <c r="D200" s="347">
        <v>9844</v>
      </c>
      <c r="E200" s="381">
        <f>F200/340.75</f>
        <v>44.020542920029349</v>
      </c>
      <c r="F200" s="347">
        <v>15000</v>
      </c>
      <c r="G200" s="381">
        <f>H200/340.75</f>
        <v>14.673514306676449</v>
      </c>
      <c r="H200" s="347">
        <v>5000</v>
      </c>
      <c r="I200" s="381">
        <f>J200/340.75</f>
        <v>13.027146001467351</v>
      </c>
      <c r="J200" s="347">
        <v>4439</v>
      </c>
      <c r="K200" s="381">
        <f>L200/340.75</f>
        <v>14.673514306676449</v>
      </c>
      <c r="L200" s="347">
        <v>5000</v>
      </c>
      <c r="N200" s="426"/>
    </row>
    <row r="201" spans="1:14" s="148" customFormat="1" ht="16.5">
      <c r="A201" s="388">
        <v>4</v>
      </c>
      <c r="B201" s="386" t="s">
        <v>466</v>
      </c>
      <c r="C201" s="352"/>
      <c r="D201" s="347"/>
      <c r="E201" s="352"/>
      <c r="F201" s="347"/>
      <c r="G201" s="352"/>
      <c r="H201" s="347"/>
      <c r="I201" s="352"/>
      <c r="J201" s="347"/>
      <c r="K201" s="352"/>
      <c r="L201" s="347"/>
      <c r="N201" s="426"/>
    </row>
    <row r="202" spans="1:14" s="148" customFormat="1" ht="16.5">
      <c r="A202" s="388">
        <v>5</v>
      </c>
      <c r="B202" s="386" t="s">
        <v>478</v>
      </c>
      <c r="C202" s="352">
        <f>D202/340.75</f>
        <v>26.001467351430669</v>
      </c>
      <c r="D202" s="347">
        <v>8860</v>
      </c>
      <c r="E202" s="352">
        <f>F202/340.75</f>
        <v>29.347028613352897</v>
      </c>
      <c r="F202" s="347">
        <v>10000</v>
      </c>
      <c r="G202" s="352">
        <f>H202/340.75</f>
        <v>8.7953044754218634</v>
      </c>
      <c r="H202" s="347">
        <v>2997</v>
      </c>
      <c r="I202" s="352">
        <f>J202/340.75</f>
        <v>6.515040352164343</v>
      </c>
      <c r="J202" s="347">
        <v>2220</v>
      </c>
      <c r="K202" s="352">
        <f>L202/340.75</f>
        <v>20.54292002934703</v>
      </c>
      <c r="L202" s="347">
        <v>7000</v>
      </c>
      <c r="N202" s="426"/>
    </row>
    <row r="203" spans="1:14" s="216" customFormat="1" ht="17.25" thickBot="1">
      <c r="A203" s="319"/>
      <c r="B203" s="309" t="s">
        <v>887</v>
      </c>
      <c r="C203" s="424">
        <v>117</v>
      </c>
      <c r="D203" s="422">
        <f>C203*340.75</f>
        <v>39867.75</v>
      </c>
      <c r="E203" s="424">
        <f>F203/340.75</f>
        <v>108.58400586940573</v>
      </c>
      <c r="F203" s="422">
        <f>SUM(F198:F202)</f>
        <v>37000</v>
      </c>
      <c r="G203" s="424">
        <f>H203/340.75</f>
        <v>70.702861335289796</v>
      </c>
      <c r="H203" s="422">
        <f>SUM(H198:H202)</f>
        <v>24092</v>
      </c>
      <c r="I203" s="424">
        <v>76</v>
      </c>
      <c r="J203" s="422">
        <f>I203*340.75</f>
        <v>25897</v>
      </c>
      <c r="K203" s="424">
        <f>SUM(K198:K202)</f>
        <v>139.3983859134263</v>
      </c>
      <c r="L203" s="422">
        <f>SUM(L198:L202)</f>
        <v>47500</v>
      </c>
      <c r="N203" s="380"/>
    </row>
    <row r="204" spans="1:14" ht="17.25" thickBot="1">
      <c r="A204" s="319" t="s">
        <v>303</v>
      </c>
      <c r="B204" s="306" t="s">
        <v>467</v>
      </c>
      <c r="C204" s="415" t="s">
        <v>468</v>
      </c>
      <c r="D204" s="417" t="s">
        <v>469</v>
      </c>
      <c r="E204" s="415" t="s">
        <v>468</v>
      </c>
      <c r="F204" s="417" t="s">
        <v>469</v>
      </c>
      <c r="G204" s="415" t="s">
        <v>468</v>
      </c>
      <c r="H204" s="417" t="s">
        <v>469</v>
      </c>
      <c r="I204" s="415" t="s">
        <v>468</v>
      </c>
      <c r="J204" s="417" t="s">
        <v>469</v>
      </c>
      <c r="K204" s="415" t="s">
        <v>468</v>
      </c>
      <c r="L204" s="417" t="s">
        <v>469</v>
      </c>
    </row>
    <row r="205" spans="1:14" s="148" customFormat="1" ht="16.5">
      <c r="A205" s="387">
        <v>1</v>
      </c>
      <c r="B205" s="389" t="s">
        <v>470</v>
      </c>
      <c r="C205" s="390"/>
      <c r="D205" s="382"/>
      <c r="E205" s="390"/>
      <c r="F205" s="382"/>
      <c r="G205" s="390"/>
      <c r="H205" s="382"/>
      <c r="I205" s="390"/>
      <c r="J205" s="382"/>
      <c r="K205" s="390"/>
      <c r="L205" s="382"/>
      <c r="N205" s="426"/>
    </row>
    <row r="206" spans="1:14" s="148" customFormat="1" ht="16.5">
      <c r="A206" s="388">
        <v>2</v>
      </c>
      <c r="B206" s="386" t="s">
        <v>471</v>
      </c>
      <c r="C206" s="390">
        <v>150</v>
      </c>
      <c r="D206" s="382">
        <v>20</v>
      </c>
      <c r="E206" s="390">
        <v>120</v>
      </c>
      <c r="F206" s="347">
        <v>15</v>
      </c>
      <c r="G206" s="390">
        <v>120</v>
      </c>
      <c r="H206" s="382">
        <v>15</v>
      </c>
      <c r="I206" s="390">
        <v>100</v>
      </c>
      <c r="J206" s="382">
        <v>15</v>
      </c>
      <c r="K206" s="425" t="s">
        <v>631</v>
      </c>
      <c r="L206" s="347">
        <v>10</v>
      </c>
      <c r="N206" s="426"/>
    </row>
    <row r="207" spans="1:14" s="148" customFormat="1" ht="16.5">
      <c r="A207" s="388"/>
      <c r="B207" s="386"/>
      <c r="C207" s="352"/>
      <c r="D207" s="347"/>
      <c r="E207" s="352"/>
      <c r="F207" s="347"/>
      <c r="G207" s="352"/>
      <c r="H207" s="347"/>
      <c r="I207" s="352"/>
      <c r="J207" s="347"/>
      <c r="K207" s="352"/>
      <c r="L207" s="347"/>
      <c r="N207" s="426"/>
    </row>
    <row r="208" spans="1:14" ht="17.25" thickBot="1">
      <c r="A208" s="321"/>
      <c r="B208" s="310"/>
      <c r="C208" s="394"/>
      <c r="D208" s="395"/>
      <c r="E208" s="394"/>
      <c r="F208" s="395"/>
      <c r="G208" s="394"/>
      <c r="H208" s="395"/>
      <c r="I208" s="394"/>
      <c r="J208" s="395"/>
      <c r="K208" s="394"/>
      <c r="L208" s="395"/>
    </row>
    <row r="209" spans="1:14" ht="17.25" thickBot="1">
      <c r="A209" s="319" t="s">
        <v>306</v>
      </c>
      <c r="B209" s="306" t="s">
        <v>472</v>
      </c>
      <c r="C209" s="423"/>
      <c r="D209" s="416"/>
      <c r="E209" s="423"/>
      <c r="F209" s="416"/>
      <c r="G209" s="423"/>
      <c r="H209" s="416"/>
      <c r="I209" s="423"/>
      <c r="J209" s="416"/>
      <c r="K209" s="423"/>
      <c r="L209" s="416"/>
    </row>
    <row r="210" spans="1:14" s="148" customFormat="1" ht="16.5">
      <c r="A210" s="387">
        <v>1</v>
      </c>
      <c r="B210" s="389" t="s">
        <v>473</v>
      </c>
      <c r="C210" s="614">
        <v>4000</v>
      </c>
      <c r="D210" s="615"/>
      <c r="E210" s="614">
        <v>2500</v>
      </c>
      <c r="F210" s="615"/>
      <c r="G210" s="614" t="s">
        <v>172</v>
      </c>
      <c r="H210" s="615"/>
      <c r="I210" s="614">
        <v>2500</v>
      </c>
      <c r="J210" s="615"/>
      <c r="K210" s="614">
        <v>2200</v>
      </c>
      <c r="L210" s="615"/>
      <c r="N210" s="426"/>
    </row>
    <row r="211" spans="1:14" s="148" customFormat="1" ht="16.5">
      <c r="A211" s="388">
        <v>2</v>
      </c>
      <c r="B211" s="386" t="s">
        <v>474</v>
      </c>
      <c r="C211" s="397"/>
      <c r="D211" s="343"/>
      <c r="E211" s="397"/>
      <c r="F211" s="343"/>
      <c r="G211" s="397"/>
      <c r="H211" s="343"/>
      <c r="I211" s="397"/>
      <c r="J211" s="343"/>
      <c r="K211" s="397"/>
      <c r="L211" s="343"/>
      <c r="N211" s="426"/>
    </row>
    <row r="212" spans="1:14" s="148" customFormat="1" ht="16.5">
      <c r="A212" s="388">
        <v>3</v>
      </c>
      <c r="B212" s="386" t="s">
        <v>475</v>
      </c>
      <c r="C212" s="399"/>
      <c r="D212" s="343"/>
      <c r="E212" s="399"/>
      <c r="F212" s="343"/>
      <c r="G212" s="399"/>
      <c r="H212" s="343"/>
      <c r="I212" s="399"/>
      <c r="J212" s="343"/>
      <c r="K212" s="399"/>
      <c r="L212" s="343"/>
      <c r="N212" s="426"/>
    </row>
    <row r="213" spans="1:14" s="148" customFormat="1" ht="16.5">
      <c r="A213" s="388"/>
      <c r="B213" s="386"/>
      <c r="C213" s="399"/>
      <c r="D213" s="343"/>
      <c r="E213" s="399"/>
      <c r="F213" s="343"/>
      <c r="G213" s="399"/>
      <c r="H213" s="343"/>
      <c r="I213" s="399"/>
      <c r="J213" s="343"/>
      <c r="K213" s="399"/>
      <c r="L213" s="343"/>
      <c r="N213" s="426"/>
    </row>
    <row r="214" spans="1:14" ht="17.25" thickBot="1">
      <c r="A214" s="321"/>
      <c r="B214" s="310"/>
      <c r="C214" s="400"/>
      <c r="D214" s="342"/>
      <c r="E214" s="400"/>
      <c r="F214" s="342"/>
      <c r="G214" s="400"/>
      <c r="H214" s="342"/>
      <c r="I214" s="400"/>
      <c r="J214" s="342"/>
      <c r="K214" s="400"/>
      <c r="L214" s="342"/>
    </row>
    <row r="215" spans="1:14" ht="17.25" thickBot="1">
      <c r="A215" s="319" t="s">
        <v>476</v>
      </c>
      <c r="B215" s="311" t="s">
        <v>774</v>
      </c>
      <c r="C215" s="415" t="s">
        <v>724</v>
      </c>
      <c r="D215" s="417" t="s">
        <v>481</v>
      </c>
      <c r="E215" s="415" t="s">
        <v>724</v>
      </c>
      <c r="F215" s="417" t="s">
        <v>481</v>
      </c>
      <c r="G215" s="415" t="s">
        <v>724</v>
      </c>
      <c r="H215" s="417" t="s">
        <v>481</v>
      </c>
      <c r="I215" s="415" t="s">
        <v>724</v>
      </c>
      <c r="J215" s="417" t="s">
        <v>481</v>
      </c>
      <c r="K215" s="415" t="s">
        <v>724</v>
      </c>
      <c r="L215" s="417" t="s">
        <v>481</v>
      </c>
    </row>
    <row r="216" spans="1:14" s="148" customFormat="1" ht="16.5">
      <c r="A216" s="387">
        <v>1</v>
      </c>
      <c r="B216" s="385" t="s">
        <v>473</v>
      </c>
      <c r="C216" s="381">
        <f>D216/340.75</f>
        <v>0.44020542920029349</v>
      </c>
      <c r="D216" s="344">
        <v>150</v>
      </c>
      <c r="E216" s="381">
        <f>F216/340.75</f>
        <v>0.52824651504035214</v>
      </c>
      <c r="F216" s="344">
        <v>180</v>
      </c>
      <c r="G216" s="381">
        <f>H216/340.75</f>
        <v>0.35216434336023478</v>
      </c>
      <c r="H216" s="344">
        <v>120</v>
      </c>
      <c r="I216" s="381">
        <f>J216/340.75</f>
        <v>0.52824651504035214</v>
      </c>
      <c r="J216" s="344">
        <v>180</v>
      </c>
      <c r="K216" s="381">
        <f>L216/340.75</f>
        <v>0.29347028613352899</v>
      </c>
      <c r="L216" s="344">
        <v>100</v>
      </c>
      <c r="N216" s="426"/>
    </row>
    <row r="217" spans="1:14" s="148" customFormat="1" ht="16.5">
      <c r="A217" s="388">
        <v>2</v>
      </c>
      <c r="B217" s="386" t="s">
        <v>474</v>
      </c>
      <c r="C217" s="381"/>
      <c r="D217" s="347"/>
      <c r="E217" s="381"/>
      <c r="F217" s="347"/>
      <c r="G217" s="381"/>
      <c r="H217" s="347"/>
      <c r="I217" s="381"/>
      <c r="J217" s="347"/>
      <c r="K217" s="381"/>
      <c r="L217" s="347"/>
      <c r="N217" s="426"/>
    </row>
    <row r="218" spans="1:14" s="148" customFormat="1" ht="16.5">
      <c r="A218" s="388">
        <v>3</v>
      </c>
      <c r="B218" s="386" t="s">
        <v>475</v>
      </c>
      <c r="C218" s="352"/>
      <c r="D218" s="347"/>
      <c r="E218" s="352"/>
      <c r="F218" s="347"/>
      <c r="G218" s="352"/>
      <c r="H218" s="347"/>
      <c r="I218" s="352"/>
      <c r="J218" s="347"/>
      <c r="K218" s="352"/>
      <c r="L218" s="347"/>
      <c r="N218" s="426"/>
    </row>
    <row r="219" spans="1:14" s="148" customFormat="1" ht="16.5">
      <c r="A219" s="403"/>
      <c r="B219" s="404"/>
      <c r="C219" s="352"/>
      <c r="D219" s="347"/>
      <c r="E219" s="352"/>
      <c r="F219" s="347"/>
      <c r="G219" s="352"/>
      <c r="H219" s="347"/>
      <c r="I219" s="352"/>
      <c r="J219" s="347"/>
      <c r="K219" s="352"/>
      <c r="L219" s="347"/>
      <c r="N219" s="426"/>
    </row>
    <row r="220" spans="1:14" ht="17.25" thickBot="1">
      <c r="A220" s="321"/>
      <c r="B220" s="310"/>
      <c r="C220" s="394"/>
      <c r="D220" s="395"/>
      <c r="E220" s="394"/>
      <c r="F220" s="395"/>
      <c r="G220" s="394"/>
      <c r="H220" s="395"/>
      <c r="I220" s="394"/>
      <c r="J220" s="395"/>
      <c r="K220" s="394"/>
      <c r="L220" s="395"/>
    </row>
    <row r="221" spans="1:14" s="92" customFormat="1" ht="32.25" thickBot="1">
      <c r="A221" s="471" t="s">
        <v>477</v>
      </c>
      <c r="B221" s="472" t="s">
        <v>587</v>
      </c>
      <c r="C221" s="476"/>
      <c r="D221" s="477"/>
      <c r="E221" s="476"/>
      <c r="F221" s="477"/>
      <c r="G221" s="476"/>
      <c r="H221" s="477"/>
      <c r="I221" s="476"/>
      <c r="J221" s="477"/>
      <c r="K221" s="415" t="s">
        <v>724</v>
      </c>
      <c r="L221" s="417" t="s">
        <v>481</v>
      </c>
    </row>
    <row r="222" spans="1:14" ht="16.5">
      <c r="A222" s="320">
        <v>1</v>
      </c>
      <c r="B222" s="307"/>
      <c r="C222" s="405"/>
      <c r="D222" s="351"/>
      <c r="E222" s="405"/>
      <c r="F222" s="351"/>
      <c r="G222" s="405"/>
      <c r="H222" s="351"/>
      <c r="I222" s="405"/>
      <c r="J222" s="351"/>
      <c r="K222" s="381">
        <f>L222/340.75</f>
        <v>59.369038884812916</v>
      </c>
      <c r="L222" s="557">
        <v>20230</v>
      </c>
    </row>
    <row r="223" spans="1:14" ht="16.5">
      <c r="A223" s="305">
        <v>2</v>
      </c>
      <c r="B223" s="308"/>
      <c r="C223" s="399"/>
      <c r="D223" s="343"/>
      <c r="E223" s="399"/>
      <c r="F223" s="343"/>
      <c r="G223" s="399"/>
      <c r="H223" s="343"/>
      <c r="I223" s="399"/>
      <c r="J223" s="343"/>
      <c r="K223" s="399"/>
      <c r="L223" s="343"/>
    </row>
    <row r="224" spans="1:14" ht="16.5">
      <c r="A224" s="322">
        <v>3</v>
      </c>
      <c r="B224" s="312"/>
      <c r="C224" s="399"/>
      <c r="D224" s="343"/>
      <c r="E224" s="399"/>
      <c r="F224" s="343"/>
      <c r="G224" s="399"/>
      <c r="H224" s="343"/>
      <c r="I224" s="399"/>
      <c r="J224" s="343"/>
      <c r="K224" s="399"/>
      <c r="L224" s="343"/>
    </row>
    <row r="225" spans="1:14" ht="17.25" thickBot="1">
      <c r="A225" s="321"/>
      <c r="B225" s="310"/>
      <c r="C225" s="400"/>
      <c r="D225" s="342"/>
      <c r="E225" s="400"/>
      <c r="F225" s="342"/>
      <c r="G225" s="400"/>
      <c r="H225" s="342"/>
      <c r="I225" s="400"/>
      <c r="J225" s="342"/>
      <c r="K225" s="400"/>
      <c r="L225" s="342"/>
    </row>
    <row r="226" spans="1:14">
      <c r="A226" s="86" t="s">
        <v>25</v>
      </c>
    </row>
    <row r="227" spans="1:14">
      <c r="A227" s="86" t="s">
        <v>902</v>
      </c>
    </row>
    <row r="229" spans="1:14" ht="18.75">
      <c r="L229" s="542">
        <v>11</v>
      </c>
    </row>
    <row r="230" spans="1:14">
      <c r="A230" s="105"/>
      <c r="C230" s="292"/>
      <c r="D230" s="293"/>
      <c r="E230" s="294"/>
      <c r="F230" s="295"/>
      <c r="G230" s="294"/>
      <c r="H230" s="295"/>
      <c r="I230" s="294"/>
      <c r="J230" s="295"/>
      <c r="K230" s="294"/>
      <c r="L230" s="295"/>
    </row>
    <row r="231" spans="1:14">
      <c r="A231" s="88"/>
      <c r="B231" s="88"/>
      <c r="C231" s="100"/>
      <c r="D231" s="101"/>
      <c r="E231" s="88"/>
      <c r="F231" s="101"/>
      <c r="G231" s="88"/>
      <c r="H231" s="101"/>
      <c r="I231" s="88"/>
      <c r="J231" s="101"/>
      <c r="K231" s="88"/>
      <c r="L231" s="101"/>
    </row>
    <row r="232" spans="1:14" ht="25.15" customHeight="1" thickBot="1">
      <c r="A232" s="666" t="s">
        <v>192</v>
      </c>
      <c r="B232" s="666"/>
      <c r="C232" s="723"/>
      <c r="D232" s="723"/>
      <c r="E232" s="723"/>
      <c r="F232" s="723"/>
      <c r="G232" s="723"/>
      <c r="H232" s="723"/>
      <c r="I232" s="723"/>
      <c r="J232" s="723"/>
      <c r="K232" s="104"/>
      <c r="L232" s="103"/>
    </row>
    <row r="233" spans="1:14" ht="16.5" thickBot="1">
      <c r="A233" s="662"/>
      <c r="B233" s="663"/>
      <c r="C233" s="637" t="s">
        <v>462</v>
      </c>
      <c r="D233" s="638"/>
      <c r="E233" s="638"/>
      <c r="F233" s="638"/>
      <c r="G233" s="638"/>
      <c r="H233" s="638"/>
      <c r="I233" s="638"/>
      <c r="J233" s="638"/>
      <c r="K233" s="638"/>
      <c r="L233" s="639"/>
      <c r="N233" s="86"/>
    </row>
    <row r="234" spans="1:14" ht="54.6" customHeight="1" thickBot="1">
      <c r="A234" s="664"/>
      <c r="B234" s="665"/>
      <c r="C234" s="637" t="s">
        <v>278</v>
      </c>
      <c r="D234" s="639"/>
      <c r="E234" s="637" t="s">
        <v>632</v>
      </c>
      <c r="F234" s="639"/>
      <c r="G234" s="637" t="s">
        <v>633</v>
      </c>
      <c r="H234" s="639"/>
      <c r="I234" s="660" t="s">
        <v>905</v>
      </c>
      <c r="J234" s="661"/>
      <c r="K234" s="660" t="s">
        <v>904</v>
      </c>
      <c r="L234" s="661"/>
      <c r="N234" s="86"/>
    </row>
    <row r="235" spans="1:14" ht="16.5" thickBot="1">
      <c r="A235" s="319" t="s">
        <v>296</v>
      </c>
      <c r="B235" s="306" t="s">
        <v>772</v>
      </c>
      <c r="C235" s="298" t="s">
        <v>724</v>
      </c>
      <c r="D235" s="297" t="s">
        <v>481</v>
      </c>
      <c r="E235" s="296" t="s">
        <v>724</v>
      </c>
      <c r="F235" s="297" t="s">
        <v>481</v>
      </c>
      <c r="G235" s="298" t="s">
        <v>724</v>
      </c>
      <c r="H235" s="297" t="s">
        <v>481</v>
      </c>
      <c r="I235" s="298" t="s">
        <v>724</v>
      </c>
      <c r="J235" s="297" t="s">
        <v>481</v>
      </c>
      <c r="K235" s="298" t="s">
        <v>724</v>
      </c>
      <c r="L235" s="297" t="s">
        <v>481</v>
      </c>
      <c r="N235" s="86"/>
    </row>
    <row r="236" spans="1:14" s="148" customFormat="1" ht="16.5">
      <c r="A236" s="387">
        <v>1</v>
      </c>
      <c r="B236" s="385" t="s">
        <v>463</v>
      </c>
      <c r="C236" s="381">
        <f>D236/340.75</f>
        <v>20.314013206162876</v>
      </c>
      <c r="D236" s="382">
        <v>6922</v>
      </c>
      <c r="E236" s="381"/>
      <c r="F236" s="382"/>
      <c r="G236" s="381">
        <f>H236/340.75</f>
        <v>17.608217168011738</v>
      </c>
      <c r="H236" s="382">
        <v>6000</v>
      </c>
      <c r="I236" s="381">
        <v>44</v>
      </c>
      <c r="J236" s="382">
        <f>I236*340.75</f>
        <v>14993</v>
      </c>
      <c r="K236" s="381">
        <f>L236/340.75</f>
        <v>60.528246515040351</v>
      </c>
      <c r="L236" s="382">
        <v>20625</v>
      </c>
    </row>
    <row r="237" spans="1:14" s="148" customFormat="1" ht="16.5">
      <c r="A237" s="388">
        <v>2</v>
      </c>
      <c r="B237" s="386" t="s">
        <v>464</v>
      </c>
      <c r="C237" s="381">
        <f>D237/340.75</f>
        <v>18.057226705796037</v>
      </c>
      <c r="D237" s="347">
        <v>6153</v>
      </c>
      <c r="E237" s="381">
        <f>F237/340.75</f>
        <v>17.608217168011738</v>
      </c>
      <c r="F237" s="347">
        <v>6000</v>
      </c>
      <c r="G237" s="381">
        <f>H237/340.75</f>
        <v>7.3367571533382243</v>
      </c>
      <c r="H237" s="347">
        <v>2500</v>
      </c>
      <c r="I237" s="381">
        <v>8.5</v>
      </c>
      <c r="J237" s="382">
        <f>I237*340.75</f>
        <v>2896.375</v>
      </c>
      <c r="K237" s="381">
        <f>L237/340.75</f>
        <v>34.588407923697723</v>
      </c>
      <c r="L237" s="347">
        <v>11786</v>
      </c>
    </row>
    <row r="238" spans="1:14" s="148" customFormat="1" ht="16.5">
      <c r="A238" s="388">
        <v>3</v>
      </c>
      <c r="B238" s="386" t="s">
        <v>465</v>
      </c>
      <c r="C238" s="381">
        <f>D238/340.75</f>
        <v>18.057226705796037</v>
      </c>
      <c r="D238" s="347">
        <v>6153</v>
      </c>
      <c r="E238" s="381">
        <f>F238/340.75</f>
        <v>2.9347028613352899</v>
      </c>
      <c r="F238" s="347">
        <v>1000</v>
      </c>
      <c r="G238" s="381"/>
      <c r="H238" s="347"/>
      <c r="I238" s="381">
        <v>8</v>
      </c>
      <c r="J238" s="382">
        <f>I238*340.75</f>
        <v>2726</v>
      </c>
      <c r="K238" s="381">
        <f>L238/340.75</f>
        <v>30.265590608950845</v>
      </c>
      <c r="L238" s="347">
        <v>10313</v>
      </c>
    </row>
    <row r="239" spans="1:14" s="148" customFormat="1" ht="16.5">
      <c r="A239" s="388">
        <v>4</v>
      </c>
      <c r="B239" s="386" t="s">
        <v>466</v>
      </c>
      <c r="C239" s="352"/>
      <c r="D239" s="347"/>
      <c r="E239" s="352"/>
      <c r="F239" s="347"/>
      <c r="G239" s="352"/>
      <c r="H239" s="347"/>
      <c r="J239" s="382"/>
      <c r="K239" s="352"/>
      <c r="L239" s="347"/>
    </row>
    <row r="240" spans="1:14" s="148" customFormat="1" ht="16.5">
      <c r="A240" s="388">
        <v>5</v>
      </c>
      <c r="B240" s="386" t="s">
        <v>478</v>
      </c>
      <c r="C240" s="352">
        <f>D240/340.75</f>
        <v>22.570799706529712</v>
      </c>
      <c r="D240" s="347">
        <v>7691</v>
      </c>
      <c r="E240" s="352">
        <f>F240/340.75</f>
        <v>29.347028613352897</v>
      </c>
      <c r="F240" s="347">
        <v>10000</v>
      </c>
      <c r="G240" s="352">
        <f>H240/340.75</f>
        <v>8.8041085840058688</v>
      </c>
      <c r="H240" s="347">
        <v>3000</v>
      </c>
      <c r="I240" s="352">
        <v>13.5</v>
      </c>
      <c r="J240" s="382">
        <f>I240*340.75</f>
        <v>4600.125</v>
      </c>
      <c r="K240" s="352">
        <f>L240/340.75</f>
        <v>21.617021276595743</v>
      </c>
      <c r="L240" s="347">
        <v>7366</v>
      </c>
    </row>
    <row r="241" spans="1:14" s="216" customFormat="1" ht="17.25" thickBot="1">
      <c r="A241" s="319"/>
      <c r="B241" s="309" t="s">
        <v>887</v>
      </c>
      <c r="C241" s="424">
        <f>D241/340.75</f>
        <v>78.999266324284662</v>
      </c>
      <c r="D241" s="422">
        <f>SUM(D236:D240)</f>
        <v>26919</v>
      </c>
      <c r="E241" s="424">
        <f>F241/340.75</f>
        <v>49.889948642699927</v>
      </c>
      <c r="F241" s="422">
        <f>SUM(F236:F240)</f>
        <v>17000</v>
      </c>
      <c r="G241" s="424">
        <f>H241/340.75</f>
        <v>33.749082905355834</v>
      </c>
      <c r="H241" s="422">
        <f>SUM(H236:H240)</f>
        <v>11500</v>
      </c>
      <c r="I241" s="424">
        <f>SUM(I236:I240)</f>
        <v>74</v>
      </c>
      <c r="J241" s="583">
        <f>I241*340.75</f>
        <v>25215.5</v>
      </c>
      <c r="K241" s="424">
        <f>L241/340.75</f>
        <v>146.99926632428466</v>
      </c>
      <c r="L241" s="422">
        <f>SUM(L236:L240)</f>
        <v>50090</v>
      </c>
    </row>
    <row r="242" spans="1:14" ht="17.25" thickBot="1">
      <c r="A242" s="319" t="s">
        <v>303</v>
      </c>
      <c r="B242" s="306" t="s">
        <v>467</v>
      </c>
      <c r="C242" s="415" t="s">
        <v>468</v>
      </c>
      <c r="D242" s="417" t="s">
        <v>469</v>
      </c>
      <c r="E242" s="415" t="s">
        <v>468</v>
      </c>
      <c r="F242" s="417" t="s">
        <v>469</v>
      </c>
      <c r="G242" s="415" t="s">
        <v>468</v>
      </c>
      <c r="H242" s="417" t="s">
        <v>469</v>
      </c>
      <c r="I242" s="415"/>
      <c r="J242" s="417"/>
      <c r="K242" s="415" t="s">
        <v>468</v>
      </c>
      <c r="L242" s="417" t="s">
        <v>469</v>
      </c>
      <c r="N242" s="86"/>
    </row>
    <row r="243" spans="1:14" s="148" customFormat="1" ht="16.5">
      <c r="A243" s="387">
        <v>1</v>
      </c>
      <c r="B243" s="389" t="s">
        <v>470</v>
      </c>
      <c r="C243" s="390"/>
      <c r="D243" s="382"/>
      <c r="E243" s="381"/>
      <c r="F243" s="382"/>
      <c r="G243" s="390">
        <v>30</v>
      </c>
      <c r="H243" s="382">
        <v>3</v>
      </c>
      <c r="I243" s="390">
        <v>50</v>
      </c>
      <c r="J243" s="382">
        <v>3</v>
      </c>
      <c r="K243" s="390"/>
      <c r="L243" s="382"/>
    </row>
    <row r="244" spans="1:14" s="148" customFormat="1" ht="16.5">
      <c r="A244" s="388">
        <v>2</v>
      </c>
      <c r="B244" s="386" t="s">
        <v>471</v>
      </c>
      <c r="C244" s="425">
        <v>150</v>
      </c>
      <c r="D244" s="347">
        <v>20</v>
      </c>
      <c r="E244" s="425">
        <v>100</v>
      </c>
      <c r="F244" s="347">
        <v>3</v>
      </c>
      <c r="G244" s="352"/>
      <c r="H244" s="347"/>
      <c r="I244" s="352"/>
      <c r="J244" s="347"/>
      <c r="K244" s="425">
        <v>250</v>
      </c>
      <c r="L244" s="347">
        <v>15</v>
      </c>
    </row>
    <row r="245" spans="1:14" s="148" customFormat="1" ht="16.5">
      <c r="A245" s="388"/>
      <c r="B245" s="386"/>
      <c r="C245" s="352"/>
      <c r="D245" s="347"/>
      <c r="E245" s="352"/>
      <c r="F245" s="347"/>
      <c r="G245" s="352"/>
      <c r="H245" s="347"/>
      <c r="I245" s="352"/>
      <c r="J245" s="347"/>
      <c r="K245" s="352"/>
      <c r="L245" s="347"/>
    </row>
    <row r="246" spans="1:14" ht="17.25" thickBot="1">
      <c r="A246" s="321"/>
      <c r="B246" s="310"/>
      <c r="C246" s="394"/>
      <c r="D246" s="395"/>
      <c r="E246" s="394"/>
      <c r="F246" s="395"/>
      <c r="G246" s="394"/>
      <c r="H246" s="395"/>
      <c r="I246" s="394"/>
      <c r="J246" s="395"/>
      <c r="K246" s="394"/>
      <c r="L246" s="395"/>
      <c r="N246" s="86"/>
    </row>
    <row r="247" spans="1:14" ht="17.25" thickBot="1">
      <c r="A247" s="319" t="s">
        <v>306</v>
      </c>
      <c r="B247" s="306" t="s">
        <v>472</v>
      </c>
      <c r="C247" s="423"/>
      <c r="D247" s="416"/>
      <c r="E247" s="423"/>
      <c r="F247" s="416"/>
      <c r="G247" s="423"/>
      <c r="H247" s="416"/>
      <c r="I247" s="423"/>
      <c r="J247" s="416"/>
      <c r="K247" s="423"/>
      <c r="L247" s="416"/>
      <c r="N247" s="86"/>
    </row>
    <row r="248" spans="1:14" s="148" customFormat="1" ht="16.5">
      <c r="A248" s="387">
        <v>1</v>
      </c>
      <c r="B248" s="389" t="s">
        <v>473</v>
      </c>
      <c r="C248" s="614">
        <v>2500</v>
      </c>
      <c r="D248" s="615"/>
      <c r="E248" s="658">
        <v>800</v>
      </c>
      <c r="F248" s="615"/>
      <c r="G248" s="658">
        <v>500</v>
      </c>
      <c r="H248" s="615"/>
      <c r="I248" s="658">
        <v>1600</v>
      </c>
      <c r="J248" s="615"/>
      <c r="K248" s="658" t="s">
        <v>27</v>
      </c>
      <c r="L248" s="615"/>
    </row>
    <row r="249" spans="1:14" s="148" customFormat="1" ht="16.5">
      <c r="A249" s="388">
        <v>2</v>
      </c>
      <c r="B249" s="386" t="s">
        <v>474</v>
      </c>
      <c r="C249" s="397"/>
      <c r="D249" s="343"/>
      <c r="E249" s="397"/>
      <c r="F249" s="343"/>
      <c r="G249" s="397"/>
      <c r="H249" s="343"/>
      <c r="I249" s="397"/>
      <c r="J249" s="343"/>
      <c r="K249" s="397"/>
      <c r="L249" s="343"/>
    </row>
    <row r="250" spans="1:14" s="148" customFormat="1" ht="16.5">
      <c r="A250" s="388">
        <v>3</v>
      </c>
      <c r="B250" s="386" t="s">
        <v>475</v>
      </c>
      <c r="C250" s="399"/>
      <c r="D250" s="343"/>
      <c r="E250" s="399"/>
      <c r="F250" s="343"/>
      <c r="G250" s="399"/>
      <c r="H250" s="343"/>
      <c r="I250" s="399"/>
      <c r="J250" s="343"/>
      <c r="K250" s="399"/>
      <c r="L250" s="343"/>
    </row>
    <row r="251" spans="1:14" s="148" customFormat="1" ht="16.5">
      <c r="A251" s="388"/>
      <c r="B251" s="386"/>
      <c r="C251" s="399"/>
      <c r="D251" s="343"/>
      <c r="E251" s="399"/>
      <c r="F251" s="343"/>
      <c r="G251" s="399"/>
      <c r="H251" s="343"/>
      <c r="I251" s="399"/>
      <c r="J251" s="343"/>
      <c r="K251" s="399"/>
      <c r="L251" s="343"/>
    </row>
    <row r="252" spans="1:14" ht="17.25" thickBot="1">
      <c r="A252" s="321"/>
      <c r="B252" s="310"/>
      <c r="C252" s="400"/>
      <c r="D252" s="342"/>
      <c r="E252" s="400"/>
      <c r="F252" s="342"/>
      <c r="G252" s="400"/>
      <c r="H252" s="342"/>
      <c r="I252" s="400"/>
      <c r="J252" s="342"/>
      <c r="K252" s="400"/>
      <c r="L252" s="342"/>
      <c r="N252" s="86"/>
    </row>
    <row r="253" spans="1:14" ht="17.25" thickBot="1">
      <c r="A253" s="319" t="s">
        <v>476</v>
      </c>
      <c r="B253" s="311" t="s">
        <v>774</v>
      </c>
      <c r="C253" s="415" t="s">
        <v>724</v>
      </c>
      <c r="D253" s="417" t="s">
        <v>481</v>
      </c>
      <c r="E253" s="415" t="s">
        <v>724</v>
      </c>
      <c r="F253" s="417" t="s">
        <v>481</v>
      </c>
      <c r="G253" s="415" t="s">
        <v>724</v>
      </c>
      <c r="H253" s="417" t="s">
        <v>481</v>
      </c>
      <c r="I253" s="415" t="s">
        <v>724</v>
      </c>
      <c r="J253" s="417" t="s">
        <v>481</v>
      </c>
      <c r="K253" s="415" t="s">
        <v>724</v>
      </c>
      <c r="L253" s="417" t="s">
        <v>481</v>
      </c>
      <c r="N253" s="86"/>
    </row>
    <row r="254" spans="1:14" s="148" customFormat="1" ht="16.5">
      <c r="A254" s="387">
        <v>1</v>
      </c>
      <c r="B254" s="385" t="s">
        <v>473</v>
      </c>
      <c r="C254" s="381">
        <f>D254/340.75</f>
        <v>0.44020542920029349</v>
      </c>
      <c r="D254" s="344">
        <v>150</v>
      </c>
      <c r="E254" s="381">
        <f>F254/340.75</f>
        <v>0.7630227439471754</v>
      </c>
      <c r="F254" s="344">
        <v>260</v>
      </c>
      <c r="G254" s="381">
        <f>H254/340.75</f>
        <v>0.44020542920029349</v>
      </c>
      <c r="H254" s="344">
        <v>150</v>
      </c>
      <c r="I254" s="381">
        <f>J254/340.75</f>
        <v>0.23477622890682318</v>
      </c>
      <c r="J254" s="344">
        <v>80</v>
      </c>
      <c r="K254" s="381" t="s">
        <v>174</v>
      </c>
      <c r="L254" s="344" t="s">
        <v>173</v>
      </c>
    </row>
    <row r="255" spans="1:14" s="148" customFormat="1" ht="16.5">
      <c r="A255" s="388">
        <v>2</v>
      </c>
      <c r="B255" s="386" t="s">
        <v>474</v>
      </c>
      <c r="C255" s="381"/>
      <c r="D255" s="347"/>
      <c r="E255" s="381"/>
      <c r="F255" s="347"/>
      <c r="G255" s="381"/>
      <c r="H255" s="347"/>
      <c r="I255" s="381"/>
      <c r="J255" s="347"/>
      <c r="K255" s="381"/>
      <c r="L255" s="347"/>
    </row>
    <row r="256" spans="1:14" s="148" customFormat="1" ht="16.5">
      <c r="A256" s="388">
        <v>3</v>
      </c>
      <c r="B256" s="386" t="s">
        <v>475</v>
      </c>
      <c r="C256" s="352"/>
      <c r="D256" s="347"/>
      <c r="E256" s="352"/>
      <c r="F256" s="347"/>
      <c r="G256" s="352"/>
      <c r="H256" s="347"/>
      <c r="I256" s="352"/>
      <c r="J256" s="347"/>
      <c r="K256" s="352"/>
      <c r="L256" s="347"/>
    </row>
    <row r="257" spans="1:14" s="148" customFormat="1" ht="16.5">
      <c r="A257" s="403"/>
      <c r="B257" s="404"/>
      <c r="C257" s="352"/>
      <c r="D257" s="347"/>
      <c r="E257" s="352"/>
      <c r="F257" s="347"/>
      <c r="G257" s="352"/>
      <c r="H257" s="347"/>
      <c r="I257" s="352"/>
      <c r="J257" s="347"/>
      <c r="K257" s="352"/>
      <c r="L257" s="347"/>
    </row>
    <row r="258" spans="1:14" ht="17.25" thickBot="1">
      <c r="A258" s="321"/>
      <c r="B258" s="310"/>
      <c r="C258" s="394"/>
      <c r="D258" s="395"/>
      <c r="E258" s="394"/>
      <c r="F258" s="395"/>
      <c r="G258" s="394"/>
      <c r="H258" s="395"/>
      <c r="I258" s="394"/>
      <c r="J258" s="395"/>
      <c r="K258" s="394"/>
      <c r="L258" s="395"/>
      <c r="N258" s="86"/>
    </row>
    <row r="259" spans="1:14" s="92" customFormat="1" ht="17.25" thickBot="1">
      <c r="A259" s="471" t="s">
        <v>477</v>
      </c>
      <c r="B259" s="472" t="s">
        <v>26</v>
      </c>
      <c r="C259" s="476"/>
      <c r="D259" s="477"/>
      <c r="E259" s="476"/>
      <c r="F259" s="477"/>
      <c r="G259" s="476"/>
      <c r="H259" s="477"/>
      <c r="I259" s="476"/>
      <c r="J259" s="477"/>
      <c r="K259" s="476"/>
      <c r="L259" s="477"/>
    </row>
    <row r="260" spans="1:14" ht="16.5">
      <c r="A260" s="320">
        <v>1</v>
      </c>
      <c r="B260" s="307"/>
      <c r="C260" s="405"/>
      <c r="D260" s="351"/>
      <c r="E260" s="405"/>
      <c r="F260" s="351"/>
      <c r="G260" s="405"/>
      <c r="H260" s="351"/>
      <c r="I260" s="405"/>
      <c r="J260" s="351"/>
      <c r="K260" s="405"/>
      <c r="L260" s="351"/>
      <c r="N260" s="86"/>
    </row>
    <row r="261" spans="1:14" ht="16.5">
      <c r="A261" s="305">
        <v>2</v>
      </c>
      <c r="B261" s="308"/>
      <c r="C261" s="399"/>
      <c r="D261" s="343"/>
      <c r="E261" s="399"/>
      <c r="F261" s="343"/>
      <c r="G261" s="399"/>
      <c r="H261" s="343"/>
      <c r="I261" s="399"/>
      <c r="J261" s="343"/>
      <c r="K261" s="399"/>
      <c r="L261" s="343"/>
      <c r="N261" s="86"/>
    </row>
    <row r="262" spans="1:14" ht="16.5">
      <c r="A262" s="322">
        <v>3</v>
      </c>
      <c r="B262" s="312"/>
      <c r="C262" s="399"/>
      <c r="D262" s="343"/>
      <c r="E262" s="399"/>
      <c r="F262" s="343"/>
      <c r="G262" s="399"/>
      <c r="H262" s="343"/>
      <c r="I262" s="399"/>
      <c r="J262" s="343"/>
      <c r="K262" s="399"/>
      <c r="L262" s="343"/>
      <c r="N262" s="86"/>
    </row>
    <row r="263" spans="1:14" ht="17.25" thickBot="1">
      <c r="A263" s="321"/>
      <c r="B263" s="310"/>
      <c r="C263" s="400"/>
      <c r="D263" s="342"/>
      <c r="E263" s="400"/>
      <c r="F263" s="342"/>
      <c r="G263" s="400"/>
      <c r="H263" s="342"/>
      <c r="I263" s="400"/>
      <c r="J263" s="342"/>
      <c r="K263" s="400"/>
      <c r="L263" s="342"/>
      <c r="N263" s="86"/>
    </row>
    <row r="266" spans="1:14" ht="18.75">
      <c r="L266" s="542">
        <v>12</v>
      </c>
    </row>
    <row r="267" spans="1:14">
      <c r="A267" s="105"/>
      <c r="C267" s="292"/>
      <c r="D267" s="293"/>
      <c r="E267" s="294"/>
      <c r="F267" s="295"/>
      <c r="G267" s="294"/>
      <c r="H267" s="295"/>
      <c r="I267" s="294"/>
      <c r="J267" s="295"/>
      <c r="K267" s="294"/>
      <c r="L267" s="295"/>
    </row>
    <row r="268" spans="1:14">
      <c r="A268" s="88"/>
      <c r="B268" s="88"/>
      <c r="C268" s="100"/>
      <c r="D268" s="101"/>
      <c r="E268" s="88"/>
      <c r="F268" s="101"/>
      <c r="G268" s="88"/>
      <c r="H268" s="101"/>
      <c r="I268" s="88"/>
      <c r="J268" s="101"/>
      <c r="K268" s="88"/>
      <c r="L268" s="101"/>
      <c r="N268" s="86"/>
    </row>
    <row r="269" spans="1:14" ht="25.15" customHeight="1" thickBot="1">
      <c r="A269" s="666" t="s">
        <v>193</v>
      </c>
      <c r="B269" s="666"/>
      <c r="C269" s="102"/>
      <c r="D269" s="103"/>
      <c r="E269" s="104"/>
      <c r="F269" s="103"/>
      <c r="G269" s="104"/>
      <c r="H269" s="103"/>
      <c r="I269" s="104"/>
      <c r="J269" s="103"/>
      <c r="K269" s="104"/>
      <c r="L269" s="103"/>
      <c r="N269" s="86"/>
    </row>
    <row r="270" spans="1:14" ht="16.5" thickBot="1">
      <c r="A270" s="662"/>
      <c r="B270" s="663"/>
      <c r="C270" s="637" t="s">
        <v>462</v>
      </c>
      <c r="D270" s="638"/>
      <c r="E270" s="638"/>
      <c r="F270" s="638"/>
      <c r="G270" s="638"/>
      <c r="H270" s="638"/>
      <c r="I270" s="638"/>
      <c r="J270" s="638"/>
      <c r="K270" s="638"/>
      <c r="L270" s="639"/>
      <c r="N270" s="86"/>
    </row>
    <row r="271" spans="1:14" ht="16.5" thickBot="1">
      <c r="A271" s="664"/>
      <c r="B271" s="665"/>
      <c r="C271" s="637" t="s">
        <v>636</v>
      </c>
      <c r="D271" s="639"/>
      <c r="E271" s="637" t="s">
        <v>291</v>
      </c>
      <c r="F271" s="639"/>
      <c r="G271" s="637" t="s">
        <v>635</v>
      </c>
      <c r="H271" s="639"/>
      <c r="I271" s="637" t="s">
        <v>294</v>
      </c>
      <c r="J271" s="639"/>
      <c r="K271" s="637" t="s">
        <v>634</v>
      </c>
      <c r="L271" s="639"/>
      <c r="N271" s="86"/>
    </row>
    <row r="272" spans="1:14" ht="17.25" thickBot="1">
      <c r="A272" s="319" t="s">
        <v>296</v>
      </c>
      <c r="B272" s="306" t="s">
        <v>772</v>
      </c>
      <c r="C272" s="415" t="s">
        <v>724</v>
      </c>
      <c r="D272" s="417" t="s">
        <v>481</v>
      </c>
      <c r="E272" s="413" t="s">
        <v>724</v>
      </c>
      <c r="F272" s="417" t="s">
        <v>481</v>
      </c>
      <c r="G272" s="413" t="s">
        <v>724</v>
      </c>
      <c r="H272" s="417" t="s">
        <v>481</v>
      </c>
      <c r="I272" s="413" t="s">
        <v>724</v>
      </c>
      <c r="J272" s="417" t="s">
        <v>481</v>
      </c>
      <c r="K272" s="413" t="s">
        <v>724</v>
      </c>
      <c r="L272" s="417" t="s">
        <v>481</v>
      </c>
      <c r="N272" s="86"/>
    </row>
    <row r="273" spans="1:14" s="148" customFormat="1" ht="16.5">
      <c r="A273" s="387">
        <v>1</v>
      </c>
      <c r="B273" s="385" t="s">
        <v>463</v>
      </c>
      <c r="C273" s="381"/>
      <c r="D273" s="382"/>
      <c r="E273" s="381"/>
      <c r="F273" s="382"/>
      <c r="G273" s="381"/>
      <c r="H273" s="382"/>
      <c r="I273" s="381"/>
      <c r="J273" s="382"/>
      <c r="K273" s="381"/>
      <c r="L273" s="382"/>
    </row>
    <row r="274" spans="1:14" s="148" customFormat="1" ht="16.5">
      <c r="A274" s="388">
        <v>2</v>
      </c>
      <c r="B274" s="386" t="s">
        <v>464</v>
      </c>
      <c r="C274" s="381">
        <f>D274/340.75</f>
        <v>18.520909757887015</v>
      </c>
      <c r="D274" s="347">
        <v>6311</v>
      </c>
      <c r="E274" s="381">
        <f>F274/340.75</f>
        <v>16.096845194424066</v>
      </c>
      <c r="F274" s="347">
        <v>5485</v>
      </c>
      <c r="G274" s="381">
        <f>H274/340.75</f>
        <v>32.281731474688186</v>
      </c>
      <c r="H274" s="347">
        <v>11000</v>
      </c>
      <c r="I274" s="381">
        <f>J274/340.75</f>
        <v>11.73881144534116</v>
      </c>
      <c r="J274" s="347">
        <v>4000</v>
      </c>
      <c r="K274" s="381">
        <f>L274/340.75</f>
        <v>16.416727806309613</v>
      </c>
      <c r="L274" s="347">
        <v>5594</v>
      </c>
    </row>
    <row r="275" spans="1:14" s="148" customFormat="1" ht="16.5">
      <c r="A275" s="388">
        <v>3</v>
      </c>
      <c r="B275" s="386" t="s">
        <v>465</v>
      </c>
      <c r="C275" s="381">
        <f>D275/340.75</f>
        <v>43.580337490829052</v>
      </c>
      <c r="D275" s="347">
        <v>14850</v>
      </c>
      <c r="E275" s="381">
        <f>F275/340.75</f>
        <v>45.165077035950112</v>
      </c>
      <c r="F275" s="347">
        <v>15390</v>
      </c>
      <c r="G275" s="381">
        <f>H275/340.75</f>
        <v>29.347028613352897</v>
      </c>
      <c r="H275" s="347">
        <v>10000</v>
      </c>
      <c r="I275" s="381">
        <f>J275/340.75</f>
        <v>29.347028613352897</v>
      </c>
      <c r="J275" s="347">
        <v>10000</v>
      </c>
      <c r="K275" s="381">
        <f>L275/340.75</f>
        <v>29.347028613352897</v>
      </c>
      <c r="L275" s="347">
        <v>10000</v>
      </c>
    </row>
    <row r="276" spans="1:14" s="148" customFormat="1" ht="16.5">
      <c r="A276" s="388">
        <v>4</v>
      </c>
      <c r="B276" s="386" t="s">
        <v>466</v>
      </c>
      <c r="C276" s="352"/>
      <c r="D276" s="347"/>
      <c r="E276" s="352"/>
      <c r="F276" s="347"/>
      <c r="G276" s="352"/>
      <c r="H276" s="347"/>
      <c r="I276" s="352"/>
      <c r="J276" s="347"/>
      <c r="K276" s="352"/>
      <c r="L276" s="347"/>
    </row>
    <row r="277" spans="1:14" s="148" customFormat="1" ht="16.5">
      <c r="A277" s="388">
        <v>5</v>
      </c>
      <c r="B277" s="386" t="s">
        <v>478</v>
      </c>
      <c r="C277" s="352">
        <f>D277/340.75</f>
        <v>10.899486426999266</v>
      </c>
      <c r="D277" s="347">
        <v>3714</v>
      </c>
      <c r="E277" s="352">
        <f>F277/340.75</f>
        <v>11.73881144534116</v>
      </c>
      <c r="F277" s="347">
        <v>4000</v>
      </c>
      <c r="G277" s="352">
        <f>H277/340.75</f>
        <v>14.673514306676449</v>
      </c>
      <c r="H277" s="347">
        <v>5000</v>
      </c>
      <c r="I277" s="352">
        <f>J277/340.75</f>
        <v>14.673514306676449</v>
      </c>
      <c r="J277" s="347">
        <v>5000</v>
      </c>
      <c r="K277" s="352">
        <f>L277/340.75</f>
        <v>11.73881144534116</v>
      </c>
      <c r="L277" s="347">
        <v>4000</v>
      </c>
    </row>
    <row r="278" spans="1:14" s="216" customFormat="1" ht="17.25" thickBot="1">
      <c r="A278" s="319"/>
      <c r="B278" s="309" t="s">
        <v>887</v>
      </c>
      <c r="C278" s="424">
        <f>D278/340.75</f>
        <v>73.000733675715338</v>
      </c>
      <c r="D278" s="422">
        <f>SUM(D274:D277)</f>
        <v>24875</v>
      </c>
      <c r="E278" s="424">
        <f>SUM(E273:E277)</f>
        <v>73.000733675715338</v>
      </c>
      <c r="F278" s="422">
        <f>SUM(F273:F277)</f>
        <v>24875</v>
      </c>
      <c r="G278" s="424">
        <f>H278/340.75</f>
        <v>76.302274394717529</v>
      </c>
      <c r="H278" s="422">
        <f>SUM(H274:H277)</f>
        <v>26000</v>
      </c>
      <c r="I278" s="424">
        <f>J278/340.75</f>
        <v>55.759354365370505</v>
      </c>
      <c r="J278" s="422">
        <f>SUM(J274:J277)</f>
        <v>19000</v>
      </c>
      <c r="K278" s="424">
        <f>SUM(K273:K277)</f>
        <v>57.50256786500367</v>
      </c>
      <c r="L278" s="422">
        <f>SUM(L273:L277)</f>
        <v>19594</v>
      </c>
    </row>
    <row r="279" spans="1:14" ht="17.25" thickBot="1">
      <c r="A279" s="319" t="s">
        <v>303</v>
      </c>
      <c r="B279" s="306" t="s">
        <v>467</v>
      </c>
      <c r="C279" s="415" t="s">
        <v>468</v>
      </c>
      <c r="D279" s="417" t="s">
        <v>469</v>
      </c>
      <c r="E279" s="415" t="s">
        <v>468</v>
      </c>
      <c r="F279" s="417" t="s">
        <v>469</v>
      </c>
      <c r="G279" s="415" t="s">
        <v>468</v>
      </c>
      <c r="H279" s="417" t="s">
        <v>469</v>
      </c>
      <c r="I279" s="415" t="s">
        <v>468</v>
      </c>
      <c r="J279" s="417" t="s">
        <v>469</v>
      </c>
      <c r="K279" s="415" t="s">
        <v>468</v>
      </c>
      <c r="L279" s="417" t="s">
        <v>469</v>
      </c>
      <c r="N279" s="86"/>
    </row>
    <row r="280" spans="1:14" s="148" customFormat="1" ht="16.5">
      <c r="A280" s="387">
        <v>1</v>
      </c>
      <c r="B280" s="389" t="s">
        <v>470</v>
      </c>
      <c r="C280" s="381"/>
      <c r="D280" s="382"/>
      <c r="E280" s="381"/>
      <c r="F280" s="382"/>
      <c r="G280" s="381"/>
      <c r="H280" s="382"/>
      <c r="I280" s="381"/>
      <c r="J280" s="382"/>
      <c r="K280" s="381"/>
      <c r="L280" s="382"/>
    </row>
    <row r="281" spans="1:14" s="148" customFormat="1" ht="16.5">
      <c r="A281" s="388">
        <v>2</v>
      </c>
      <c r="B281" s="386" t="s">
        <v>471</v>
      </c>
      <c r="C281" s="425">
        <v>80</v>
      </c>
      <c r="D281" s="347">
        <v>15</v>
      </c>
      <c r="E281" s="347">
        <v>75</v>
      </c>
      <c r="F281" s="347">
        <v>15</v>
      </c>
      <c r="G281" s="425">
        <v>90</v>
      </c>
      <c r="H281" s="347">
        <v>15</v>
      </c>
      <c r="I281" s="425">
        <v>120</v>
      </c>
      <c r="J281" s="347">
        <v>15</v>
      </c>
      <c r="K281" s="425">
        <v>80</v>
      </c>
      <c r="L281" s="347">
        <v>15</v>
      </c>
    </row>
    <row r="282" spans="1:14" s="148" customFormat="1" ht="16.5">
      <c r="A282" s="388"/>
      <c r="B282" s="386"/>
      <c r="C282" s="352"/>
      <c r="D282" s="347"/>
      <c r="E282" s="352"/>
      <c r="F282" s="347"/>
      <c r="G282" s="352"/>
      <c r="H282" s="347"/>
      <c r="I282" s="352"/>
      <c r="J282" s="347"/>
      <c r="K282" s="352"/>
      <c r="L282" s="347"/>
    </row>
    <row r="283" spans="1:14" ht="17.25" thickBot="1">
      <c r="A283" s="321"/>
      <c r="B283" s="310"/>
      <c r="C283" s="394"/>
      <c r="D283" s="395"/>
      <c r="E283" s="394"/>
      <c r="F283" s="395"/>
      <c r="G283" s="394"/>
      <c r="H283" s="395"/>
      <c r="I283" s="394"/>
      <c r="J283" s="395"/>
      <c r="K283" s="394"/>
      <c r="L283" s="395"/>
      <c r="N283" s="86"/>
    </row>
    <row r="284" spans="1:14" ht="17.25" thickBot="1">
      <c r="A284" s="319" t="s">
        <v>306</v>
      </c>
      <c r="B284" s="306" t="s">
        <v>472</v>
      </c>
      <c r="C284" s="423"/>
      <c r="D284" s="416"/>
      <c r="E284" s="423"/>
      <c r="F284" s="416"/>
      <c r="G284" s="423"/>
      <c r="H284" s="416"/>
      <c r="I284" s="423"/>
      <c r="J284" s="416"/>
      <c r="K284" s="423"/>
      <c r="L284" s="416"/>
      <c r="N284" s="86"/>
    </row>
    <row r="285" spans="1:14" s="148" customFormat="1" ht="15.6" customHeight="1">
      <c r="A285" s="387">
        <v>1</v>
      </c>
      <c r="B285" s="389" t="s">
        <v>473</v>
      </c>
      <c r="C285" s="614">
        <v>2500</v>
      </c>
      <c r="D285" s="615"/>
      <c r="E285" s="614">
        <v>2500</v>
      </c>
      <c r="F285" s="615"/>
      <c r="G285" s="614">
        <v>1800</v>
      </c>
      <c r="H285" s="615"/>
      <c r="I285" s="658">
        <v>800</v>
      </c>
      <c r="J285" s="615"/>
      <c r="K285" s="614">
        <v>1800</v>
      </c>
      <c r="L285" s="615"/>
    </row>
    <row r="286" spans="1:14" s="148" customFormat="1" ht="16.5">
      <c r="A286" s="388">
        <v>2</v>
      </c>
      <c r="B286" s="386" t="s">
        <v>474</v>
      </c>
      <c r="C286" s="397"/>
      <c r="D286" s="343"/>
      <c r="E286" s="397"/>
      <c r="F286" s="343"/>
      <c r="G286" s="397"/>
      <c r="H286" s="343"/>
      <c r="I286" s="397"/>
      <c r="J286" s="343"/>
      <c r="K286" s="397"/>
      <c r="L286" s="343"/>
    </row>
    <row r="287" spans="1:14" s="148" customFormat="1" ht="16.5">
      <c r="A287" s="388">
        <v>3</v>
      </c>
      <c r="B287" s="386" t="s">
        <v>475</v>
      </c>
      <c r="C287" s="399"/>
      <c r="D287" s="343"/>
      <c r="E287" s="399"/>
      <c r="F287" s="343"/>
      <c r="G287" s="399"/>
      <c r="H287" s="343"/>
      <c r="I287" s="399"/>
      <c r="J287" s="343"/>
      <c r="K287" s="399"/>
      <c r="L287" s="343"/>
    </row>
    <row r="288" spans="1:14" s="148" customFormat="1" ht="16.5">
      <c r="A288" s="388"/>
      <c r="B288" s="386"/>
      <c r="C288" s="399"/>
      <c r="D288" s="343"/>
      <c r="E288" s="399"/>
      <c r="F288" s="343"/>
      <c r="G288" s="399"/>
      <c r="H288" s="343"/>
      <c r="I288" s="399"/>
      <c r="J288" s="343"/>
      <c r="K288" s="399"/>
      <c r="L288" s="343"/>
    </row>
    <row r="289" spans="1:14" ht="17.25" thickBot="1">
      <c r="A289" s="321"/>
      <c r="B289" s="310"/>
      <c r="C289" s="400"/>
      <c r="D289" s="342"/>
      <c r="E289" s="400"/>
      <c r="F289" s="342"/>
      <c r="G289" s="400"/>
      <c r="H289" s="342"/>
      <c r="I289" s="400"/>
      <c r="J289" s="342"/>
      <c r="K289" s="400"/>
      <c r="L289" s="342"/>
      <c r="N289" s="86"/>
    </row>
    <row r="290" spans="1:14" ht="17.25" thickBot="1">
      <c r="A290" s="319" t="s">
        <v>476</v>
      </c>
      <c r="B290" s="311" t="s">
        <v>774</v>
      </c>
      <c r="C290" s="415" t="s">
        <v>724</v>
      </c>
      <c r="D290" s="417" t="s">
        <v>481</v>
      </c>
      <c r="E290" s="415" t="s">
        <v>724</v>
      </c>
      <c r="F290" s="417" t="s">
        <v>481</v>
      </c>
      <c r="G290" s="415" t="s">
        <v>724</v>
      </c>
      <c r="H290" s="417" t="s">
        <v>481</v>
      </c>
      <c r="I290" s="415" t="s">
        <v>724</v>
      </c>
      <c r="J290" s="417" t="s">
        <v>481</v>
      </c>
      <c r="K290" s="415" t="s">
        <v>724</v>
      </c>
      <c r="L290" s="417" t="s">
        <v>481</v>
      </c>
      <c r="N290" s="86"/>
    </row>
    <row r="291" spans="1:14" s="148" customFormat="1" ht="16.5">
      <c r="A291" s="387">
        <v>1</v>
      </c>
      <c r="B291" s="385" t="s">
        <v>473</v>
      </c>
      <c r="C291" s="381">
        <f>D291/340.75</f>
        <v>0.44020542920029349</v>
      </c>
      <c r="D291" s="344">
        <v>150</v>
      </c>
      <c r="E291" s="381">
        <f>F291/340.75</f>
        <v>0.3815113719735877</v>
      </c>
      <c r="F291" s="344">
        <v>130</v>
      </c>
      <c r="G291" s="381">
        <f>H291/340.75</f>
        <v>0.44020542920029349</v>
      </c>
      <c r="H291" s="344">
        <v>150</v>
      </c>
      <c r="I291" s="381">
        <f>J291/340.75</f>
        <v>1.7608217168011739</v>
      </c>
      <c r="J291" s="344">
        <v>600</v>
      </c>
      <c r="K291" s="381">
        <f>L291/340.75</f>
        <v>0.44020542920029349</v>
      </c>
      <c r="L291" s="344">
        <v>150</v>
      </c>
    </row>
    <row r="292" spans="1:14" s="148" customFormat="1" ht="16.5">
      <c r="A292" s="388">
        <v>2</v>
      </c>
      <c r="B292" s="386" t="s">
        <v>474</v>
      </c>
      <c r="C292" s="381"/>
      <c r="D292" s="347"/>
      <c r="E292" s="381"/>
      <c r="F292" s="347"/>
      <c r="G292" s="381"/>
      <c r="H292" s="347"/>
      <c r="I292" s="381"/>
      <c r="J292" s="347"/>
      <c r="K292" s="381"/>
      <c r="L292" s="347"/>
    </row>
    <row r="293" spans="1:14" s="148" customFormat="1" ht="16.5">
      <c r="A293" s="388">
        <v>3</v>
      </c>
      <c r="B293" s="386" t="s">
        <v>475</v>
      </c>
      <c r="C293" s="352"/>
      <c r="D293" s="347"/>
      <c r="E293" s="352"/>
      <c r="F293" s="347"/>
      <c r="G293" s="352"/>
      <c r="H293" s="347"/>
      <c r="I293" s="352"/>
      <c r="J293" s="347"/>
      <c r="K293" s="352"/>
      <c r="L293" s="347"/>
    </row>
    <row r="294" spans="1:14" ht="16.5">
      <c r="A294" s="322"/>
      <c r="B294" s="312"/>
      <c r="C294" s="352"/>
      <c r="D294" s="347"/>
      <c r="E294" s="352"/>
      <c r="F294" s="347"/>
      <c r="G294" s="352"/>
      <c r="H294" s="347"/>
      <c r="I294" s="352"/>
      <c r="J294" s="347"/>
      <c r="K294" s="352"/>
      <c r="L294" s="347"/>
      <c r="N294" s="86"/>
    </row>
    <row r="295" spans="1:14" ht="17.25" thickBot="1">
      <c r="A295" s="321"/>
      <c r="B295" s="310"/>
      <c r="C295" s="394"/>
      <c r="D295" s="395"/>
      <c r="E295" s="394"/>
      <c r="F295" s="395"/>
      <c r="G295" s="394"/>
      <c r="H295" s="395"/>
      <c r="I295" s="394"/>
      <c r="J295" s="395"/>
      <c r="K295" s="394"/>
      <c r="L295" s="395"/>
      <c r="N295" s="86"/>
    </row>
    <row r="296" spans="1:14" s="92" customFormat="1" ht="17.25" thickBot="1">
      <c r="A296" s="471" t="s">
        <v>477</v>
      </c>
      <c r="B296" s="472" t="s">
        <v>26</v>
      </c>
      <c r="C296" s="476"/>
      <c r="D296" s="477"/>
      <c r="E296" s="476"/>
      <c r="F296" s="477"/>
      <c r="G296" s="476"/>
      <c r="H296" s="477"/>
      <c r="I296" s="476"/>
      <c r="J296" s="477"/>
      <c r="K296" s="476"/>
      <c r="L296" s="477"/>
    </row>
    <row r="297" spans="1:14" ht="17.25" thickBot="1">
      <c r="A297" s="324">
        <v>1</v>
      </c>
      <c r="B297" s="325"/>
      <c r="C297" s="427"/>
      <c r="D297" s="428"/>
      <c r="E297" s="427"/>
      <c r="F297" s="428"/>
      <c r="G297" s="427"/>
      <c r="H297" s="428"/>
      <c r="I297" s="427"/>
      <c r="J297" s="428"/>
      <c r="K297" s="427"/>
      <c r="L297" s="428"/>
      <c r="N297" s="86"/>
    </row>
    <row r="298" spans="1:14" ht="17.25" thickBot="1">
      <c r="A298" s="323" t="s">
        <v>345</v>
      </c>
      <c r="B298" s="311" t="s">
        <v>344</v>
      </c>
      <c r="C298" s="349" t="s">
        <v>724</v>
      </c>
      <c r="D298" s="345" t="s">
        <v>481</v>
      </c>
      <c r="E298" s="349" t="s">
        <v>724</v>
      </c>
      <c r="F298" s="412" t="s">
        <v>481</v>
      </c>
      <c r="G298" s="349" t="s">
        <v>724</v>
      </c>
      <c r="H298" s="412" t="s">
        <v>481</v>
      </c>
      <c r="I298" s="349" t="s">
        <v>724</v>
      </c>
      <c r="J298" s="412" t="s">
        <v>481</v>
      </c>
      <c r="K298" s="349" t="s">
        <v>724</v>
      </c>
      <c r="L298" s="345" t="s">
        <v>481</v>
      </c>
      <c r="N298" s="86"/>
    </row>
    <row r="299" spans="1:14" ht="16.5">
      <c r="A299" s="322">
        <v>1</v>
      </c>
      <c r="B299" s="312"/>
      <c r="C299" s="350">
        <f>D299/340.75</f>
        <v>381.5113719735877</v>
      </c>
      <c r="D299" s="343">
        <v>130000</v>
      </c>
      <c r="E299" s="352">
        <f>F299/340.75</f>
        <v>381.5113719735877</v>
      </c>
      <c r="F299" s="343">
        <v>130000</v>
      </c>
      <c r="G299" s="352">
        <f>H299/340.75</f>
        <v>381.5113719735877</v>
      </c>
      <c r="H299" s="343">
        <v>130000</v>
      </c>
      <c r="I299" s="352">
        <f>J299/340.75</f>
        <v>440.20542920029345</v>
      </c>
      <c r="J299" s="343">
        <v>150000</v>
      </c>
      <c r="K299" s="352">
        <f>L299/340.75</f>
        <v>381.5113719735877</v>
      </c>
      <c r="L299" s="343">
        <v>130000</v>
      </c>
      <c r="N299" s="86"/>
    </row>
    <row r="300" spans="1:14" ht="16.5" thickBot="1">
      <c r="A300" s="321"/>
      <c r="B300" s="310"/>
      <c r="C300" s="299"/>
      <c r="D300" s="302"/>
      <c r="E300" s="299"/>
      <c r="F300" s="302"/>
      <c r="G300" s="299"/>
      <c r="H300" s="302"/>
      <c r="I300" s="299"/>
      <c r="J300" s="302"/>
      <c r="K300" s="299"/>
      <c r="L300" s="302"/>
      <c r="N300" s="86"/>
    </row>
    <row r="305" spans="1:14" ht="18.75">
      <c r="L305" s="542">
        <v>13</v>
      </c>
    </row>
    <row r="306" spans="1:14">
      <c r="A306" s="105"/>
      <c r="C306" s="292"/>
      <c r="D306" s="293"/>
      <c r="E306" s="294"/>
      <c r="F306" s="295"/>
      <c r="G306" s="294"/>
      <c r="H306" s="295"/>
      <c r="I306" s="294"/>
      <c r="J306" s="295"/>
      <c r="K306" s="294"/>
      <c r="L306" s="295"/>
    </row>
    <row r="307" spans="1:14">
      <c r="A307" s="88"/>
      <c r="B307" s="88"/>
      <c r="C307" s="100"/>
      <c r="D307" s="101"/>
      <c r="E307" s="88"/>
      <c r="F307" s="101"/>
      <c r="G307" s="88"/>
      <c r="H307" s="101"/>
      <c r="I307" s="88"/>
      <c r="J307" s="101"/>
      <c r="K307" s="88"/>
      <c r="L307" s="101"/>
    </row>
    <row r="308" spans="1:14" ht="25.15" customHeight="1" thickBot="1">
      <c r="A308" s="666" t="s">
        <v>194</v>
      </c>
      <c r="B308" s="666"/>
      <c r="C308" s="102"/>
      <c r="D308" s="103"/>
      <c r="E308" s="104"/>
      <c r="F308" s="103"/>
      <c r="G308" s="104"/>
      <c r="H308" s="103"/>
      <c r="I308" s="104"/>
      <c r="J308" s="103"/>
      <c r="K308" s="104"/>
      <c r="L308" s="103"/>
    </row>
    <row r="309" spans="1:14" ht="16.5" thickBot="1">
      <c r="A309" s="662"/>
      <c r="B309" s="663"/>
      <c r="C309" s="637" t="s">
        <v>462</v>
      </c>
      <c r="D309" s="638"/>
      <c r="E309" s="638"/>
      <c r="F309" s="638"/>
      <c r="G309" s="638"/>
      <c r="H309" s="638"/>
      <c r="I309" s="638"/>
      <c r="J309" s="639"/>
      <c r="L309" s="86"/>
      <c r="N309" s="86"/>
    </row>
    <row r="310" spans="1:14" ht="16.5" thickBot="1">
      <c r="A310" s="664"/>
      <c r="B310" s="665"/>
      <c r="C310" s="637" t="s">
        <v>283</v>
      </c>
      <c r="D310" s="639"/>
      <c r="E310" s="637" t="s">
        <v>282</v>
      </c>
      <c r="F310" s="639"/>
      <c r="G310" s="637" t="s">
        <v>281</v>
      </c>
      <c r="H310" s="639"/>
      <c r="I310" s="640" t="s">
        <v>175</v>
      </c>
      <c r="J310" s="641"/>
      <c r="L310" s="86"/>
      <c r="N310" s="86"/>
    </row>
    <row r="311" spans="1:14" ht="17.25" thickBot="1">
      <c r="A311" s="319" t="s">
        <v>296</v>
      </c>
      <c r="B311" s="306" t="s">
        <v>772</v>
      </c>
      <c r="C311" s="413" t="s">
        <v>724</v>
      </c>
      <c r="D311" s="417" t="s">
        <v>481</v>
      </c>
      <c r="E311" s="415" t="s">
        <v>724</v>
      </c>
      <c r="F311" s="417" t="s">
        <v>481</v>
      </c>
      <c r="G311" s="413" t="s">
        <v>724</v>
      </c>
      <c r="H311" s="417" t="s">
        <v>481</v>
      </c>
      <c r="I311" s="413" t="s">
        <v>724</v>
      </c>
      <c r="J311" s="417" t="s">
        <v>481</v>
      </c>
      <c r="L311" s="86"/>
      <c r="N311" s="86"/>
    </row>
    <row r="312" spans="1:14" s="148" customFormat="1" ht="16.5">
      <c r="A312" s="387">
        <v>1</v>
      </c>
      <c r="B312" s="385" t="s">
        <v>463</v>
      </c>
      <c r="C312" s="381">
        <f>D312/340.75</f>
        <v>253.61115187087307</v>
      </c>
      <c r="D312" s="382">
        <v>86418</v>
      </c>
      <c r="E312" s="381">
        <f>F312/340.75</f>
        <v>21.983859134262655</v>
      </c>
      <c r="F312" s="382">
        <v>7491</v>
      </c>
      <c r="G312" s="381">
        <f>H312/340.75</f>
        <v>31.542186353631696</v>
      </c>
      <c r="H312" s="382">
        <v>10748</v>
      </c>
      <c r="I312" s="381"/>
      <c r="J312" s="382"/>
    </row>
    <row r="313" spans="1:14" s="148" customFormat="1" ht="16.5">
      <c r="A313" s="388">
        <v>2</v>
      </c>
      <c r="B313" s="386" t="s">
        <v>464</v>
      </c>
      <c r="C313" s="381">
        <f>D313/340.75</f>
        <v>16.484225972120324</v>
      </c>
      <c r="D313" s="347">
        <v>5617</v>
      </c>
      <c r="E313" s="381">
        <f>F313/340.75</f>
        <v>27.163609684519443</v>
      </c>
      <c r="F313" s="347">
        <v>9256</v>
      </c>
      <c r="G313" s="381">
        <f>H313/340.75</f>
        <v>38.51797505502568</v>
      </c>
      <c r="H313" s="347">
        <v>13125</v>
      </c>
      <c r="I313" s="381">
        <f>J313/340.75</f>
        <v>7.3367571533382243</v>
      </c>
      <c r="J313" s="347">
        <v>2500</v>
      </c>
    </row>
    <row r="314" spans="1:14" s="148" customFormat="1" ht="16.5">
      <c r="A314" s="388">
        <v>3</v>
      </c>
      <c r="B314" s="386" t="s">
        <v>465</v>
      </c>
      <c r="C314" s="381">
        <f>D314/340.75</f>
        <v>58.01320616287601</v>
      </c>
      <c r="D314" s="347">
        <v>19768</v>
      </c>
      <c r="E314" s="381">
        <f>F314/340.75</f>
        <v>30.547322083639031</v>
      </c>
      <c r="F314" s="347">
        <v>10409</v>
      </c>
      <c r="G314" s="381">
        <f>H314/340.75</f>
        <v>34.779163609684517</v>
      </c>
      <c r="H314" s="347">
        <v>11851</v>
      </c>
      <c r="I314" s="381">
        <f>J314/340.75</f>
        <v>11.73881144534116</v>
      </c>
      <c r="J314" s="347">
        <v>4000</v>
      </c>
    </row>
    <row r="315" spans="1:14" s="148" customFormat="1" ht="16.5">
      <c r="A315" s="388">
        <v>4</v>
      </c>
      <c r="B315" s="386" t="s">
        <v>466</v>
      </c>
      <c r="C315" s="381"/>
      <c r="D315" s="347"/>
      <c r="E315" s="352"/>
      <c r="F315" s="347"/>
      <c r="G315" s="352"/>
      <c r="H315" s="347"/>
      <c r="I315" s="352"/>
      <c r="J315" s="347"/>
    </row>
    <row r="316" spans="1:14" s="148" customFormat="1" ht="16.5">
      <c r="A316" s="388">
        <v>5</v>
      </c>
      <c r="B316" s="386" t="s">
        <v>478</v>
      </c>
      <c r="C316" s="381">
        <f>D316/340.75</f>
        <v>53.892883345561259</v>
      </c>
      <c r="D316" s="347">
        <v>18364</v>
      </c>
      <c r="E316" s="352">
        <f>F316/340.75</f>
        <v>43.304475421863536</v>
      </c>
      <c r="F316" s="347">
        <v>14756</v>
      </c>
      <c r="G316" s="352">
        <f>H316/340.75</f>
        <v>18.159941305942773</v>
      </c>
      <c r="H316" s="347">
        <v>6188</v>
      </c>
      <c r="I316" s="352">
        <f>J316/340.75</f>
        <v>23.477622890682319</v>
      </c>
      <c r="J316" s="347">
        <v>8000</v>
      </c>
    </row>
    <row r="317" spans="1:14" s="216" customFormat="1" ht="17.25" thickBot="1">
      <c r="A317" s="319"/>
      <c r="B317" s="309" t="s">
        <v>887</v>
      </c>
      <c r="C317" s="424">
        <f>D317/340.75</f>
        <v>382.00146735143068</v>
      </c>
      <c r="D317" s="422">
        <f>SUM(D312:D316)</f>
        <v>130167</v>
      </c>
      <c r="E317" s="424">
        <f>F317/340.75</f>
        <v>122.99926632428466</v>
      </c>
      <c r="F317" s="422">
        <f>SUM(F312:F316)</f>
        <v>41912</v>
      </c>
      <c r="G317" s="424">
        <f>H317/340.75</f>
        <v>122.99926632428466</v>
      </c>
      <c r="H317" s="422">
        <f>SUM(H312:H316)</f>
        <v>41912</v>
      </c>
      <c r="I317" s="424">
        <f>J317/340.75</f>
        <v>42.553191489361701</v>
      </c>
      <c r="J317" s="422">
        <f>SUM(J313:J316)</f>
        <v>14500</v>
      </c>
    </row>
    <row r="318" spans="1:14" ht="17.25" thickBot="1">
      <c r="A318" s="319" t="s">
        <v>303</v>
      </c>
      <c r="B318" s="306" t="s">
        <v>467</v>
      </c>
      <c r="C318" s="415" t="s">
        <v>468</v>
      </c>
      <c r="D318" s="417" t="s">
        <v>469</v>
      </c>
      <c r="E318" s="415" t="s">
        <v>468</v>
      </c>
      <c r="F318" s="417" t="s">
        <v>469</v>
      </c>
      <c r="G318" s="415" t="s">
        <v>468</v>
      </c>
      <c r="H318" s="417" t="s">
        <v>469</v>
      </c>
      <c r="I318" s="415" t="s">
        <v>468</v>
      </c>
      <c r="J318" s="417" t="s">
        <v>469</v>
      </c>
      <c r="L318" s="86"/>
      <c r="N318" s="86"/>
    </row>
    <row r="319" spans="1:14" s="432" customFormat="1" ht="16.5">
      <c r="A319" s="429">
        <v>1</v>
      </c>
      <c r="B319" s="431" t="s">
        <v>470</v>
      </c>
      <c r="C319" s="381"/>
      <c r="D319" s="382"/>
      <c r="E319" s="429"/>
      <c r="F319" s="430"/>
      <c r="G319" s="429"/>
      <c r="H319" s="430"/>
      <c r="I319" s="429"/>
      <c r="J319" s="430"/>
    </row>
    <row r="320" spans="1:14" s="148" customFormat="1" ht="16.5">
      <c r="A320" s="388">
        <v>2</v>
      </c>
      <c r="B320" s="386" t="s">
        <v>471</v>
      </c>
      <c r="C320" s="425">
        <v>200</v>
      </c>
      <c r="D320" s="347">
        <v>15</v>
      </c>
      <c r="E320" s="425">
        <v>55</v>
      </c>
      <c r="F320" s="347">
        <v>15</v>
      </c>
      <c r="G320" s="425">
        <v>55</v>
      </c>
      <c r="H320" s="347">
        <v>15</v>
      </c>
      <c r="I320" s="425">
        <v>90</v>
      </c>
      <c r="J320" s="347">
        <v>15</v>
      </c>
    </row>
    <row r="321" spans="1:14" s="148" customFormat="1" ht="16.5">
      <c r="A321" s="388"/>
      <c r="B321" s="386"/>
      <c r="C321" s="352"/>
      <c r="D321" s="347"/>
      <c r="E321" s="352"/>
      <c r="F321" s="347"/>
      <c r="G321" s="352"/>
      <c r="H321" s="347"/>
      <c r="I321" s="352"/>
      <c r="J321" s="347"/>
    </row>
    <row r="322" spans="1:14" ht="17.25" thickBot="1">
      <c r="A322" s="321"/>
      <c r="B322" s="310"/>
      <c r="C322" s="394"/>
      <c r="D322" s="395"/>
      <c r="E322" s="394"/>
      <c r="F322" s="395"/>
      <c r="G322" s="394"/>
      <c r="H322" s="395"/>
      <c r="I322" s="394"/>
      <c r="J322" s="395"/>
      <c r="L322" s="86"/>
      <c r="N322" s="86"/>
    </row>
    <row r="323" spans="1:14" ht="17.25" thickBot="1">
      <c r="A323" s="319" t="s">
        <v>306</v>
      </c>
      <c r="B323" s="306" t="s">
        <v>472</v>
      </c>
      <c r="C323" s="423"/>
      <c r="D323" s="416"/>
      <c r="E323" s="423"/>
      <c r="F323" s="416"/>
      <c r="G323" s="423"/>
      <c r="H323" s="416"/>
      <c r="I323" s="423"/>
      <c r="J323" s="416"/>
      <c r="L323" s="86"/>
      <c r="N323" s="86"/>
    </row>
    <row r="324" spans="1:14" s="148" customFormat="1" ht="16.5">
      <c r="A324" s="387">
        <v>1</v>
      </c>
      <c r="B324" s="389" t="s">
        <v>473</v>
      </c>
      <c r="C324" s="614">
        <v>2000</v>
      </c>
      <c r="D324" s="615"/>
      <c r="E324" s="614">
        <v>5000</v>
      </c>
      <c r="F324" s="615"/>
      <c r="G324" s="614">
        <v>2000</v>
      </c>
      <c r="H324" s="615"/>
      <c r="I324" s="614" t="s">
        <v>172</v>
      </c>
      <c r="J324" s="615"/>
    </row>
    <row r="325" spans="1:14" s="148" customFormat="1" ht="16.5">
      <c r="A325" s="388">
        <v>2</v>
      </c>
      <c r="B325" s="386" t="s">
        <v>474</v>
      </c>
      <c r="C325" s="397"/>
      <c r="D325" s="343"/>
      <c r="E325" s="397"/>
      <c r="F325" s="343"/>
      <c r="G325" s="397"/>
      <c r="H325" s="343"/>
      <c r="I325" s="397"/>
      <c r="J325" s="343"/>
    </row>
    <row r="326" spans="1:14" s="148" customFormat="1" ht="16.5">
      <c r="A326" s="388">
        <v>3</v>
      </c>
      <c r="B326" s="386" t="s">
        <v>475</v>
      </c>
      <c r="C326" s="399"/>
      <c r="D326" s="343"/>
      <c r="E326" s="399"/>
      <c r="F326" s="343"/>
      <c r="G326" s="399"/>
      <c r="H326" s="343"/>
      <c r="I326" s="399"/>
      <c r="J326" s="343"/>
    </row>
    <row r="327" spans="1:14" s="148" customFormat="1" ht="16.5">
      <c r="A327" s="388"/>
      <c r="B327" s="386"/>
      <c r="C327" s="399"/>
      <c r="D327" s="343"/>
      <c r="E327" s="399"/>
      <c r="F327" s="343"/>
      <c r="G327" s="399"/>
      <c r="H327" s="343"/>
      <c r="I327" s="399"/>
      <c r="J327" s="343"/>
    </row>
    <row r="328" spans="1:14" ht="17.25" thickBot="1">
      <c r="A328" s="321"/>
      <c r="B328" s="310"/>
      <c r="C328" s="400"/>
      <c r="D328" s="342"/>
      <c r="E328" s="400"/>
      <c r="F328" s="342"/>
      <c r="G328" s="400"/>
      <c r="H328" s="342"/>
      <c r="I328" s="400"/>
      <c r="J328" s="342"/>
      <c r="L328" s="86"/>
      <c r="N328" s="86"/>
    </row>
    <row r="329" spans="1:14" ht="17.25" thickBot="1">
      <c r="A329" s="319" t="s">
        <v>476</v>
      </c>
      <c r="B329" s="311" t="s">
        <v>774</v>
      </c>
      <c r="C329" s="415" t="s">
        <v>724</v>
      </c>
      <c r="D329" s="417" t="s">
        <v>481</v>
      </c>
      <c r="E329" s="415" t="s">
        <v>724</v>
      </c>
      <c r="F329" s="417" t="s">
        <v>481</v>
      </c>
      <c r="G329" s="415" t="s">
        <v>724</v>
      </c>
      <c r="H329" s="417" t="s">
        <v>481</v>
      </c>
      <c r="I329" s="415" t="s">
        <v>724</v>
      </c>
      <c r="J329" s="417" t="s">
        <v>481</v>
      </c>
      <c r="L329" s="86"/>
      <c r="N329" s="86"/>
    </row>
    <row r="330" spans="1:14" s="148" customFormat="1" ht="16.5">
      <c r="A330" s="387">
        <v>1</v>
      </c>
      <c r="B330" s="385" t="s">
        <v>473</v>
      </c>
      <c r="C330" s="381">
        <f>D330/340.75</f>
        <v>0.88041085840058697</v>
      </c>
      <c r="D330" s="344">
        <v>300</v>
      </c>
      <c r="E330" s="381">
        <f>F330/340.75</f>
        <v>0.11738811445341159</v>
      </c>
      <c r="F330" s="344">
        <v>40</v>
      </c>
      <c r="G330" s="381">
        <f>H330/340.75</f>
        <v>0.24944974321349964</v>
      </c>
      <c r="H330" s="344">
        <v>85</v>
      </c>
      <c r="I330" s="381">
        <f>J330/340.75</f>
        <v>0.58694057226705798</v>
      </c>
      <c r="J330" s="344">
        <v>200</v>
      </c>
    </row>
    <row r="331" spans="1:14" s="148" customFormat="1" ht="16.5">
      <c r="A331" s="388">
        <v>2</v>
      </c>
      <c r="B331" s="386" t="s">
        <v>474</v>
      </c>
      <c r="C331" s="381"/>
      <c r="D331" s="347"/>
      <c r="E331" s="381"/>
      <c r="F331" s="347"/>
      <c r="G331" s="381"/>
      <c r="H331" s="347"/>
      <c r="I331" s="381"/>
      <c r="J331" s="347"/>
    </row>
    <row r="332" spans="1:14" s="148" customFormat="1" ht="16.5">
      <c r="A332" s="388">
        <v>3</v>
      </c>
      <c r="B332" s="386" t="s">
        <v>475</v>
      </c>
      <c r="C332" s="352"/>
      <c r="D332" s="347"/>
      <c r="E332" s="352"/>
      <c r="F332" s="347"/>
      <c r="G332" s="352"/>
      <c r="H332" s="347"/>
      <c r="I332" s="352"/>
      <c r="J332" s="347"/>
    </row>
    <row r="333" spans="1:14" s="148" customFormat="1" ht="16.5">
      <c r="A333" s="403"/>
      <c r="B333" s="404"/>
      <c r="C333" s="352"/>
      <c r="D333" s="347"/>
      <c r="E333" s="352"/>
      <c r="F333" s="347"/>
      <c r="G333" s="352"/>
      <c r="H333" s="347"/>
      <c r="I333" s="352"/>
      <c r="J333" s="347"/>
    </row>
    <row r="334" spans="1:14" ht="17.25" thickBot="1">
      <c r="A334" s="321"/>
      <c r="B334" s="310"/>
      <c r="C334" s="394"/>
      <c r="D334" s="395"/>
      <c r="E334" s="394"/>
      <c r="F334" s="395"/>
      <c r="G334" s="394"/>
      <c r="H334" s="395"/>
      <c r="I334" s="394"/>
      <c r="J334" s="395"/>
      <c r="K334"/>
      <c r="L334"/>
      <c r="N334" s="86"/>
    </row>
    <row r="335" spans="1:14" ht="17.25" thickBot="1">
      <c r="A335" s="471" t="s">
        <v>477</v>
      </c>
      <c r="B335" s="472" t="s">
        <v>26</v>
      </c>
      <c r="C335" s="476"/>
      <c r="D335" s="477"/>
      <c r="E335" s="476"/>
      <c r="F335" s="477"/>
      <c r="G335" s="476"/>
      <c r="H335" s="477"/>
      <c r="I335" s="476"/>
      <c r="J335" s="477"/>
      <c r="K335"/>
      <c r="L335"/>
      <c r="N335" s="86"/>
    </row>
    <row r="336" spans="1:14" ht="17.25" thickBot="1">
      <c r="A336" s="324">
        <v>1</v>
      </c>
      <c r="B336" s="325"/>
      <c r="C336" s="427"/>
      <c r="D336" s="428"/>
      <c r="E336" s="427"/>
      <c r="F336" s="428"/>
      <c r="G336" s="427"/>
      <c r="H336" s="428"/>
      <c r="I336" s="427"/>
      <c r="J336" s="428"/>
      <c r="K336"/>
      <c r="L336"/>
      <c r="N336" s="86"/>
    </row>
    <row r="337" spans="1:14" ht="17.25" thickBot="1">
      <c r="A337" s="323" t="s">
        <v>345</v>
      </c>
      <c r="B337" s="311" t="s">
        <v>344</v>
      </c>
      <c r="C337" s="349" t="s">
        <v>724</v>
      </c>
      <c r="D337" s="345" t="s">
        <v>481</v>
      </c>
      <c r="E337" s="349" t="s">
        <v>724</v>
      </c>
      <c r="F337" s="412" t="s">
        <v>481</v>
      </c>
      <c r="G337" s="349" t="s">
        <v>724</v>
      </c>
      <c r="H337" s="412" t="s">
        <v>481</v>
      </c>
      <c r="I337" s="349" t="s">
        <v>724</v>
      </c>
      <c r="J337" s="412" t="s">
        <v>481</v>
      </c>
      <c r="K337"/>
      <c r="L337"/>
      <c r="N337" s="86"/>
    </row>
    <row r="338" spans="1:14" ht="16.5">
      <c r="A338" s="322">
        <v>1</v>
      </c>
      <c r="B338" s="312"/>
      <c r="C338" s="350"/>
      <c r="D338" s="343"/>
      <c r="E338" s="352"/>
      <c r="F338" s="343"/>
      <c r="G338" s="352"/>
      <c r="H338" s="343"/>
      <c r="I338" s="352">
        <f>J338/340.75</f>
        <v>381.5113719735877</v>
      </c>
      <c r="J338" s="343">
        <v>130000</v>
      </c>
      <c r="K338"/>
      <c r="L338"/>
      <c r="N338" s="86"/>
    </row>
    <row r="339" spans="1:14" ht="16.5" thickBot="1">
      <c r="A339" s="321"/>
      <c r="B339" s="310"/>
      <c r="C339" s="299"/>
      <c r="D339" s="302"/>
      <c r="E339" s="299"/>
      <c r="F339" s="302"/>
      <c r="G339" s="299"/>
      <c r="H339" s="302"/>
      <c r="I339" s="299"/>
      <c r="J339" s="302"/>
      <c r="K339"/>
      <c r="L339"/>
      <c r="N339" s="86"/>
    </row>
    <row r="340" spans="1:14">
      <c r="K340"/>
      <c r="L340"/>
    </row>
    <row r="341" spans="1:14">
      <c r="K341"/>
      <c r="L341"/>
    </row>
    <row r="342" spans="1:14">
      <c r="K342"/>
      <c r="L342"/>
    </row>
    <row r="343" spans="1:14">
      <c r="A343" s="105"/>
      <c r="C343" s="292"/>
      <c r="D343" s="293"/>
      <c r="E343" s="294"/>
      <c r="F343" s="295"/>
      <c r="G343" s="294"/>
      <c r="H343" s="295"/>
      <c r="I343" s="294"/>
      <c r="J343" s="295"/>
      <c r="K343"/>
      <c r="L343" s="86"/>
    </row>
    <row r="344" spans="1:14" ht="18.75">
      <c r="A344" s="88"/>
      <c r="B344" s="88"/>
      <c r="C344" s="100"/>
      <c r="D344" s="101"/>
      <c r="E344" s="88"/>
      <c r="F344" s="101"/>
      <c r="G344" s="88"/>
      <c r="H344" s="101"/>
      <c r="I344" s="88"/>
      <c r="J344" s="101"/>
      <c r="K344"/>
      <c r="L344" s="245">
        <v>14</v>
      </c>
    </row>
    <row r="345" spans="1:14">
      <c r="A345" s="88"/>
      <c r="B345" s="88"/>
      <c r="C345" s="100"/>
      <c r="D345" s="101"/>
      <c r="E345" s="88"/>
      <c r="F345" s="101"/>
      <c r="G345" s="88"/>
      <c r="H345" s="101"/>
      <c r="I345" s="88"/>
      <c r="J345" s="101"/>
      <c r="K345"/>
      <c r="L345"/>
    </row>
    <row r="346" spans="1:14">
      <c r="A346" s="88"/>
      <c r="B346" s="88"/>
      <c r="C346" s="100"/>
      <c r="D346" s="101"/>
      <c r="E346" s="88"/>
      <c r="F346" s="101"/>
      <c r="G346" s="88"/>
      <c r="H346" s="101"/>
      <c r="I346" s="88"/>
      <c r="J346" s="101"/>
      <c r="K346" s="88"/>
      <c r="L346" s="101"/>
    </row>
    <row r="347" spans="1:14" ht="25.15" customHeight="1" thickBot="1">
      <c r="A347" s="666" t="s">
        <v>195</v>
      </c>
      <c r="B347" s="666"/>
      <c r="C347" s="102"/>
      <c r="D347" s="103"/>
      <c r="E347" s="104"/>
      <c r="F347" s="103"/>
      <c r="G347" s="104"/>
      <c r="H347" s="103"/>
      <c r="I347" s="104"/>
      <c r="J347" s="103"/>
      <c r="K347" s="104"/>
      <c r="L347" s="103"/>
    </row>
    <row r="348" spans="1:14" ht="16.5" thickBot="1">
      <c r="A348" s="662"/>
      <c r="B348" s="663"/>
      <c r="C348" s="637" t="s">
        <v>462</v>
      </c>
      <c r="D348" s="638"/>
      <c r="E348" s="638"/>
      <c r="F348" s="638"/>
      <c r="G348" s="638"/>
      <c r="H348" s="638"/>
      <c r="I348" s="638"/>
      <c r="J348" s="639"/>
      <c r="L348" s="86"/>
      <c r="N348" s="86"/>
    </row>
    <row r="349" spans="1:14" ht="30.6" customHeight="1" thickBot="1">
      <c r="A349" s="664"/>
      <c r="B349" s="665"/>
      <c r="C349" s="637" t="s">
        <v>292</v>
      </c>
      <c r="D349" s="639"/>
      <c r="E349" s="637" t="s">
        <v>293</v>
      </c>
      <c r="F349" s="639"/>
      <c r="G349" s="660" t="s">
        <v>944</v>
      </c>
      <c r="H349" s="661"/>
      <c r="I349" s="637" t="s">
        <v>637</v>
      </c>
      <c r="J349" s="639"/>
      <c r="L349" s="86"/>
      <c r="N349" s="86"/>
    </row>
    <row r="350" spans="1:14" ht="17.25" thickBot="1">
      <c r="A350" s="319" t="s">
        <v>296</v>
      </c>
      <c r="B350" s="306" t="s">
        <v>772</v>
      </c>
      <c r="C350" s="415" t="s">
        <v>724</v>
      </c>
      <c r="D350" s="417" t="s">
        <v>481</v>
      </c>
      <c r="E350" s="413" t="s">
        <v>724</v>
      </c>
      <c r="F350" s="417" t="s">
        <v>481</v>
      </c>
      <c r="G350" s="413" t="s">
        <v>724</v>
      </c>
      <c r="H350" s="417" t="s">
        <v>481</v>
      </c>
      <c r="I350" s="413" t="s">
        <v>724</v>
      </c>
      <c r="J350" s="417" t="s">
        <v>481</v>
      </c>
      <c r="L350" s="86"/>
      <c r="N350" s="86"/>
    </row>
    <row r="351" spans="1:14" s="148" customFormat="1" ht="16.5">
      <c r="A351" s="387">
        <v>1</v>
      </c>
      <c r="B351" s="385" t="s">
        <v>463</v>
      </c>
      <c r="C351" s="381"/>
      <c r="D351" s="382"/>
      <c r="E351" s="381"/>
      <c r="F351" s="499"/>
      <c r="G351" s="381"/>
      <c r="H351" s="522"/>
      <c r="I351" s="350"/>
      <c r="J351" s="344"/>
    </row>
    <row r="352" spans="1:14" s="148" customFormat="1" ht="16.5">
      <c r="A352" s="388">
        <v>2</v>
      </c>
      <c r="B352" s="386" t="s">
        <v>464</v>
      </c>
      <c r="C352" s="381">
        <f>D352/340.75</f>
        <v>9.9779897285399848</v>
      </c>
      <c r="D352" s="347">
        <v>3400</v>
      </c>
      <c r="E352" s="381">
        <f>F352/340.75</f>
        <v>6.2861335289801907</v>
      </c>
      <c r="F352" s="382">
        <v>2142</v>
      </c>
      <c r="G352" s="381"/>
      <c r="H352" s="510"/>
      <c r="I352" s="381">
        <f>J352/340.75</f>
        <v>9.0007336757153347</v>
      </c>
      <c r="J352" s="347">
        <v>3067</v>
      </c>
    </row>
    <row r="353" spans="1:14" s="148" customFormat="1" ht="16.5">
      <c r="A353" s="388">
        <v>3</v>
      </c>
      <c r="B353" s="386" t="s">
        <v>465</v>
      </c>
      <c r="C353" s="381">
        <f>D353/340.75</f>
        <v>5.8694057226705798</v>
      </c>
      <c r="D353" s="347">
        <v>2000</v>
      </c>
      <c r="E353" s="381">
        <f>F353/340.75</f>
        <v>4.9332355099046223</v>
      </c>
      <c r="F353" s="347">
        <v>1681</v>
      </c>
      <c r="G353" s="381"/>
      <c r="H353" s="510"/>
      <c r="I353" s="381">
        <f>J353/340.75</f>
        <v>2.9992663242846662</v>
      </c>
      <c r="J353" s="347">
        <v>1022</v>
      </c>
    </row>
    <row r="354" spans="1:14" s="148" customFormat="1" ht="16.5">
      <c r="A354" s="388">
        <v>4</v>
      </c>
      <c r="B354" s="386" t="s">
        <v>466</v>
      </c>
      <c r="C354" s="352"/>
      <c r="D354" s="347"/>
      <c r="E354" s="381"/>
      <c r="F354" s="347"/>
      <c r="G354" s="352"/>
      <c r="H354" s="510"/>
      <c r="I354" s="381"/>
      <c r="J354" s="347"/>
    </row>
    <row r="355" spans="1:14" s="148" customFormat="1" ht="16.5">
      <c r="A355" s="388">
        <v>5</v>
      </c>
      <c r="B355" s="386" t="s">
        <v>478</v>
      </c>
      <c r="C355" s="352">
        <f>D355/340.75</f>
        <v>4.4020542920029344</v>
      </c>
      <c r="D355" s="347">
        <v>1500</v>
      </c>
      <c r="E355" s="381">
        <f>F355/340.75</f>
        <v>3.7798972853998531</v>
      </c>
      <c r="F355" s="347">
        <v>1288</v>
      </c>
      <c r="G355" s="352">
        <v>14.67</v>
      </c>
      <c r="H355" s="510">
        <v>5000</v>
      </c>
      <c r="I355" s="381">
        <f>J355/340.75</f>
        <v>2.9992663242846662</v>
      </c>
      <c r="J355" s="347">
        <v>1022</v>
      </c>
    </row>
    <row r="356" spans="1:14" s="216" customFormat="1" ht="17.25" thickBot="1">
      <c r="A356" s="319"/>
      <c r="B356" s="309" t="s">
        <v>887</v>
      </c>
      <c r="C356" s="424">
        <f>D356/340.75</f>
        <v>20.2494497432135</v>
      </c>
      <c r="D356" s="422">
        <f>SUM(D352:D355)</f>
        <v>6900</v>
      </c>
      <c r="E356" s="424">
        <f>F356/340.75</f>
        <v>14.999266324284665</v>
      </c>
      <c r="F356" s="422">
        <f>SUM(F351:F355)</f>
        <v>5111</v>
      </c>
      <c r="G356" s="424">
        <f>H356/340.75</f>
        <v>14.673514306676449</v>
      </c>
      <c r="H356" s="500">
        <v>5000</v>
      </c>
      <c r="I356" s="526">
        <f>SUM(I351:I355)</f>
        <v>14.999266324284665</v>
      </c>
      <c r="J356" s="527">
        <f>SUM(J351:J355)</f>
        <v>5111</v>
      </c>
    </row>
    <row r="357" spans="1:14" ht="17.25" thickBot="1">
      <c r="A357" s="319" t="s">
        <v>303</v>
      </c>
      <c r="B357" s="306" t="s">
        <v>467</v>
      </c>
      <c r="C357" s="415" t="s">
        <v>468</v>
      </c>
      <c r="D357" s="417" t="s">
        <v>469</v>
      </c>
      <c r="E357" s="415" t="s">
        <v>468</v>
      </c>
      <c r="F357" s="417" t="s">
        <v>469</v>
      </c>
      <c r="G357" s="415" t="s">
        <v>468</v>
      </c>
      <c r="H357" s="523" t="s">
        <v>469</v>
      </c>
      <c r="I357" s="415" t="s">
        <v>468</v>
      </c>
      <c r="J357" s="417" t="s">
        <v>469</v>
      </c>
      <c r="L357" s="86"/>
      <c r="N357" s="86"/>
    </row>
    <row r="358" spans="1:14" s="432" customFormat="1" ht="16.5">
      <c r="A358" s="429">
        <v>1</v>
      </c>
      <c r="B358" s="431" t="s">
        <v>470</v>
      </c>
      <c r="C358" s="429">
        <v>30</v>
      </c>
      <c r="D358" s="430">
        <v>1</v>
      </c>
      <c r="E358" s="429">
        <v>20</v>
      </c>
      <c r="F358" s="430">
        <v>2</v>
      </c>
      <c r="G358" s="429">
        <v>10</v>
      </c>
      <c r="H358" s="524">
        <v>1</v>
      </c>
      <c r="I358" s="429">
        <v>40</v>
      </c>
      <c r="J358" s="430">
        <v>1</v>
      </c>
    </row>
    <row r="359" spans="1:14" s="432" customFormat="1" ht="16.5">
      <c r="A359" s="433">
        <v>2</v>
      </c>
      <c r="B359" s="435" t="s">
        <v>471</v>
      </c>
      <c r="C359" s="433"/>
      <c r="D359" s="434"/>
      <c r="E359" s="433"/>
      <c r="F359" s="434"/>
      <c r="G359" s="433"/>
      <c r="H359" s="525"/>
      <c r="I359" s="433"/>
      <c r="J359" s="434"/>
    </row>
    <row r="360" spans="1:14" ht="16.5">
      <c r="A360" s="305"/>
      <c r="B360" s="308"/>
      <c r="C360" s="352"/>
      <c r="D360" s="347"/>
      <c r="E360" s="352"/>
      <c r="F360" s="347"/>
      <c r="G360" s="352"/>
      <c r="H360" s="510"/>
      <c r="I360" s="352"/>
      <c r="J360" s="347"/>
      <c r="L360" s="86"/>
      <c r="N360" s="86"/>
    </row>
    <row r="361" spans="1:14" ht="17.25" thickBot="1">
      <c r="A361" s="321"/>
      <c r="B361" s="310"/>
      <c r="C361" s="394"/>
      <c r="D361" s="395"/>
      <c r="E361" s="394"/>
      <c r="F361" s="395"/>
      <c r="G361" s="394"/>
      <c r="H361" s="511"/>
      <c r="I361" s="394"/>
      <c r="J361" s="395"/>
      <c r="L361" s="86"/>
      <c r="N361" s="86"/>
    </row>
    <row r="362" spans="1:14" ht="17.25" thickBot="1">
      <c r="A362" s="319" t="s">
        <v>306</v>
      </c>
      <c r="B362" s="306" t="s">
        <v>472</v>
      </c>
      <c r="C362" s="423"/>
      <c r="D362" s="416"/>
      <c r="E362" s="423"/>
      <c r="F362" s="416"/>
      <c r="G362" s="423"/>
      <c r="H362" s="416"/>
      <c r="I362" s="423"/>
      <c r="J362" s="416"/>
      <c r="L362" s="86"/>
      <c r="N362" s="86"/>
    </row>
    <row r="363" spans="1:14" s="148" customFormat="1" ht="16.5">
      <c r="A363" s="387">
        <v>1</v>
      </c>
      <c r="B363" s="389" t="s">
        <v>473</v>
      </c>
      <c r="C363" s="658">
        <v>220</v>
      </c>
      <c r="D363" s="615"/>
      <c r="E363" s="658">
        <v>240</v>
      </c>
      <c r="F363" s="615"/>
      <c r="G363" s="658">
        <v>200</v>
      </c>
      <c r="H363" s="615"/>
      <c r="I363" s="658">
        <v>140</v>
      </c>
      <c r="J363" s="615"/>
    </row>
    <row r="364" spans="1:14" s="148" customFormat="1" ht="16.5">
      <c r="A364" s="388">
        <v>2</v>
      </c>
      <c r="B364" s="386" t="s">
        <v>474</v>
      </c>
      <c r="C364" s="397"/>
      <c r="D364" s="343"/>
      <c r="E364" s="397"/>
      <c r="F364" s="343"/>
      <c r="G364" s="397"/>
      <c r="H364" s="343"/>
      <c r="I364" s="397"/>
      <c r="J364" s="343"/>
    </row>
    <row r="365" spans="1:14" s="148" customFormat="1" ht="16.5">
      <c r="A365" s="388">
        <v>3</v>
      </c>
      <c r="B365" s="386" t="s">
        <v>475</v>
      </c>
      <c r="C365" s="399"/>
      <c r="D365" s="343"/>
      <c r="E365" s="399"/>
      <c r="F365" s="343"/>
      <c r="G365" s="399"/>
      <c r="H365" s="343"/>
      <c r="I365" s="399"/>
      <c r="J365" s="343"/>
    </row>
    <row r="366" spans="1:14" ht="16.5">
      <c r="A366" s="305"/>
      <c r="B366" s="308"/>
      <c r="C366" s="399"/>
      <c r="D366" s="343"/>
      <c r="E366" s="399"/>
      <c r="F366" s="343"/>
      <c r="G366" s="399"/>
      <c r="H366" s="343"/>
      <c r="I366" s="399"/>
      <c r="J366" s="343"/>
      <c r="L366" s="86"/>
      <c r="N366" s="86"/>
    </row>
    <row r="367" spans="1:14" ht="17.25" thickBot="1">
      <c r="A367" s="321"/>
      <c r="B367" s="310"/>
      <c r="C367" s="400"/>
      <c r="D367" s="342"/>
      <c r="E367" s="400"/>
      <c r="F367" s="342"/>
      <c r="G367" s="400"/>
      <c r="H367" s="342"/>
      <c r="I367" s="400"/>
      <c r="J367" s="342"/>
      <c r="L367" s="86"/>
      <c r="N367" s="86"/>
    </row>
    <row r="368" spans="1:14" ht="17.25" thickBot="1">
      <c r="A368" s="319" t="s">
        <v>476</v>
      </c>
      <c r="B368" s="311" t="s">
        <v>774</v>
      </c>
      <c r="C368" s="415" t="s">
        <v>724</v>
      </c>
      <c r="D368" s="417" t="s">
        <v>481</v>
      </c>
      <c r="E368" s="415" t="s">
        <v>724</v>
      </c>
      <c r="F368" s="417" t="s">
        <v>481</v>
      </c>
      <c r="G368" s="415" t="s">
        <v>724</v>
      </c>
      <c r="H368" s="417" t="s">
        <v>481</v>
      </c>
      <c r="I368" s="415" t="s">
        <v>724</v>
      </c>
      <c r="J368" s="417" t="s">
        <v>481</v>
      </c>
      <c r="L368" s="86"/>
      <c r="N368" s="86"/>
    </row>
    <row r="369" spans="1:14" s="148" customFormat="1" ht="16.5">
      <c r="A369" s="387">
        <v>1</v>
      </c>
      <c r="B369" s="385" t="s">
        <v>473</v>
      </c>
      <c r="C369" s="381">
        <f>D369/340.75</f>
        <v>1.6727806309611153</v>
      </c>
      <c r="D369" s="344">
        <v>570</v>
      </c>
      <c r="E369" s="381">
        <f>F369/340.75</f>
        <v>2.0249449743213499</v>
      </c>
      <c r="F369" s="344">
        <v>690</v>
      </c>
      <c r="G369" s="381">
        <f>H369/340.75</f>
        <v>1.467351430667645</v>
      </c>
      <c r="H369" s="344">
        <v>500</v>
      </c>
      <c r="I369" s="381">
        <f>J369/340.75</f>
        <v>1.467351430667645</v>
      </c>
      <c r="J369" s="344">
        <v>500</v>
      </c>
    </row>
    <row r="370" spans="1:14" s="148" customFormat="1" ht="16.5">
      <c r="A370" s="388">
        <v>2</v>
      </c>
      <c r="B370" s="386" t="s">
        <v>474</v>
      </c>
      <c r="C370" s="381"/>
      <c r="D370" s="347"/>
      <c r="E370" s="381"/>
      <c r="F370" s="347"/>
      <c r="G370" s="381"/>
      <c r="H370" s="347"/>
      <c r="I370" s="381"/>
      <c r="J370" s="347"/>
    </row>
    <row r="371" spans="1:14" s="148" customFormat="1" ht="16.5">
      <c r="A371" s="388">
        <v>3</v>
      </c>
      <c r="B371" s="386" t="s">
        <v>475</v>
      </c>
      <c r="C371" s="352"/>
      <c r="D371" s="347"/>
      <c r="E371" s="352"/>
      <c r="F371" s="347"/>
      <c r="G371" s="352"/>
      <c r="H371" s="347"/>
      <c r="I371" s="352"/>
      <c r="J371" s="347"/>
    </row>
    <row r="372" spans="1:14" ht="16.5">
      <c r="A372" s="322"/>
      <c r="B372" s="312"/>
      <c r="C372" s="352"/>
      <c r="D372" s="347"/>
      <c r="E372" s="352"/>
      <c r="F372" s="347"/>
      <c r="G372" s="352"/>
      <c r="H372" s="347"/>
      <c r="I372" s="352"/>
      <c r="J372" s="347"/>
      <c r="L372" s="86"/>
      <c r="N372" s="86"/>
    </row>
    <row r="373" spans="1:14" ht="17.25" thickBot="1">
      <c r="A373" s="321"/>
      <c r="B373" s="310"/>
      <c r="C373" s="394"/>
      <c r="D373" s="395"/>
      <c r="E373" s="394"/>
      <c r="F373" s="395"/>
      <c r="G373" s="394"/>
      <c r="H373" s="395"/>
      <c r="I373" s="394"/>
      <c r="J373" s="395"/>
      <c r="L373" s="86"/>
      <c r="N373" s="86"/>
    </row>
    <row r="374" spans="1:14" s="92" customFormat="1" ht="17.25" thickBot="1">
      <c r="A374" s="471" t="s">
        <v>477</v>
      </c>
      <c r="B374" s="472" t="s">
        <v>26</v>
      </c>
      <c r="C374" s="476"/>
      <c r="D374" s="477"/>
      <c r="E374" s="476"/>
      <c r="F374" s="477"/>
      <c r="G374" s="476"/>
      <c r="H374" s="477"/>
      <c r="I374" s="476"/>
      <c r="J374" s="477"/>
    </row>
    <row r="375" spans="1:14" ht="17.25" thickBot="1">
      <c r="A375" s="324">
        <v>1</v>
      </c>
      <c r="B375" s="325"/>
      <c r="C375" s="427"/>
      <c r="D375" s="428"/>
      <c r="E375" s="427"/>
      <c r="F375" s="428"/>
      <c r="G375" s="427"/>
      <c r="H375" s="428"/>
      <c r="I375" s="427"/>
      <c r="J375" s="428"/>
      <c r="L375" s="86"/>
      <c r="N375" s="86"/>
    </row>
    <row r="376" spans="1:14" ht="17.25" thickBot="1">
      <c r="A376" s="323" t="s">
        <v>345</v>
      </c>
      <c r="B376" s="311" t="s">
        <v>344</v>
      </c>
      <c r="C376" s="349" t="s">
        <v>724</v>
      </c>
      <c r="D376" s="412" t="s">
        <v>481</v>
      </c>
      <c r="E376" s="349" t="s">
        <v>724</v>
      </c>
      <c r="F376" s="345" t="s">
        <v>481</v>
      </c>
      <c r="G376" s="349" t="s">
        <v>724</v>
      </c>
      <c r="H376" s="345" t="s">
        <v>481</v>
      </c>
      <c r="I376" s="349" t="s">
        <v>724</v>
      </c>
      <c r="J376" s="345" t="s">
        <v>481</v>
      </c>
      <c r="L376" s="86"/>
      <c r="N376" s="86"/>
    </row>
    <row r="377" spans="1:14" ht="16.5">
      <c r="A377" s="322">
        <v>1</v>
      </c>
      <c r="B377" s="312"/>
      <c r="C377" s="352">
        <f>D377/340.75</f>
        <v>381.5113719735877</v>
      </c>
      <c r="D377" s="343">
        <v>130000</v>
      </c>
      <c r="E377" s="352">
        <f>F377/340.75</f>
        <v>440.20542920029345</v>
      </c>
      <c r="F377" s="343">
        <v>150000</v>
      </c>
      <c r="G377" s="352">
        <f>H377/340.75</f>
        <v>440.20542920029345</v>
      </c>
      <c r="H377" s="343">
        <v>150000</v>
      </c>
      <c r="I377" s="352">
        <f>J377/340.75</f>
        <v>381.5113719735877</v>
      </c>
      <c r="J377" s="343">
        <v>130000</v>
      </c>
      <c r="L377" s="86"/>
      <c r="N377" s="86"/>
    </row>
    <row r="378" spans="1:14" ht="17.25" thickBot="1">
      <c r="A378" s="321"/>
      <c r="B378" s="310"/>
      <c r="C378" s="394"/>
      <c r="D378" s="342"/>
      <c r="E378" s="394"/>
      <c r="F378" s="342"/>
      <c r="G378" s="394"/>
      <c r="H378" s="342"/>
      <c r="I378" s="394"/>
      <c r="J378" s="342"/>
      <c r="L378" s="86"/>
      <c r="N378" s="86"/>
    </row>
    <row r="379" spans="1:14">
      <c r="L379" s="86"/>
      <c r="N379" s="86"/>
    </row>
    <row r="381" spans="1:14">
      <c r="L381" s="86"/>
    </row>
    <row r="382" spans="1:14" ht="18.75">
      <c r="L382" s="542">
        <v>15</v>
      </c>
    </row>
    <row r="383" spans="1:14">
      <c r="A383" s="105"/>
      <c r="C383" s="292"/>
      <c r="D383" s="293"/>
      <c r="E383" s="294"/>
      <c r="F383" s="295"/>
      <c r="G383" s="294"/>
      <c r="H383" s="295"/>
      <c r="I383" s="294"/>
      <c r="J383" s="295"/>
      <c r="K383" s="294"/>
      <c r="L383" s="295"/>
    </row>
    <row r="384" spans="1:14">
      <c r="A384" s="88"/>
      <c r="B384" s="88"/>
      <c r="C384" s="100"/>
      <c r="D384" s="101"/>
      <c r="E384" s="88"/>
      <c r="F384" s="101"/>
      <c r="G384" s="88"/>
      <c r="H384" s="101"/>
      <c r="I384" s="88"/>
      <c r="J384" s="101"/>
      <c r="K384" s="88"/>
      <c r="L384" s="101"/>
    </row>
    <row r="385" spans="1:14" ht="25.15" customHeight="1" thickBot="1">
      <c r="A385" s="666" t="s">
        <v>196</v>
      </c>
      <c r="B385" s="666"/>
      <c r="C385" s="102"/>
      <c r="D385" s="103"/>
      <c r="E385" s="104"/>
      <c r="F385" s="103"/>
      <c r="G385" s="104"/>
      <c r="H385" s="103"/>
      <c r="I385" s="104"/>
      <c r="J385" s="103"/>
      <c r="K385" s="104"/>
      <c r="L385" s="103"/>
    </row>
    <row r="386" spans="1:14" ht="16.5" thickBot="1">
      <c r="A386" s="662"/>
      <c r="B386" s="663"/>
      <c r="C386" s="637" t="s">
        <v>462</v>
      </c>
      <c r="D386" s="638"/>
      <c r="E386" s="638"/>
      <c r="F386" s="638"/>
      <c r="G386" s="638"/>
      <c r="H386" s="638"/>
      <c r="I386" s="638"/>
      <c r="J386" s="638"/>
      <c r="K386" s="638"/>
      <c r="L386" s="639"/>
      <c r="N386" s="86"/>
    </row>
    <row r="387" spans="1:14" ht="16.5" thickBot="1">
      <c r="A387" s="664"/>
      <c r="B387" s="665"/>
      <c r="C387" s="637" t="s">
        <v>638</v>
      </c>
      <c r="D387" s="639"/>
      <c r="E387" s="637" t="s">
        <v>639</v>
      </c>
      <c r="F387" s="639"/>
      <c r="G387" s="637" t="s">
        <v>640</v>
      </c>
      <c r="H387" s="639"/>
      <c r="I387" s="637" t="s">
        <v>641</v>
      </c>
      <c r="J387" s="639"/>
      <c r="K387" s="637" t="s">
        <v>642</v>
      </c>
      <c r="L387" s="639"/>
      <c r="N387" s="86"/>
    </row>
    <row r="388" spans="1:14" ht="17.25" thickBot="1">
      <c r="A388" s="319" t="s">
        <v>296</v>
      </c>
      <c r="B388" s="306" t="s">
        <v>772</v>
      </c>
      <c r="C388" s="415" t="s">
        <v>724</v>
      </c>
      <c r="D388" s="417" t="s">
        <v>481</v>
      </c>
      <c r="E388" s="413" t="s">
        <v>724</v>
      </c>
      <c r="F388" s="417" t="s">
        <v>481</v>
      </c>
      <c r="G388" s="413" t="s">
        <v>724</v>
      </c>
      <c r="H388" s="417" t="s">
        <v>481</v>
      </c>
      <c r="I388" s="413" t="s">
        <v>724</v>
      </c>
      <c r="J388" s="417" t="s">
        <v>481</v>
      </c>
      <c r="K388" s="413" t="s">
        <v>724</v>
      </c>
      <c r="L388" s="417" t="s">
        <v>481</v>
      </c>
      <c r="N388" s="86"/>
    </row>
    <row r="389" spans="1:14" s="148" customFormat="1" ht="16.5">
      <c r="A389" s="387">
        <v>1</v>
      </c>
      <c r="B389" s="385" t="s">
        <v>463</v>
      </c>
      <c r="C389" s="381"/>
      <c r="D389" s="382"/>
      <c r="E389" s="381"/>
      <c r="F389" s="382"/>
      <c r="G389" s="381"/>
      <c r="H389" s="382"/>
      <c r="I389" s="381"/>
      <c r="J389" s="382"/>
      <c r="K389" s="381"/>
      <c r="L389" s="382"/>
    </row>
    <row r="390" spans="1:14" s="148" customFormat="1" ht="16.5">
      <c r="A390" s="388">
        <v>2</v>
      </c>
      <c r="B390" s="386" t="s">
        <v>464</v>
      </c>
      <c r="C390" s="381">
        <f>D390/340.75</f>
        <v>20.54292002934703</v>
      </c>
      <c r="D390" s="347">
        <v>7000</v>
      </c>
      <c r="E390" s="381">
        <f>F390/340.75</f>
        <v>20.54292002934703</v>
      </c>
      <c r="F390" s="347">
        <v>7000</v>
      </c>
      <c r="G390" s="381">
        <f>H390/340.75</f>
        <v>20.54292002934703</v>
      </c>
      <c r="H390" s="347">
        <v>7000</v>
      </c>
      <c r="I390" s="381">
        <f>J390/340.75</f>
        <v>20.54292002934703</v>
      </c>
      <c r="J390" s="347">
        <v>7000</v>
      </c>
      <c r="K390" s="381">
        <f>L390/340.75</f>
        <v>20.54292002934703</v>
      </c>
      <c r="L390" s="347">
        <v>7000</v>
      </c>
    </row>
    <row r="391" spans="1:14" s="148" customFormat="1" ht="16.5">
      <c r="A391" s="388">
        <v>3</v>
      </c>
      <c r="B391" s="386" t="s">
        <v>465</v>
      </c>
      <c r="C391" s="381">
        <f>D391/340.75</f>
        <v>11.73881144534116</v>
      </c>
      <c r="D391" s="347">
        <v>4000</v>
      </c>
      <c r="E391" s="381">
        <f>F391/340.75</f>
        <v>11.73881144534116</v>
      </c>
      <c r="F391" s="347">
        <v>4000</v>
      </c>
      <c r="G391" s="381">
        <f>H391/340.75</f>
        <v>11.73881144534116</v>
      </c>
      <c r="H391" s="347">
        <v>4000</v>
      </c>
      <c r="I391" s="381">
        <f>J391/340.75</f>
        <v>11.73881144534116</v>
      </c>
      <c r="J391" s="347">
        <v>4000</v>
      </c>
      <c r="K391" s="381">
        <f>L391/340.75</f>
        <v>11.73881144534116</v>
      </c>
      <c r="L391" s="347">
        <v>4000</v>
      </c>
    </row>
    <row r="392" spans="1:14" s="148" customFormat="1" ht="16.5">
      <c r="A392" s="388">
        <v>4</v>
      </c>
      <c r="B392" s="386" t="s">
        <v>466</v>
      </c>
      <c r="C392" s="352"/>
      <c r="D392" s="347"/>
      <c r="E392" s="352"/>
      <c r="F392" s="347"/>
      <c r="G392" s="352"/>
      <c r="H392" s="347"/>
      <c r="I392" s="352"/>
      <c r="J392" s="347"/>
      <c r="K392" s="352"/>
      <c r="L392" s="347"/>
    </row>
    <row r="393" spans="1:14" s="148" customFormat="1" ht="16.5">
      <c r="A393" s="388">
        <v>5</v>
      </c>
      <c r="B393" s="386" t="s">
        <v>478</v>
      </c>
      <c r="C393" s="352">
        <f>D393/340.75</f>
        <v>44.020542920029349</v>
      </c>
      <c r="D393" s="347">
        <v>15000</v>
      </c>
      <c r="E393" s="352">
        <f>F393/340.75</f>
        <v>44.020542920029349</v>
      </c>
      <c r="F393" s="347">
        <v>15000</v>
      </c>
      <c r="G393" s="352">
        <f>H393/340.75</f>
        <v>44.020542920029349</v>
      </c>
      <c r="H393" s="347">
        <v>15000</v>
      </c>
      <c r="I393" s="352">
        <f>J393/340.75</f>
        <v>44.020542920029349</v>
      </c>
      <c r="J393" s="347">
        <v>15000</v>
      </c>
      <c r="K393" s="352">
        <f>L393/340.75</f>
        <v>44.020542920029349</v>
      </c>
      <c r="L393" s="347">
        <v>15000</v>
      </c>
    </row>
    <row r="394" spans="1:14" s="216" customFormat="1" ht="17.25" thickBot="1">
      <c r="A394" s="319"/>
      <c r="B394" s="309" t="s">
        <v>887</v>
      </c>
      <c r="C394" s="424">
        <f>D394/340.75</f>
        <v>76.302274394717529</v>
      </c>
      <c r="D394" s="422">
        <f>SUM(D389:D393)</f>
        <v>26000</v>
      </c>
      <c r="E394" s="424">
        <f>F394/340.75</f>
        <v>76.302274394717529</v>
      </c>
      <c r="F394" s="422">
        <f>SUM(F389:F393)</f>
        <v>26000</v>
      </c>
      <c r="G394" s="424">
        <f>H394/340.75</f>
        <v>76.302274394717529</v>
      </c>
      <c r="H394" s="422">
        <f>SUM(H389:H393)</f>
        <v>26000</v>
      </c>
      <c r="I394" s="424">
        <f>J394/340.75</f>
        <v>76.302274394717529</v>
      </c>
      <c r="J394" s="422">
        <f>SUM(J389:J393)</f>
        <v>26000</v>
      </c>
      <c r="K394" s="424">
        <f>L394/340.75</f>
        <v>76.302274394717529</v>
      </c>
      <c r="L394" s="422">
        <f>SUM(L389:L393)</f>
        <v>26000</v>
      </c>
    </row>
    <row r="395" spans="1:14" ht="17.25" thickBot="1">
      <c r="A395" s="319" t="s">
        <v>303</v>
      </c>
      <c r="B395" s="306" t="s">
        <v>467</v>
      </c>
      <c r="C395" s="415" t="s">
        <v>468</v>
      </c>
      <c r="D395" s="417" t="s">
        <v>469</v>
      </c>
      <c r="E395" s="415" t="s">
        <v>468</v>
      </c>
      <c r="F395" s="417" t="s">
        <v>469</v>
      </c>
      <c r="G395" s="415" t="s">
        <v>468</v>
      </c>
      <c r="H395" s="417" t="s">
        <v>469</v>
      </c>
      <c r="I395" s="415" t="s">
        <v>468</v>
      </c>
      <c r="J395" s="417" t="s">
        <v>469</v>
      </c>
      <c r="K395" s="415" t="s">
        <v>468</v>
      </c>
      <c r="L395" s="417" t="s">
        <v>469</v>
      </c>
      <c r="N395" s="86"/>
    </row>
    <row r="396" spans="1:14" s="432" customFormat="1" ht="16.5">
      <c r="A396" s="429">
        <v>1</v>
      </c>
      <c r="B396" s="431" t="s">
        <v>470</v>
      </c>
      <c r="C396" s="429"/>
      <c r="D396" s="430"/>
      <c r="E396" s="429"/>
      <c r="F396" s="430"/>
      <c r="G396" s="429"/>
      <c r="H396" s="430"/>
      <c r="I396" s="429"/>
      <c r="J396" s="430"/>
      <c r="K396" s="429"/>
      <c r="L396" s="430"/>
    </row>
    <row r="397" spans="1:14" s="432" customFormat="1" ht="16.5">
      <c r="A397" s="433">
        <v>2</v>
      </c>
      <c r="B397" s="435" t="s">
        <v>471</v>
      </c>
      <c r="C397" s="433">
        <v>75</v>
      </c>
      <c r="D397" s="434">
        <v>15</v>
      </c>
      <c r="E397" s="433">
        <v>75</v>
      </c>
      <c r="F397" s="434">
        <v>15</v>
      </c>
      <c r="G397" s="433">
        <v>110</v>
      </c>
      <c r="H397" s="434">
        <v>15</v>
      </c>
      <c r="I397" s="433">
        <v>110</v>
      </c>
      <c r="J397" s="434">
        <v>15</v>
      </c>
      <c r="K397" s="433">
        <v>80</v>
      </c>
      <c r="L397" s="434">
        <v>15</v>
      </c>
    </row>
    <row r="398" spans="1:14" s="148" customFormat="1" ht="16.5">
      <c r="A398" s="388"/>
      <c r="B398" s="386"/>
      <c r="C398" s="352"/>
      <c r="D398" s="347"/>
      <c r="E398" s="352"/>
      <c r="F398" s="347"/>
      <c r="G398" s="352"/>
      <c r="H398" s="347"/>
      <c r="I398" s="352"/>
      <c r="J398" s="347"/>
      <c r="K398" s="352"/>
      <c r="L398" s="347"/>
    </row>
    <row r="399" spans="1:14" ht="17.25" thickBot="1">
      <c r="A399" s="321"/>
      <c r="B399" s="310"/>
      <c r="C399" s="394"/>
      <c r="D399" s="395"/>
      <c r="E399" s="394"/>
      <c r="F399" s="395"/>
      <c r="G399" s="394"/>
      <c r="H399" s="395"/>
      <c r="I399" s="394"/>
      <c r="J399" s="395"/>
      <c r="K399" s="394"/>
      <c r="L399" s="395"/>
      <c r="N399" s="86"/>
    </row>
    <row r="400" spans="1:14" ht="17.25" thickBot="1">
      <c r="A400" s="319" t="s">
        <v>306</v>
      </c>
      <c r="B400" s="306" t="s">
        <v>472</v>
      </c>
      <c r="C400" s="423"/>
      <c r="D400" s="416"/>
      <c r="E400" s="423"/>
      <c r="F400" s="416"/>
      <c r="G400" s="423"/>
      <c r="H400" s="416"/>
      <c r="I400" s="423"/>
      <c r="J400" s="416"/>
      <c r="K400" s="423"/>
      <c r="L400" s="416"/>
      <c r="N400" s="86"/>
    </row>
    <row r="401" spans="1:14" s="148" customFormat="1" ht="16.5">
      <c r="A401" s="387">
        <v>1</v>
      </c>
      <c r="B401" s="389" t="s">
        <v>473</v>
      </c>
      <c r="C401" s="614" t="s">
        <v>176</v>
      </c>
      <c r="D401" s="615"/>
      <c r="E401" s="614" t="s">
        <v>176</v>
      </c>
      <c r="F401" s="615"/>
      <c r="G401" s="614" t="s">
        <v>176</v>
      </c>
      <c r="H401" s="615"/>
      <c r="I401" s="614" t="s">
        <v>176</v>
      </c>
      <c r="J401" s="615"/>
      <c r="K401" s="614" t="s">
        <v>176</v>
      </c>
      <c r="L401" s="615"/>
    </row>
    <row r="402" spans="1:14" s="148" customFormat="1" ht="16.5">
      <c r="A402" s="388">
        <v>2</v>
      </c>
      <c r="B402" s="386" t="s">
        <v>474</v>
      </c>
      <c r="C402" s="397"/>
      <c r="D402" s="343"/>
      <c r="E402" s="397"/>
      <c r="F402" s="343"/>
      <c r="G402" s="397"/>
      <c r="H402" s="343"/>
      <c r="I402" s="397"/>
      <c r="J402" s="343"/>
      <c r="K402" s="397"/>
      <c r="L402" s="343"/>
    </row>
    <row r="403" spans="1:14" s="148" customFormat="1" ht="16.5">
      <c r="A403" s="388">
        <v>3</v>
      </c>
      <c r="B403" s="386" t="s">
        <v>475</v>
      </c>
      <c r="C403" s="399"/>
      <c r="D403" s="343"/>
      <c r="E403" s="399"/>
      <c r="F403" s="343"/>
      <c r="G403" s="399"/>
      <c r="H403" s="343"/>
      <c r="I403" s="399"/>
      <c r="J403" s="343"/>
      <c r="K403" s="399"/>
      <c r="L403" s="343"/>
    </row>
    <row r="404" spans="1:14" ht="16.5">
      <c r="A404" s="305"/>
      <c r="B404" s="308"/>
      <c r="C404" s="399"/>
      <c r="D404" s="343"/>
      <c r="E404" s="399"/>
      <c r="F404" s="343"/>
      <c r="G404" s="399"/>
      <c r="H404" s="343"/>
      <c r="I404" s="399"/>
      <c r="J404" s="343"/>
      <c r="K404" s="399"/>
      <c r="L404" s="343"/>
      <c r="N404" s="86"/>
    </row>
    <row r="405" spans="1:14" ht="17.25" thickBot="1">
      <c r="A405" s="321"/>
      <c r="B405" s="310"/>
      <c r="C405" s="400"/>
      <c r="D405" s="342"/>
      <c r="E405" s="400"/>
      <c r="F405" s="342"/>
      <c r="G405" s="400"/>
      <c r="H405" s="342"/>
      <c r="I405" s="400"/>
      <c r="J405" s="342"/>
      <c r="K405" s="400"/>
      <c r="L405" s="342"/>
      <c r="N405" s="86"/>
    </row>
    <row r="406" spans="1:14" ht="17.25" thickBot="1">
      <c r="A406" s="319" t="s">
        <v>476</v>
      </c>
      <c r="B406" s="311" t="s">
        <v>774</v>
      </c>
      <c r="C406" s="415" t="s">
        <v>724</v>
      </c>
      <c r="D406" s="417" t="s">
        <v>481</v>
      </c>
      <c r="E406" s="415" t="s">
        <v>724</v>
      </c>
      <c r="F406" s="417" t="s">
        <v>481</v>
      </c>
      <c r="G406" s="415" t="s">
        <v>724</v>
      </c>
      <c r="H406" s="417" t="s">
        <v>481</v>
      </c>
      <c r="I406" s="415" t="s">
        <v>724</v>
      </c>
      <c r="J406" s="417" t="s">
        <v>481</v>
      </c>
      <c r="K406" s="415" t="s">
        <v>724</v>
      </c>
      <c r="L406" s="417" t="s">
        <v>481</v>
      </c>
      <c r="N406" s="86"/>
    </row>
    <row r="407" spans="1:14" s="148" customFormat="1" ht="16.5">
      <c r="A407" s="387">
        <v>1</v>
      </c>
      <c r="B407" s="385" t="s">
        <v>473</v>
      </c>
      <c r="C407" s="381">
        <f>D407/340.75</f>
        <v>0.17608217168011739</v>
      </c>
      <c r="D407" s="344">
        <v>60</v>
      </c>
      <c r="E407" s="381">
        <f>F407/340.75</f>
        <v>0.35216434336023478</v>
      </c>
      <c r="F407" s="344">
        <v>120</v>
      </c>
      <c r="G407" s="381">
        <f>H407/340.75</f>
        <v>0.23477622890682318</v>
      </c>
      <c r="H407" s="344">
        <v>80</v>
      </c>
      <c r="I407" s="381">
        <f>J407/340.75</f>
        <v>0.32281731474688186</v>
      </c>
      <c r="J407" s="344">
        <v>110</v>
      </c>
      <c r="K407" s="381">
        <f>L407/340.75</f>
        <v>0.29347028613352899</v>
      </c>
      <c r="L407" s="344">
        <v>100</v>
      </c>
    </row>
    <row r="408" spans="1:14" s="148" customFormat="1" ht="16.5">
      <c r="A408" s="388">
        <v>2</v>
      </c>
      <c r="B408" s="386" t="s">
        <v>474</v>
      </c>
      <c r="C408" s="381"/>
      <c r="D408" s="347"/>
      <c r="E408" s="381"/>
      <c r="F408" s="347"/>
      <c r="G408" s="381"/>
      <c r="H408" s="347"/>
      <c r="I408" s="381"/>
      <c r="J408" s="347"/>
      <c r="K408" s="381"/>
      <c r="L408" s="347"/>
    </row>
    <row r="409" spans="1:14" s="148" customFormat="1" ht="16.5">
      <c r="A409" s="388">
        <v>3</v>
      </c>
      <c r="B409" s="386" t="s">
        <v>475</v>
      </c>
      <c r="C409" s="352"/>
      <c r="D409" s="347"/>
      <c r="E409" s="352"/>
      <c r="F409" s="347"/>
      <c r="G409" s="352"/>
      <c r="H409" s="347"/>
      <c r="I409" s="352"/>
      <c r="J409" s="347"/>
      <c r="K409" s="352"/>
      <c r="L409" s="347"/>
    </row>
    <row r="410" spans="1:14" s="148" customFormat="1" ht="16.5">
      <c r="A410" s="403"/>
      <c r="B410" s="404"/>
      <c r="C410" s="352"/>
      <c r="D410" s="347"/>
      <c r="E410" s="352"/>
      <c r="F410" s="347"/>
      <c r="G410" s="352"/>
      <c r="H410" s="347"/>
      <c r="I410" s="352"/>
      <c r="J410" s="347"/>
      <c r="K410" s="352"/>
      <c r="L410" s="347"/>
    </row>
    <row r="411" spans="1:14" ht="17.25" thickBot="1">
      <c r="A411" s="321"/>
      <c r="B411" s="310"/>
      <c r="C411" s="394"/>
      <c r="D411" s="395"/>
      <c r="E411" s="394"/>
      <c r="F411" s="395"/>
      <c r="G411" s="394"/>
      <c r="H411" s="395"/>
      <c r="I411" s="394"/>
      <c r="J411" s="395"/>
      <c r="K411" s="394"/>
      <c r="L411" s="395"/>
      <c r="N411" s="86"/>
    </row>
    <row r="412" spans="1:14" s="92" customFormat="1" ht="17.25" thickBot="1">
      <c r="A412" s="471" t="s">
        <v>477</v>
      </c>
      <c r="B412" s="472" t="s">
        <v>26</v>
      </c>
      <c r="C412" s="476"/>
      <c r="D412" s="477"/>
      <c r="E412" s="476"/>
      <c r="F412" s="477"/>
      <c r="G412" s="476"/>
      <c r="H412" s="477"/>
      <c r="I412" s="476"/>
      <c r="J412" s="477"/>
      <c r="K412" s="476"/>
      <c r="L412" s="477"/>
    </row>
    <row r="413" spans="1:14" ht="17.25" thickBot="1">
      <c r="A413" s="324">
        <v>1</v>
      </c>
      <c r="B413" s="325"/>
      <c r="C413" s="427"/>
      <c r="D413" s="428"/>
      <c r="E413" s="427"/>
      <c r="F413" s="428"/>
      <c r="G413" s="427"/>
      <c r="H413" s="428"/>
      <c r="I413" s="427"/>
      <c r="J413" s="428"/>
      <c r="K413" s="427"/>
      <c r="L413" s="428"/>
      <c r="N413" s="86"/>
    </row>
    <row r="414" spans="1:14" ht="17.25" thickBot="1">
      <c r="A414" s="323" t="s">
        <v>345</v>
      </c>
      <c r="B414" s="311" t="s">
        <v>344</v>
      </c>
      <c r="C414" s="349" t="s">
        <v>724</v>
      </c>
      <c r="D414" s="412" t="s">
        <v>481</v>
      </c>
      <c r="E414" s="349" t="s">
        <v>724</v>
      </c>
      <c r="F414" s="412" t="s">
        <v>481</v>
      </c>
      <c r="G414" s="349" t="s">
        <v>724</v>
      </c>
      <c r="H414" s="412" t="s">
        <v>481</v>
      </c>
      <c r="I414" s="349" t="s">
        <v>724</v>
      </c>
      <c r="J414" s="412" t="s">
        <v>481</v>
      </c>
      <c r="K414" s="349" t="s">
        <v>724</v>
      </c>
      <c r="L414" s="412" t="s">
        <v>481</v>
      </c>
      <c r="N414" s="86"/>
    </row>
    <row r="415" spans="1:14" ht="16.5">
      <c r="A415" s="322">
        <v>1</v>
      </c>
      <c r="B415" s="312"/>
      <c r="C415" s="352">
        <f>D415/340.75</f>
        <v>381.5113719735877</v>
      </c>
      <c r="D415" s="343">
        <v>130000</v>
      </c>
      <c r="E415" s="352">
        <f>F415/340.75</f>
        <v>381.5113719735877</v>
      </c>
      <c r="F415" s="343">
        <v>130000</v>
      </c>
      <c r="G415" s="352">
        <f>H415/340.75</f>
        <v>381.5113719735877</v>
      </c>
      <c r="H415" s="343">
        <v>130000</v>
      </c>
      <c r="I415" s="352">
        <f>J415/340.75</f>
        <v>381.5113719735877</v>
      </c>
      <c r="J415" s="343">
        <v>130000</v>
      </c>
      <c r="K415" s="352">
        <f>L415/340.75</f>
        <v>381.5113719735877</v>
      </c>
      <c r="L415" s="343">
        <v>130000</v>
      </c>
      <c r="N415" s="86"/>
    </row>
    <row r="416" spans="1:14" ht="17.25" thickBot="1">
      <c r="A416" s="321"/>
      <c r="B416" s="310"/>
      <c r="C416" s="394"/>
      <c r="D416" s="342"/>
      <c r="E416" s="394"/>
      <c r="F416" s="342"/>
      <c r="G416" s="394"/>
      <c r="H416" s="342"/>
      <c r="I416" s="394"/>
      <c r="J416" s="342"/>
      <c r="K416" s="394"/>
      <c r="L416" s="342"/>
      <c r="N416" s="86"/>
    </row>
    <row r="419" spans="1:14">
      <c r="L419" s="86"/>
    </row>
    <row r="421" spans="1:14" ht="18.75">
      <c r="L421" s="542">
        <v>16</v>
      </c>
    </row>
    <row r="422" spans="1:14">
      <c r="A422" s="105"/>
      <c r="C422" s="292"/>
      <c r="D422" s="293"/>
      <c r="E422" s="294"/>
      <c r="F422" s="295"/>
      <c r="G422" s="294"/>
      <c r="H422" s="295"/>
      <c r="I422" s="294"/>
      <c r="J422" s="295"/>
      <c r="K422" s="294"/>
      <c r="L422" s="295"/>
    </row>
    <row r="423" spans="1:14">
      <c r="A423" s="88"/>
      <c r="B423" s="88"/>
      <c r="C423" s="100"/>
      <c r="D423" s="101"/>
      <c r="E423" s="88"/>
      <c r="F423" s="101"/>
      <c r="G423" s="88"/>
      <c r="H423" s="101"/>
      <c r="I423" s="88"/>
      <c r="J423" s="101"/>
      <c r="K423" s="88"/>
      <c r="L423" s="101"/>
    </row>
    <row r="424" spans="1:14" ht="25.15" customHeight="1" thickBot="1">
      <c r="A424" s="666" t="s">
        <v>197</v>
      </c>
      <c r="B424" s="666"/>
      <c r="C424" s="102"/>
      <c r="D424" s="103"/>
      <c r="E424" s="104"/>
      <c r="F424" s="103"/>
      <c r="G424" s="104"/>
      <c r="H424" s="103"/>
      <c r="I424" s="104"/>
      <c r="J424" s="103"/>
      <c r="K424" s="104"/>
      <c r="L424" s="103"/>
    </row>
    <row r="425" spans="1:14" ht="16.5" thickBot="1">
      <c r="A425" s="662"/>
      <c r="B425" s="663"/>
      <c r="C425" s="637" t="s">
        <v>462</v>
      </c>
      <c r="D425" s="638"/>
      <c r="E425" s="638"/>
      <c r="F425" s="638"/>
      <c r="G425" s="638"/>
      <c r="H425" s="638"/>
      <c r="I425" s="638"/>
      <c r="J425" s="639"/>
      <c r="L425" s="86"/>
      <c r="N425" s="86"/>
    </row>
    <row r="426" spans="1:14" s="92" customFormat="1" ht="34.9" customHeight="1" thickBot="1">
      <c r="A426" s="664"/>
      <c r="B426" s="665"/>
      <c r="C426" s="654" t="s">
        <v>643</v>
      </c>
      <c r="D426" s="655"/>
      <c r="E426" s="654" t="s">
        <v>644</v>
      </c>
      <c r="F426" s="655"/>
      <c r="G426" s="656" t="s">
        <v>215</v>
      </c>
      <c r="H426" s="657"/>
      <c r="I426" s="656" t="s">
        <v>645</v>
      </c>
      <c r="J426" s="657"/>
    </row>
    <row r="427" spans="1:14" ht="17.25" thickBot="1">
      <c r="A427" s="319" t="s">
        <v>296</v>
      </c>
      <c r="B427" s="306" t="s">
        <v>772</v>
      </c>
      <c r="C427" s="415" t="s">
        <v>724</v>
      </c>
      <c r="D427" s="417" t="s">
        <v>481</v>
      </c>
      <c r="E427" s="413" t="s">
        <v>724</v>
      </c>
      <c r="F427" s="417" t="s">
        <v>481</v>
      </c>
      <c r="G427" s="413" t="s">
        <v>724</v>
      </c>
      <c r="H427" s="417" t="s">
        <v>481</v>
      </c>
      <c r="I427" s="413" t="s">
        <v>724</v>
      </c>
      <c r="J427" s="417" t="s">
        <v>481</v>
      </c>
      <c r="L427" s="86"/>
      <c r="N427" s="86"/>
    </row>
    <row r="428" spans="1:14" s="148" customFormat="1" ht="16.5">
      <c r="A428" s="387">
        <v>1</v>
      </c>
      <c r="B428" s="385" t="s">
        <v>463</v>
      </c>
      <c r="C428" s="381"/>
      <c r="D428" s="382"/>
      <c r="E428" s="381"/>
      <c r="F428" s="382"/>
      <c r="G428" s="381"/>
      <c r="H428" s="382"/>
      <c r="I428" s="381"/>
      <c r="J428" s="382"/>
    </row>
    <row r="429" spans="1:14" s="148" customFormat="1" ht="16.5">
      <c r="A429" s="388">
        <v>2</v>
      </c>
      <c r="B429" s="386" t="s">
        <v>464</v>
      </c>
      <c r="C429" s="381">
        <v>15</v>
      </c>
      <c r="D429" s="347">
        <f>C429*340.75</f>
        <v>5111.25</v>
      </c>
      <c r="E429" s="381">
        <v>8.8000000000000007</v>
      </c>
      <c r="F429" s="347">
        <f>E429*340.75</f>
        <v>2998.6000000000004</v>
      </c>
      <c r="G429" s="381">
        <v>8.8000000000000007</v>
      </c>
      <c r="H429" s="347">
        <f>G429*340.75</f>
        <v>2998.6000000000004</v>
      </c>
      <c r="I429" s="381">
        <f>J429/340.75</f>
        <v>23.477622890682319</v>
      </c>
      <c r="J429" s="347">
        <v>8000</v>
      </c>
    </row>
    <row r="430" spans="1:14" s="148" customFormat="1" ht="16.5">
      <c r="A430" s="388">
        <v>3</v>
      </c>
      <c r="B430" s="386" t="s">
        <v>465</v>
      </c>
      <c r="C430" s="381">
        <v>28</v>
      </c>
      <c r="D430" s="347">
        <f>C430*340.75</f>
        <v>9541</v>
      </c>
      <c r="E430" s="381">
        <v>18</v>
      </c>
      <c r="F430" s="347">
        <f>E430*340.75</f>
        <v>6133.5</v>
      </c>
      <c r="G430" s="381">
        <v>18</v>
      </c>
      <c r="H430" s="347">
        <f>G430*340.75</f>
        <v>6133.5</v>
      </c>
      <c r="I430" s="381">
        <f>J430/340.75</f>
        <v>29.347028613352897</v>
      </c>
      <c r="J430" s="347">
        <v>10000</v>
      </c>
    </row>
    <row r="431" spans="1:14" s="148" customFormat="1" ht="16.5">
      <c r="A431" s="388">
        <v>4</v>
      </c>
      <c r="B431" s="386" t="s">
        <v>466</v>
      </c>
      <c r="C431" s="352"/>
      <c r="D431" s="347"/>
      <c r="E431" s="352"/>
      <c r="F431" s="347"/>
      <c r="G431" s="352"/>
      <c r="H431" s="347"/>
      <c r="I431" s="352"/>
      <c r="J431" s="347"/>
    </row>
    <row r="432" spans="1:14" s="148" customFormat="1" ht="16.5">
      <c r="A432" s="388">
        <v>5</v>
      </c>
      <c r="B432" s="386" t="s">
        <v>478</v>
      </c>
      <c r="C432" s="352">
        <v>12</v>
      </c>
      <c r="D432" s="347">
        <f>C432*340.75</f>
        <v>4089</v>
      </c>
      <c r="E432" s="352">
        <v>10.3</v>
      </c>
      <c r="F432" s="347">
        <f>E432*340.75</f>
        <v>3509.7250000000004</v>
      </c>
      <c r="G432" s="352">
        <v>10.3</v>
      </c>
      <c r="H432" s="347">
        <f>G432*340.75</f>
        <v>3509.7250000000004</v>
      </c>
      <c r="I432" s="352">
        <f>J432/340.75</f>
        <v>8.8041085840058688</v>
      </c>
      <c r="J432" s="347">
        <v>3000</v>
      </c>
    </row>
    <row r="433" spans="1:14" s="216" customFormat="1" ht="17.25" thickBot="1">
      <c r="A433" s="319"/>
      <c r="B433" s="309" t="s">
        <v>887</v>
      </c>
      <c r="C433" s="424">
        <f>D433/340.75</f>
        <v>55</v>
      </c>
      <c r="D433" s="422">
        <f>SUM(D428:D432)</f>
        <v>18741.25</v>
      </c>
      <c r="E433" s="424">
        <f>F433/340.75</f>
        <v>37.1</v>
      </c>
      <c r="F433" s="422">
        <f>SUM(F428:F432)</f>
        <v>12641.825000000001</v>
      </c>
      <c r="G433" s="424">
        <f>H433/340.75</f>
        <v>37.1</v>
      </c>
      <c r="H433" s="422">
        <f>SUM(H428:H432)</f>
        <v>12641.825000000001</v>
      </c>
      <c r="I433" s="424">
        <f>J433/340.75</f>
        <v>61.628760088041084</v>
      </c>
      <c r="J433" s="422">
        <f>SUM(J428:J432)</f>
        <v>21000</v>
      </c>
    </row>
    <row r="434" spans="1:14" ht="17.25" thickBot="1">
      <c r="A434" s="319" t="s">
        <v>303</v>
      </c>
      <c r="B434" s="306" t="s">
        <v>467</v>
      </c>
      <c r="C434" s="415" t="s">
        <v>468</v>
      </c>
      <c r="D434" s="417" t="s">
        <v>469</v>
      </c>
      <c r="E434" s="415" t="s">
        <v>468</v>
      </c>
      <c r="F434" s="417" t="s">
        <v>469</v>
      </c>
      <c r="G434" s="415" t="s">
        <v>468</v>
      </c>
      <c r="H434" s="417" t="s">
        <v>469</v>
      </c>
      <c r="I434" s="415" t="s">
        <v>468</v>
      </c>
      <c r="J434" s="417" t="s">
        <v>469</v>
      </c>
      <c r="L434" s="86"/>
      <c r="N434" s="86"/>
    </row>
    <row r="435" spans="1:14" s="432" customFormat="1" ht="16.5">
      <c r="A435" s="429">
        <v>1</v>
      </c>
      <c r="B435" s="431" t="s">
        <v>470</v>
      </c>
      <c r="C435" s="429"/>
      <c r="D435" s="430"/>
      <c r="E435" s="429">
        <v>70</v>
      </c>
      <c r="F435" s="430">
        <v>6</v>
      </c>
      <c r="G435" s="429">
        <v>70</v>
      </c>
      <c r="H435" s="430">
        <v>6</v>
      </c>
      <c r="I435" s="429">
        <v>120</v>
      </c>
      <c r="J435" s="430">
        <v>14</v>
      </c>
    </row>
    <row r="436" spans="1:14" s="432" customFormat="1" ht="16.5">
      <c r="A436" s="433">
        <v>2</v>
      </c>
      <c r="B436" s="435" t="s">
        <v>471</v>
      </c>
      <c r="C436" s="433">
        <v>70</v>
      </c>
      <c r="D436" s="434">
        <v>15</v>
      </c>
      <c r="E436" s="433"/>
      <c r="F436" s="434"/>
      <c r="G436" s="433"/>
      <c r="H436" s="434"/>
      <c r="I436" s="433"/>
      <c r="J436" s="434"/>
    </row>
    <row r="437" spans="1:14" ht="16.5">
      <c r="A437" s="305"/>
      <c r="B437" s="308"/>
      <c r="C437" s="352"/>
      <c r="D437" s="347"/>
      <c r="E437" s="352"/>
      <c r="F437" s="347"/>
      <c r="G437" s="352"/>
      <c r="H437" s="347"/>
      <c r="I437" s="352"/>
      <c r="J437" s="347"/>
      <c r="L437" s="86"/>
      <c r="N437" s="86"/>
    </row>
    <row r="438" spans="1:14" ht="17.25" thickBot="1">
      <c r="A438" s="321"/>
      <c r="B438" s="310"/>
      <c r="C438" s="394"/>
      <c r="D438" s="395"/>
      <c r="E438" s="394"/>
      <c r="F438" s="395"/>
      <c r="G438" s="394"/>
      <c r="H438" s="395"/>
      <c r="I438" s="394"/>
      <c r="J438" s="395"/>
      <c r="L438" s="86"/>
      <c r="N438" s="86"/>
    </row>
    <row r="439" spans="1:14" ht="17.25" thickBot="1">
      <c r="A439" s="319" t="s">
        <v>306</v>
      </c>
      <c r="B439" s="306" t="s">
        <v>472</v>
      </c>
      <c r="C439" s="423"/>
      <c r="D439" s="416"/>
      <c r="E439" s="423"/>
      <c r="F439" s="416"/>
      <c r="G439" s="423"/>
      <c r="H439" s="416"/>
      <c r="I439" s="423"/>
      <c r="J439" s="416"/>
      <c r="L439" s="86"/>
      <c r="N439" s="86"/>
    </row>
    <row r="440" spans="1:14" s="148" customFormat="1" ht="16.5">
      <c r="A440" s="387">
        <v>1</v>
      </c>
      <c r="B440" s="389" t="s">
        <v>473</v>
      </c>
      <c r="C440" s="614">
        <v>2000</v>
      </c>
      <c r="D440" s="615"/>
      <c r="E440" s="614">
        <v>1000</v>
      </c>
      <c r="F440" s="615"/>
      <c r="G440" s="614">
        <v>1000</v>
      </c>
      <c r="H440" s="615"/>
      <c r="I440" s="614">
        <v>1000</v>
      </c>
      <c r="J440" s="615"/>
    </row>
    <row r="441" spans="1:14" s="148" customFormat="1" ht="16.5">
      <c r="A441" s="388">
        <v>2</v>
      </c>
      <c r="B441" s="386" t="s">
        <v>474</v>
      </c>
      <c r="C441" s="397"/>
      <c r="D441" s="343"/>
      <c r="E441" s="397"/>
      <c r="F441" s="343"/>
      <c r="G441" s="397"/>
      <c r="H441" s="343"/>
      <c r="I441" s="397"/>
      <c r="J441" s="343"/>
    </row>
    <row r="442" spans="1:14" s="148" customFormat="1" ht="16.5">
      <c r="A442" s="388">
        <v>3</v>
      </c>
      <c r="B442" s="386" t="s">
        <v>475</v>
      </c>
      <c r="C442" s="399"/>
      <c r="D442" s="343"/>
      <c r="E442" s="399"/>
      <c r="F442" s="343"/>
      <c r="G442" s="399"/>
      <c r="H442" s="343"/>
      <c r="I442" s="399"/>
      <c r="J442" s="343"/>
    </row>
    <row r="443" spans="1:14" ht="16.5">
      <c r="A443" s="305"/>
      <c r="B443" s="308"/>
      <c r="C443" s="399"/>
      <c r="D443" s="343"/>
      <c r="E443" s="399"/>
      <c r="F443" s="343"/>
      <c r="G443" s="399"/>
      <c r="H443" s="343"/>
      <c r="I443" s="399"/>
      <c r="J443" s="343"/>
      <c r="L443" s="86"/>
      <c r="N443" s="86"/>
    </row>
    <row r="444" spans="1:14" ht="17.25" thickBot="1">
      <c r="A444" s="321"/>
      <c r="B444" s="310"/>
      <c r="C444" s="400"/>
      <c r="D444" s="342"/>
      <c r="E444" s="400"/>
      <c r="F444" s="342"/>
      <c r="G444" s="400"/>
      <c r="H444" s="342"/>
      <c r="I444" s="400"/>
      <c r="J444" s="342"/>
      <c r="L444" s="86"/>
      <c r="N444" s="86"/>
    </row>
    <row r="445" spans="1:14" ht="17.25" thickBot="1">
      <c r="A445" s="319" t="s">
        <v>476</v>
      </c>
      <c r="B445" s="311" t="s">
        <v>774</v>
      </c>
      <c r="C445" s="415" t="s">
        <v>724</v>
      </c>
      <c r="D445" s="417" t="s">
        <v>481</v>
      </c>
      <c r="E445" s="415" t="s">
        <v>724</v>
      </c>
      <c r="F445" s="417" t="s">
        <v>481</v>
      </c>
      <c r="G445" s="415" t="s">
        <v>724</v>
      </c>
      <c r="H445" s="417" t="s">
        <v>481</v>
      </c>
      <c r="I445" s="415" t="s">
        <v>724</v>
      </c>
      <c r="J445" s="417" t="s">
        <v>481</v>
      </c>
      <c r="L445" s="86"/>
      <c r="N445" s="86"/>
    </row>
    <row r="446" spans="1:14" s="148" customFormat="1" ht="16.5">
      <c r="A446" s="387">
        <v>1</v>
      </c>
      <c r="B446" s="385" t="s">
        <v>473</v>
      </c>
      <c r="C446" s="381">
        <f>D446/340.75</f>
        <v>0.64563462949376371</v>
      </c>
      <c r="D446" s="344">
        <v>220</v>
      </c>
      <c r="E446" s="381">
        <f>F446/340.75</f>
        <v>0.7630227439471754</v>
      </c>
      <c r="F446" s="344">
        <v>260</v>
      </c>
      <c r="G446" s="381">
        <v>0.38</v>
      </c>
      <c r="H446" s="344">
        <f>G446*340.75</f>
        <v>129.48500000000001</v>
      </c>
      <c r="I446" s="381" t="s">
        <v>647</v>
      </c>
      <c r="J446" s="344" t="s">
        <v>646</v>
      </c>
    </row>
    <row r="447" spans="1:14" s="148" customFormat="1" ht="16.5">
      <c r="A447" s="388">
        <v>2</v>
      </c>
      <c r="B447" s="386" t="s">
        <v>474</v>
      </c>
      <c r="C447" s="381"/>
      <c r="D447" s="347"/>
      <c r="E447" s="381"/>
      <c r="F447" s="347"/>
      <c r="G447" s="381"/>
      <c r="H447" s="347"/>
      <c r="I447" s="381"/>
      <c r="J447" s="347"/>
    </row>
    <row r="448" spans="1:14" s="148" customFormat="1" ht="16.5">
      <c r="A448" s="388">
        <v>3</v>
      </c>
      <c r="B448" s="386" t="s">
        <v>475</v>
      </c>
      <c r="C448" s="352"/>
      <c r="D448" s="347"/>
      <c r="E448" s="352"/>
      <c r="F448" s="347"/>
      <c r="G448" s="352"/>
      <c r="H448" s="347"/>
      <c r="I448" s="352"/>
      <c r="J448" s="347"/>
    </row>
    <row r="449" spans="1:14" s="148" customFormat="1" ht="16.5">
      <c r="A449" s="403"/>
      <c r="B449" s="404"/>
      <c r="C449" s="352"/>
      <c r="D449" s="347"/>
      <c r="E449" s="352"/>
      <c r="F449" s="347"/>
      <c r="G449" s="352"/>
      <c r="H449" s="347"/>
      <c r="I449" s="352"/>
      <c r="J449" s="347"/>
    </row>
    <row r="450" spans="1:14" ht="17.25" thickBot="1">
      <c r="A450" s="321"/>
      <c r="B450" s="310"/>
      <c r="C450" s="394"/>
      <c r="D450" s="395"/>
      <c r="E450" s="394"/>
      <c r="F450" s="395"/>
      <c r="G450" s="394"/>
      <c r="H450" s="395"/>
      <c r="I450" s="394"/>
      <c r="J450" s="395"/>
      <c r="L450" s="86"/>
      <c r="N450" s="86"/>
    </row>
    <row r="451" spans="1:14" s="92" customFormat="1" ht="17.25" thickBot="1">
      <c r="A451" s="471" t="s">
        <v>477</v>
      </c>
      <c r="B451" s="472" t="s">
        <v>782</v>
      </c>
      <c r="C451" s="478" t="s">
        <v>724</v>
      </c>
      <c r="D451" s="479" t="s">
        <v>481</v>
      </c>
      <c r="E451" s="478" t="s">
        <v>724</v>
      </c>
      <c r="F451" s="479" t="s">
        <v>481</v>
      </c>
      <c r="G451" s="478" t="s">
        <v>724</v>
      </c>
      <c r="H451" s="479" t="s">
        <v>481</v>
      </c>
      <c r="I451" s="478" t="s">
        <v>724</v>
      </c>
      <c r="J451" s="479" t="s">
        <v>481</v>
      </c>
    </row>
    <row r="452" spans="1:14" ht="17.25" thickBot="1">
      <c r="A452" s="324">
        <v>1</v>
      </c>
      <c r="B452" s="325"/>
      <c r="C452" s="352"/>
      <c r="D452" s="343"/>
      <c r="E452" s="352">
        <f>F452/340.75</f>
        <v>47.239911958914163</v>
      </c>
      <c r="F452" s="343">
        <v>16097</v>
      </c>
      <c r="G452" s="352">
        <f>H452/340.75</f>
        <v>47.239911958914163</v>
      </c>
      <c r="H452" s="343">
        <v>16097</v>
      </c>
      <c r="I452" s="352">
        <f>J452/340.75</f>
        <v>47.239911958914163</v>
      </c>
      <c r="J452" s="343">
        <v>16097</v>
      </c>
      <c r="L452" s="86"/>
      <c r="N452" s="86"/>
    </row>
    <row r="453" spans="1:14" ht="17.25" thickBot="1">
      <c r="A453" s="323" t="s">
        <v>345</v>
      </c>
      <c r="B453" s="311" t="s">
        <v>344</v>
      </c>
      <c r="C453" s="349" t="s">
        <v>724</v>
      </c>
      <c r="D453" s="412" t="s">
        <v>481</v>
      </c>
      <c r="E453" s="349" t="s">
        <v>724</v>
      </c>
      <c r="F453" s="412" t="s">
        <v>481</v>
      </c>
      <c r="G453" s="349" t="s">
        <v>724</v>
      </c>
      <c r="H453" s="412" t="s">
        <v>481</v>
      </c>
      <c r="I453" s="349" t="s">
        <v>724</v>
      </c>
      <c r="J453" s="412" t="s">
        <v>481</v>
      </c>
      <c r="L453" s="86"/>
      <c r="N453" s="86"/>
    </row>
    <row r="454" spans="1:14" ht="16.5">
      <c r="A454" s="322">
        <v>1</v>
      </c>
      <c r="B454" s="312"/>
      <c r="C454" s="352">
        <f>D454/340.75</f>
        <v>381.5113719735877</v>
      </c>
      <c r="D454" s="343">
        <v>130000</v>
      </c>
      <c r="E454" s="352">
        <f>F454/340.75</f>
        <v>381.5113719735877</v>
      </c>
      <c r="F454" s="343">
        <v>130000</v>
      </c>
      <c r="G454" s="352">
        <f>H454/340.75</f>
        <v>381.5113719735877</v>
      </c>
      <c r="H454" s="343">
        <v>130000</v>
      </c>
      <c r="I454" s="420">
        <f>J454/340.75</f>
        <v>1467.351430667645</v>
      </c>
      <c r="J454" s="343">
        <v>500000</v>
      </c>
      <c r="L454" s="86"/>
      <c r="N454" s="86"/>
    </row>
    <row r="455" spans="1:14" ht="17.25" thickBot="1">
      <c r="A455" s="321"/>
      <c r="B455" s="310"/>
      <c r="C455" s="394"/>
      <c r="D455" s="342"/>
      <c r="E455" s="394"/>
      <c r="F455" s="342"/>
      <c r="G455" s="394"/>
      <c r="H455" s="342"/>
      <c r="I455" s="394"/>
      <c r="J455" s="342"/>
      <c r="L455" s="86"/>
      <c r="N455" s="86"/>
    </row>
    <row r="456" spans="1:14">
      <c r="A456" s="104"/>
      <c r="B456" s="104"/>
      <c r="C456" s="303"/>
      <c r="D456" s="304"/>
      <c r="E456" s="303"/>
      <c r="F456" s="304"/>
      <c r="G456" s="303"/>
      <c r="H456" s="304"/>
      <c r="I456" s="303"/>
      <c r="J456" s="304"/>
      <c r="K456" s="303"/>
      <c r="L456" s="86"/>
      <c r="N456" s="86"/>
    </row>
    <row r="457" spans="1:14">
      <c r="A457" s="104"/>
      <c r="B457" s="104"/>
      <c r="C457" s="303"/>
      <c r="D457" s="304"/>
      <c r="E457" s="303"/>
      <c r="F457" s="304"/>
      <c r="G457" s="303"/>
      <c r="H457" s="304"/>
      <c r="I457" s="303"/>
      <c r="J457" s="304"/>
      <c r="K457" s="303"/>
      <c r="L457" s="304"/>
      <c r="N457" s="86"/>
    </row>
    <row r="458" spans="1:14">
      <c r="A458" s="104"/>
      <c r="B458" s="104"/>
      <c r="C458" s="303"/>
      <c r="D458" s="304"/>
      <c r="E458" s="303"/>
      <c r="F458" s="304"/>
      <c r="G458" s="303"/>
      <c r="H458" s="304"/>
      <c r="I458" s="303"/>
      <c r="J458" s="304"/>
      <c r="K458" s="303"/>
      <c r="L458" s="86"/>
      <c r="N458" s="86"/>
    </row>
    <row r="459" spans="1:14">
      <c r="A459" s="105"/>
      <c r="C459" s="292"/>
      <c r="D459" s="293"/>
      <c r="E459" s="294"/>
      <c r="F459" s="295"/>
      <c r="G459" s="294"/>
      <c r="H459" s="295"/>
      <c r="I459" s="294"/>
      <c r="J459" s="295"/>
      <c r="K459" s="294"/>
      <c r="N459" s="86"/>
    </row>
    <row r="460" spans="1:14" ht="18.75">
      <c r="A460" s="105"/>
      <c r="C460" s="292"/>
      <c r="D460" s="293"/>
      <c r="E460" s="294"/>
      <c r="F460" s="295"/>
      <c r="G460" s="294"/>
      <c r="H460" s="295"/>
      <c r="I460" s="294"/>
      <c r="J460" s="295"/>
      <c r="K460" s="294"/>
      <c r="L460" s="543"/>
      <c r="N460" s="86"/>
    </row>
    <row r="461" spans="1:14" ht="18.75">
      <c r="A461" s="88"/>
      <c r="B461" s="88"/>
      <c r="C461" s="100"/>
      <c r="D461" s="101"/>
      <c r="E461" s="88"/>
      <c r="F461" s="101"/>
      <c r="G461" s="88"/>
      <c r="H461" s="101"/>
      <c r="I461" s="88"/>
      <c r="J461" s="101"/>
      <c r="K461" s="88"/>
      <c r="L461" s="543">
        <v>17</v>
      </c>
      <c r="N461" s="86"/>
    </row>
    <row r="462" spans="1:14" ht="25.15" customHeight="1" thickBot="1">
      <c r="A462" s="666" t="s">
        <v>198</v>
      </c>
      <c r="B462" s="666"/>
      <c r="C462" s="102"/>
      <c r="D462" s="103"/>
      <c r="E462" s="104"/>
      <c r="F462" s="103"/>
      <c r="G462" s="104"/>
      <c r="H462" s="103"/>
      <c r="I462" s="104"/>
      <c r="J462" s="103"/>
      <c r="K462" s="104"/>
      <c r="L462" s="103"/>
      <c r="N462" s="86"/>
    </row>
    <row r="463" spans="1:14" ht="16.5" thickBot="1">
      <c r="A463" s="662"/>
      <c r="B463" s="663"/>
      <c r="C463" s="637" t="s">
        <v>462</v>
      </c>
      <c r="D463" s="638"/>
      <c r="E463" s="638"/>
      <c r="F463" s="638"/>
      <c r="G463" s="638"/>
      <c r="H463" s="639"/>
      <c r="I463" s="131"/>
      <c r="J463" s="131"/>
      <c r="K463" s="131"/>
      <c r="L463" s="131"/>
      <c r="N463" s="86"/>
    </row>
    <row r="464" spans="1:14" s="92" customFormat="1" ht="34.9" customHeight="1" thickBot="1">
      <c r="A464" s="675"/>
      <c r="B464" s="676"/>
      <c r="C464" s="654" t="s">
        <v>648</v>
      </c>
      <c r="D464" s="677"/>
      <c r="E464" s="677"/>
      <c r="F464" s="677"/>
      <c r="G464" s="677"/>
      <c r="H464" s="655"/>
      <c r="I464" s="131"/>
      <c r="J464" s="131"/>
      <c r="K464" s="131"/>
      <c r="L464" s="131"/>
    </row>
    <row r="465" spans="1:14" ht="17.25" thickBot="1">
      <c r="A465" s="323" t="s">
        <v>296</v>
      </c>
      <c r="B465" s="313" t="s">
        <v>772</v>
      </c>
      <c r="C465" s="631" t="s">
        <v>724</v>
      </c>
      <c r="D465" s="632"/>
      <c r="E465" s="632"/>
      <c r="F465" s="632" t="s">
        <v>481</v>
      </c>
      <c r="G465" s="632"/>
      <c r="H465" s="686"/>
      <c r="I465" s="131"/>
      <c r="J465" s="131"/>
      <c r="K465" s="131"/>
      <c r="L465" s="131"/>
      <c r="N465" s="86"/>
    </row>
    <row r="466" spans="1:14" s="148" customFormat="1" ht="16.5">
      <c r="A466" s="387">
        <v>1</v>
      </c>
      <c r="B466" s="436" t="s">
        <v>463</v>
      </c>
      <c r="C466" s="684"/>
      <c r="D466" s="685"/>
      <c r="E466" s="685"/>
      <c r="F466" s="680"/>
      <c r="G466" s="680"/>
      <c r="H466" s="681"/>
    </row>
    <row r="467" spans="1:14" s="148" customFormat="1" ht="16.5">
      <c r="A467" s="388">
        <v>2</v>
      </c>
      <c r="B467" s="437" t="s">
        <v>464</v>
      </c>
      <c r="C467" s="624">
        <f>F467/340.75</f>
        <v>8.8041085840058688</v>
      </c>
      <c r="D467" s="625"/>
      <c r="E467" s="625"/>
      <c r="F467" s="626">
        <v>3000</v>
      </c>
      <c r="G467" s="626"/>
      <c r="H467" s="627"/>
    </row>
    <row r="468" spans="1:14" s="148" customFormat="1" ht="16.5">
      <c r="A468" s="388">
        <v>3</v>
      </c>
      <c r="B468" s="437" t="s">
        <v>465</v>
      </c>
      <c r="C468" s="624">
        <f>F468/340.75</f>
        <v>8.8041085840058688</v>
      </c>
      <c r="D468" s="625"/>
      <c r="E468" s="625"/>
      <c r="F468" s="626">
        <v>3000</v>
      </c>
      <c r="G468" s="626"/>
      <c r="H468" s="627"/>
    </row>
    <row r="469" spans="1:14" s="148" customFormat="1" ht="16.5">
      <c r="A469" s="388">
        <v>4</v>
      </c>
      <c r="B469" s="437" t="s">
        <v>466</v>
      </c>
      <c r="C469" s="624"/>
      <c r="D469" s="625"/>
      <c r="E469" s="625"/>
      <c r="F469" s="626"/>
      <c r="G469" s="626"/>
      <c r="H469" s="627"/>
    </row>
    <row r="470" spans="1:14" s="148" customFormat="1" ht="16.5">
      <c r="A470" s="388">
        <v>5</v>
      </c>
      <c r="B470" s="437" t="s">
        <v>478</v>
      </c>
      <c r="C470" s="624">
        <f>F470/340.75</f>
        <v>17.608217168011738</v>
      </c>
      <c r="D470" s="625"/>
      <c r="E470" s="625"/>
      <c r="F470" s="626">
        <v>6000</v>
      </c>
      <c r="G470" s="626"/>
      <c r="H470" s="627"/>
    </row>
    <row r="471" spans="1:14" s="216" customFormat="1" ht="17.25" thickBot="1">
      <c r="A471" s="319"/>
      <c r="B471" s="577" t="s">
        <v>887</v>
      </c>
      <c r="C471" s="682">
        <f>F471/340.75</f>
        <v>35.216434336023475</v>
      </c>
      <c r="D471" s="683"/>
      <c r="E471" s="683"/>
      <c r="F471" s="629">
        <f>SUM(F466:F470)</f>
        <v>12000</v>
      </c>
      <c r="G471" s="629"/>
      <c r="H471" s="630"/>
    </row>
    <row r="472" spans="1:14" ht="17.25" thickBot="1">
      <c r="A472" s="319" t="s">
        <v>303</v>
      </c>
      <c r="B472" s="315" t="s">
        <v>467</v>
      </c>
      <c r="C472" s="631" t="s">
        <v>468</v>
      </c>
      <c r="D472" s="632"/>
      <c r="E472" s="632"/>
      <c r="F472" s="633" t="s">
        <v>469</v>
      </c>
      <c r="G472" s="633"/>
      <c r="H472" s="634"/>
      <c r="I472" s="131"/>
      <c r="J472" s="131"/>
      <c r="K472" s="131"/>
      <c r="L472" s="131"/>
      <c r="N472" s="86"/>
    </row>
    <row r="473" spans="1:14" s="148" customFormat="1" ht="18" customHeight="1">
      <c r="A473" s="387">
        <v>1</v>
      </c>
      <c r="B473" s="438" t="s">
        <v>470</v>
      </c>
      <c r="C473" s="635">
        <v>90</v>
      </c>
      <c r="D473" s="636"/>
      <c r="E473" s="636"/>
      <c r="F473" s="680">
        <v>4</v>
      </c>
      <c r="G473" s="680"/>
      <c r="H473" s="681"/>
    </row>
    <row r="474" spans="1:14" s="148" customFormat="1" ht="16.5">
      <c r="A474" s="388">
        <v>2</v>
      </c>
      <c r="B474" s="437" t="s">
        <v>471</v>
      </c>
      <c r="C474" s="624"/>
      <c r="D474" s="625"/>
      <c r="E474" s="625"/>
      <c r="F474" s="626"/>
      <c r="G474" s="626"/>
      <c r="H474" s="627"/>
    </row>
    <row r="475" spans="1:14" ht="16.5">
      <c r="A475" s="305"/>
      <c r="B475" s="314"/>
      <c r="C475" s="624"/>
      <c r="D475" s="625"/>
      <c r="E475" s="625"/>
      <c r="F475" s="626"/>
      <c r="G475" s="626"/>
      <c r="H475" s="627"/>
      <c r="I475" s="131"/>
      <c r="J475" s="131"/>
      <c r="K475" s="131"/>
      <c r="L475" s="131"/>
      <c r="N475" s="86"/>
    </row>
    <row r="476" spans="1:14" ht="17.25" thickBot="1">
      <c r="A476" s="321"/>
      <c r="B476" s="316"/>
      <c r="C476" s="678"/>
      <c r="D476" s="679"/>
      <c r="E476" s="679"/>
      <c r="F476" s="687"/>
      <c r="G476" s="687"/>
      <c r="H476" s="688"/>
      <c r="I476" s="131"/>
      <c r="J476" s="131"/>
      <c r="K476" s="131"/>
      <c r="L476" s="131"/>
      <c r="N476" s="86"/>
    </row>
    <row r="477" spans="1:14" ht="17.25" thickBot="1">
      <c r="A477" s="319" t="s">
        <v>306</v>
      </c>
      <c r="B477" s="315" t="s">
        <v>472</v>
      </c>
      <c r="C477" s="631"/>
      <c r="D477" s="632"/>
      <c r="E477" s="632"/>
      <c r="F477" s="633"/>
      <c r="G477" s="633"/>
      <c r="H477" s="634"/>
      <c r="I477" s="131"/>
      <c r="J477" s="131"/>
      <c r="K477" s="131"/>
      <c r="L477" s="131"/>
      <c r="N477" s="86"/>
    </row>
    <row r="478" spans="1:14" s="148" customFormat="1" ht="16.5">
      <c r="A478" s="387">
        <v>1</v>
      </c>
      <c r="B478" s="438" t="s">
        <v>473</v>
      </c>
      <c r="C478" s="658">
        <v>11</v>
      </c>
      <c r="D478" s="659"/>
      <c r="E478" s="659"/>
      <c r="F478" s="659"/>
      <c r="G478" s="659"/>
      <c r="H478" s="615"/>
    </row>
    <row r="479" spans="1:14" s="148" customFormat="1" ht="16.5">
      <c r="A479" s="388">
        <v>2</v>
      </c>
      <c r="B479" s="437" t="s">
        <v>474</v>
      </c>
      <c r="C479" s="648"/>
      <c r="D479" s="649"/>
      <c r="E479" s="649"/>
      <c r="F479" s="649"/>
      <c r="G479" s="649"/>
      <c r="H479" s="650"/>
    </row>
    <row r="480" spans="1:14" s="148" customFormat="1" ht="16.5">
      <c r="A480" s="388">
        <v>3</v>
      </c>
      <c r="B480" s="437" t="s">
        <v>475</v>
      </c>
      <c r="C480" s="642"/>
      <c r="D480" s="643"/>
      <c r="E480" s="643"/>
      <c r="F480" s="643"/>
      <c r="G480" s="643"/>
      <c r="H480" s="644"/>
    </row>
    <row r="481" spans="1:14" s="148" customFormat="1" ht="16.5">
      <c r="A481" s="388"/>
      <c r="B481" s="437"/>
      <c r="C481" s="642"/>
      <c r="D481" s="643"/>
      <c r="E481" s="643"/>
      <c r="F481" s="643"/>
      <c r="G481" s="643"/>
      <c r="H481" s="644"/>
    </row>
    <row r="482" spans="1:14" ht="17.25" thickBot="1">
      <c r="A482" s="321"/>
      <c r="B482" s="316"/>
      <c r="C482" s="645"/>
      <c r="D482" s="646"/>
      <c r="E482" s="646"/>
      <c r="F482" s="646"/>
      <c r="G482" s="646"/>
      <c r="H482" s="647"/>
      <c r="I482" s="131"/>
      <c r="J482" s="131"/>
      <c r="K482" s="131"/>
      <c r="L482" s="131"/>
      <c r="N482" s="86"/>
    </row>
    <row r="483" spans="1:14" ht="17.25" thickBot="1">
      <c r="A483" s="319" t="s">
        <v>476</v>
      </c>
      <c r="B483" s="311" t="s">
        <v>774</v>
      </c>
      <c r="C483" s="631" t="s">
        <v>724</v>
      </c>
      <c r="D483" s="632"/>
      <c r="E483" s="632"/>
      <c r="F483" s="633" t="s">
        <v>481</v>
      </c>
      <c r="G483" s="633"/>
      <c r="H483" s="634"/>
      <c r="I483" s="131"/>
      <c r="J483" s="131"/>
      <c r="K483" s="131"/>
      <c r="L483" s="131"/>
      <c r="N483" s="86"/>
    </row>
    <row r="484" spans="1:14" s="148" customFormat="1" ht="16.5">
      <c r="A484" s="387">
        <v>1</v>
      </c>
      <c r="B484" s="439" t="s">
        <v>473</v>
      </c>
      <c r="C484" s="684">
        <f>F484/340.75</f>
        <v>44.020542920029349</v>
      </c>
      <c r="D484" s="685"/>
      <c r="E484" s="685"/>
      <c r="F484" s="680">
        <v>15000</v>
      </c>
      <c r="G484" s="680"/>
      <c r="H484" s="681"/>
    </row>
    <row r="485" spans="1:14" s="148" customFormat="1" ht="16.5">
      <c r="A485" s="388">
        <v>2</v>
      </c>
      <c r="B485" s="437" t="s">
        <v>474</v>
      </c>
      <c r="C485" s="624"/>
      <c r="D485" s="625"/>
      <c r="E485" s="625"/>
      <c r="F485" s="626"/>
      <c r="G485" s="626"/>
      <c r="H485" s="627"/>
    </row>
    <row r="486" spans="1:14" s="148" customFormat="1" ht="16.5">
      <c r="A486" s="388">
        <v>3</v>
      </c>
      <c r="B486" s="437" t="s">
        <v>475</v>
      </c>
      <c r="C486" s="642"/>
      <c r="D486" s="643"/>
      <c r="E486" s="689"/>
      <c r="F486" s="709"/>
      <c r="G486" s="710"/>
      <c r="H486" s="711"/>
    </row>
    <row r="487" spans="1:14" ht="16.5">
      <c r="A487" s="322"/>
      <c r="B487" s="318"/>
      <c r="C487" s="642"/>
      <c r="D487" s="643"/>
      <c r="E487" s="689"/>
      <c r="F487" s="709"/>
      <c r="G487" s="710"/>
      <c r="H487" s="711"/>
      <c r="I487" s="131"/>
      <c r="J487" s="131"/>
      <c r="K487" s="131"/>
      <c r="L487" s="131"/>
      <c r="N487" s="86"/>
    </row>
    <row r="488" spans="1:14" ht="17.25" thickBot="1">
      <c r="A488" s="321"/>
      <c r="B488" s="316"/>
      <c r="C488" s="645"/>
      <c r="D488" s="646"/>
      <c r="E488" s="695"/>
      <c r="F488" s="696"/>
      <c r="G488" s="697"/>
      <c r="H488" s="698"/>
      <c r="I488" s="131"/>
      <c r="J488" s="131"/>
      <c r="K488" s="131"/>
      <c r="L488" s="131"/>
      <c r="N488" s="86"/>
    </row>
    <row r="489" spans="1:14" s="92" customFormat="1" ht="17.25" thickBot="1">
      <c r="A489" s="558" t="s">
        <v>477</v>
      </c>
      <c r="B489" s="559" t="s">
        <v>770</v>
      </c>
      <c r="C489" s="699" t="s">
        <v>724</v>
      </c>
      <c r="D489" s="700"/>
      <c r="E489" s="701"/>
      <c r="F489" s="619" t="s">
        <v>481</v>
      </c>
      <c r="G489" s="619"/>
      <c r="H489" s="620"/>
      <c r="I489" s="483"/>
      <c r="J489" s="483"/>
      <c r="K489" s="483"/>
      <c r="L489" s="483"/>
    </row>
    <row r="490" spans="1:14" ht="17.25" thickBot="1">
      <c r="A490" s="324">
        <v>1</v>
      </c>
      <c r="B490" s="325"/>
      <c r="C490" s="702"/>
      <c r="D490" s="617"/>
      <c r="E490" s="703"/>
      <c r="F490" s="617"/>
      <c r="G490" s="617"/>
      <c r="H490" s="618"/>
      <c r="I490" s="131"/>
      <c r="J490" s="131"/>
      <c r="K490" s="131"/>
      <c r="L490" s="131"/>
      <c r="N490" s="86"/>
    </row>
    <row r="491" spans="1:14" ht="17.25" thickBot="1">
      <c r="A491" s="323" t="s">
        <v>345</v>
      </c>
      <c r="B491" s="311" t="s">
        <v>344</v>
      </c>
      <c r="C491" s="704" t="s">
        <v>724</v>
      </c>
      <c r="D491" s="705"/>
      <c r="E491" s="706"/>
      <c r="F491" s="619" t="s">
        <v>481</v>
      </c>
      <c r="G491" s="619"/>
      <c r="H491" s="620"/>
      <c r="I491" s="131"/>
      <c r="J491" s="131"/>
      <c r="K491" s="131"/>
      <c r="L491" s="131"/>
      <c r="N491" s="86"/>
    </row>
    <row r="492" spans="1:14" ht="16.5">
      <c r="A492" s="560">
        <v>1</v>
      </c>
      <c r="B492" s="561"/>
      <c r="C492" s="670" t="s">
        <v>62</v>
      </c>
      <c r="D492" s="622"/>
      <c r="E492" s="707"/>
      <c r="F492" s="621" t="s">
        <v>61</v>
      </c>
      <c r="G492" s="622"/>
      <c r="H492" s="623"/>
      <c r="I492" s="131"/>
      <c r="J492" s="131"/>
      <c r="K492" s="131"/>
      <c r="L492" s="131"/>
      <c r="N492" s="86"/>
    </row>
    <row r="493" spans="1:14" ht="17.25" thickBot="1">
      <c r="A493" s="321"/>
      <c r="B493" s="310"/>
      <c r="C493" s="645"/>
      <c r="D493" s="646"/>
      <c r="E493" s="695"/>
      <c r="F493" s="651"/>
      <c r="G493" s="651"/>
      <c r="H493" s="652"/>
      <c r="I493" s="131"/>
      <c r="J493" s="131"/>
      <c r="K493" s="131"/>
      <c r="L493" s="131"/>
      <c r="N493" s="86"/>
    </row>
    <row r="494" spans="1:14" s="131" customFormat="1"/>
    <row r="495" spans="1:14" s="131" customFormat="1"/>
    <row r="496" spans="1:14" s="131" customFormat="1"/>
    <row r="497" spans="1:12" s="131" customFormat="1" ht="18.75">
      <c r="L497" s="245">
        <v>18</v>
      </c>
    </row>
    <row r="498" spans="1:12" s="131" customFormat="1">
      <c r="A498" s="105"/>
      <c r="B498" s="86"/>
      <c r="C498" s="292"/>
      <c r="D498" s="293"/>
      <c r="E498" s="294"/>
      <c r="F498" s="295"/>
      <c r="G498" s="294"/>
      <c r="H498" s="295"/>
      <c r="I498" s="294"/>
      <c r="J498" s="295"/>
      <c r="K498" s="294"/>
      <c r="L498" s="295"/>
    </row>
    <row r="499" spans="1:12" s="131" customFormat="1">
      <c r="A499" s="88"/>
      <c r="B499" s="88"/>
      <c r="C499" s="100"/>
      <c r="D499" s="101"/>
      <c r="E499" s="88"/>
      <c r="F499" s="101"/>
      <c r="G499" s="88"/>
      <c r="H499" s="101"/>
      <c r="I499" s="88"/>
      <c r="J499" s="101"/>
      <c r="K499" s="88"/>
      <c r="L499" s="101"/>
    </row>
    <row r="500" spans="1:12" s="131" customFormat="1" ht="25.15" customHeight="1" thickBot="1">
      <c r="A500" s="666" t="s">
        <v>199</v>
      </c>
      <c r="B500" s="666"/>
      <c r="C500" s="102"/>
      <c r="D500" s="103"/>
      <c r="E500" s="104"/>
      <c r="F500" s="103"/>
      <c r="G500" s="104"/>
      <c r="H500" s="103"/>
      <c r="I500" s="104"/>
      <c r="J500" s="103"/>
      <c r="K500" s="104"/>
      <c r="L500" s="103"/>
    </row>
    <row r="501" spans="1:12" s="131" customFormat="1" ht="16.5" thickBot="1">
      <c r="A501" s="662"/>
      <c r="B501" s="663"/>
      <c r="C501" s="637" t="s">
        <v>462</v>
      </c>
      <c r="D501" s="638"/>
      <c r="E501" s="638"/>
      <c r="F501" s="638"/>
      <c r="G501" s="638"/>
      <c r="H501" s="639"/>
    </row>
    <row r="502" spans="1:12" s="131" customFormat="1" ht="16.5" thickBot="1">
      <c r="A502" s="675"/>
      <c r="B502" s="676"/>
      <c r="C502" s="654" t="s">
        <v>277</v>
      </c>
      <c r="D502" s="677"/>
      <c r="E502" s="677"/>
      <c r="F502" s="677"/>
      <c r="G502" s="677"/>
      <c r="H502" s="655"/>
    </row>
    <row r="503" spans="1:12" s="131" customFormat="1" ht="17.25" thickBot="1">
      <c r="A503" s="323" t="s">
        <v>296</v>
      </c>
      <c r="B503" s="313" t="s">
        <v>772</v>
      </c>
      <c r="C503" s="631" t="s">
        <v>724</v>
      </c>
      <c r="D503" s="632"/>
      <c r="E503" s="632"/>
      <c r="F503" s="632" t="s">
        <v>481</v>
      </c>
      <c r="G503" s="632"/>
      <c r="H503" s="686"/>
    </row>
    <row r="504" spans="1:12" s="148" customFormat="1" ht="16.5">
      <c r="A504" s="387">
        <v>1</v>
      </c>
      <c r="B504" s="436" t="s">
        <v>463</v>
      </c>
      <c r="C504" s="713">
        <f>F504/340.75</f>
        <v>11.73881144534116</v>
      </c>
      <c r="D504" s="714"/>
      <c r="E504" s="714"/>
      <c r="F504" s="717">
        <v>4000</v>
      </c>
      <c r="G504" s="680"/>
      <c r="H504" s="681"/>
    </row>
    <row r="505" spans="1:12" s="148" customFormat="1" ht="16.5">
      <c r="A505" s="388">
        <v>2</v>
      </c>
      <c r="B505" s="437" t="s">
        <v>464</v>
      </c>
      <c r="C505" s="715">
        <f>F505/340.75</f>
        <v>11.151870873074101</v>
      </c>
      <c r="D505" s="716"/>
      <c r="E505" s="716"/>
      <c r="F505" s="712">
        <v>3800</v>
      </c>
      <c r="G505" s="626"/>
      <c r="H505" s="627"/>
    </row>
    <row r="506" spans="1:12" s="148" customFormat="1" ht="16.5">
      <c r="A506" s="388">
        <v>3</v>
      </c>
      <c r="B506" s="437" t="s">
        <v>465</v>
      </c>
      <c r="C506" s="715"/>
      <c r="D506" s="716"/>
      <c r="E506" s="716"/>
      <c r="F506" s="712"/>
      <c r="G506" s="626"/>
      <c r="H506" s="627"/>
    </row>
    <row r="507" spans="1:12" s="148" customFormat="1" ht="16.5">
      <c r="A507" s="388">
        <v>4</v>
      </c>
      <c r="B507" s="437" t="s">
        <v>466</v>
      </c>
      <c r="C507" s="715"/>
      <c r="D507" s="716"/>
      <c r="E507" s="716"/>
      <c r="F507" s="712"/>
      <c r="G507" s="626"/>
      <c r="H507" s="627"/>
    </row>
    <row r="508" spans="1:12" s="148" customFormat="1" ht="16.5">
      <c r="A508" s="388">
        <v>5</v>
      </c>
      <c r="B508" s="437" t="s">
        <v>478</v>
      </c>
      <c r="C508" s="715">
        <f>F508/340.75</f>
        <v>3.5216434336023479</v>
      </c>
      <c r="D508" s="716"/>
      <c r="E508" s="716"/>
      <c r="F508" s="712">
        <v>1200</v>
      </c>
      <c r="G508" s="626"/>
      <c r="H508" s="627"/>
    </row>
    <row r="509" spans="1:12" s="216" customFormat="1" ht="17.25" thickBot="1">
      <c r="A509" s="319"/>
      <c r="B509" s="577" t="s">
        <v>887</v>
      </c>
      <c r="C509" s="718">
        <f>F509/340.75</f>
        <v>26.412325752017608</v>
      </c>
      <c r="D509" s="719"/>
      <c r="E509" s="719"/>
      <c r="F509" s="628">
        <f>SUM(F504:F508)</f>
        <v>9000</v>
      </c>
      <c r="G509" s="629"/>
      <c r="H509" s="630"/>
    </row>
    <row r="510" spans="1:12" s="131" customFormat="1" ht="17.25" thickBot="1">
      <c r="A510" s="319" t="s">
        <v>303</v>
      </c>
      <c r="B510" s="315" t="s">
        <v>467</v>
      </c>
      <c r="C510" s="631" t="s">
        <v>468</v>
      </c>
      <c r="D510" s="632"/>
      <c r="E510" s="632"/>
      <c r="F510" s="633" t="s">
        <v>469</v>
      </c>
      <c r="G510" s="633"/>
      <c r="H510" s="634"/>
    </row>
    <row r="511" spans="1:12" s="148" customFormat="1" ht="16.5">
      <c r="A511" s="387">
        <v>1</v>
      </c>
      <c r="B511" s="438" t="s">
        <v>470</v>
      </c>
      <c r="C511" s="635">
        <v>30</v>
      </c>
      <c r="D511" s="636"/>
      <c r="E511" s="636"/>
      <c r="F511" s="680">
        <v>7</v>
      </c>
      <c r="G511" s="680"/>
      <c r="H511" s="681"/>
    </row>
    <row r="512" spans="1:12" s="148" customFormat="1" ht="16.5">
      <c r="A512" s="388">
        <v>2</v>
      </c>
      <c r="B512" s="437" t="s">
        <v>471</v>
      </c>
      <c r="C512" s="624"/>
      <c r="D512" s="625"/>
      <c r="E512" s="625"/>
      <c r="F512" s="626"/>
      <c r="G512" s="626"/>
      <c r="H512" s="627"/>
    </row>
    <row r="513" spans="1:8" s="148" customFormat="1" ht="16.5">
      <c r="A513" s="388"/>
      <c r="B513" s="437"/>
      <c r="C513" s="624"/>
      <c r="D513" s="625"/>
      <c r="E513" s="625"/>
      <c r="F513" s="626"/>
      <c r="G513" s="626"/>
      <c r="H513" s="627"/>
    </row>
    <row r="514" spans="1:8" s="131" customFormat="1" ht="17.25" thickBot="1">
      <c r="A514" s="321"/>
      <c r="B514" s="316"/>
      <c r="C514" s="678"/>
      <c r="D514" s="679"/>
      <c r="E514" s="679"/>
      <c r="F514" s="687"/>
      <c r="G514" s="687"/>
      <c r="H514" s="688"/>
    </row>
    <row r="515" spans="1:8" s="131" customFormat="1" ht="17.25" thickBot="1">
      <c r="A515" s="319" t="s">
        <v>306</v>
      </c>
      <c r="B515" s="315" t="s">
        <v>472</v>
      </c>
      <c r="C515" s="631"/>
      <c r="D515" s="632"/>
      <c r="E515" s="632"/>
      <c r="F515" s="632"/>
      <c r="G515" s="632"/>
      <c r="H515" s="686"/>
    </row>
    <row r="516" spans="1:8" s="148" customFormat="1" ht="16.5">
      <c r="A516" s="387">
        <v>1</v>
      </c>
      <c r="B516" s="438" t="s">
        <v>473</v>
      </c>
      <c r="C516" s="658" t="s">
        <v>649</v>
      </c>
      <c r="D516" s="659"/>
      <c r="E516" s="659"/>
      <c r="F516" s="659"/>
      <c r="G516" s="659"/>
      <c r="H516" s="615"/>
    </row>
    <row r="517" spans="1:8" s="148" customFormat="1" ht="16.5">
      <c r="A517" s="388">
        <v>2</v>
      </c>
      <c r="B517" s="437" t="s">
        <v>474</v>
      </c>
      <c r="C517" s="648"/>
      <c r="D517" s="649"/>
      <c r="E517" s="649"/>
      <c r="F517" s="649"/>
      <c r="G517" s="649"/>
      <c r="H517" s="650"/>
    </row>
    <row r="518" spans="1:8" s="148" customFormat="1" ht="16.5">
      <c r="A518" s="388">
        <v>3</v>
      </c>
      <c r="B518" s="437" t="s">
        <v>475</v>
      </c>
      <c r="C518" s="642"/>
      <c r="D518" s="643"/>
      <c r="E518" s="643"/>
      <c r="F518" s="643"/>
      <c r="G518" s="643"/>
      <c r="H518" s="644"/>
    </row>
    <row r="519" spans="1:8" s="131" customFormat="1" ht="16.5">
      <c r="A519" s="305"/>
      <c r="B519" s="314"/>
      <c r="C519" s="642"/>
      <c r="D519" s="643"/>
      <c r="E519" s="643"/>
      <c r="F519" s="643"/>
      <c r="G519" s="643"/>
      <c r="H519" s="644"/>
    </row>
    <row r="520" spans="1:8" s="131" customFormat="1" ht="17.25" thickBot="1">
      <c r="A520" s="321"/>
      <c r="B520" s="316"/>
      <c r="C520" s="645"/>
      <c r="D520" s="646"/>
      <c r="E520" s="646"/>
      <c r="F520" s="646"/>
      <c r="G520" s="646"/>
      <c r="H520" s="647"/>
    </row>
    <row r="521" spans="1:8" s="131" customFormat="1" ht="17.25" thickBot="1">
      <c r="A521" s="319" t="s">
        <v>476</v>
      </c>
      <c r="B521" s="311" t="s">
        <v>774</v>
      </c>
      <c r="C521" s="631" t="s">
        <v>724</v>
      </c>
      <c r="D521" s="632"/>
      <c r="E521" s="632"/>
      <c r="F521" s="632" t="s">
        <v>481</v>
      </c>
      <c r="G521" s="632"/>
      <c r="H521" s="686"/>
    </row>
    <row r="522" spans="1:8" s="148" customFormat="1" ht="16.5">
      <c r="A522" s="387">
        <v>1</v>
      </c>
      <c r="B522" s="439" t="s">
        <v>473</v>
      </c>
      <c r="C522" s="684">
        <f>F522/340.75</f>
        <v>8.8041085840058688</v>
      </c>
      <c r="D522" s="685"/>
      <c r="E522" s="685"/>
      <c r="F522" s="680">
        <v>3000</v>
      </c>
      <c r="G522" s="680"/>
      <c r="H522" s="681"/>
    </row>
    <row r="523" spans="1:8" s="148" customFormat="1" ht="16.5">
      <c r="A523" s="388">
        <v>2</v>
      </c>
      <c r="B523" s="437" t="s">
        <v>474</v>
      </c>
      <c r="C523" s="624"/>
      <c r="D523" s="625"/>
      <c r="E523" s="625"/>
      <c r="F523" s="625"/>
      <c r="G523" s="625"/>
      <c r="H523" s="690"/>
    </row>
    <row r="524" spans="1:8" s="148" customFormat="1" ht="16.5">
      <c r="A524" s="388">
        <v>3</v>
      </c>
      <c r="B524" s="437" t="s">
        <v>475</v>
      </c>
      <c r="C524" s="624"/>
      <c r="D524" s="625"/>
      <c r="E524" s="625"/>
      <c r="F524" s="625"/>
      <c r="G524" s="625"/>
      <c r="H524" s="690"/>
    </row>
    <row r="525" spans="1:8" s="148" customFormat="1" ht="16.5">
      <c r="A525" s="403"/>
      <c r="B525" s="440"/>
      <c r="C525" s="624"/>
      <c r="D525" s="625"/>
      <c r="E525" s="625"/>
      <c r="F525" s="625"/>
      <c r="G525" s="625"/>
      <c r="H525" s="690"/>
    </row>
    <row r="526" spans="1:8" s="131" customFormat="1" ht="17.25" thickBot="1">
      <c r="A526" s="321"/>
      <c r="B526" s="316"/>
      <c r="C526" s="678"/>
      <c r="D526" s="679"/>
      <c r="E526" s="679"/>
      <c r="F526" s="679"/>
      <c r="G526" s="679"/>
      <c r="H526" s="691"/>
    </row>
    <row r="527" spans="1:8" s="483" customFormat="1" ht="17.25" thickBot="1">
      <c r="A527" s="471" t="s">
        <v>477</v>
      </c>
      <c r="B527" s="472" t="s">
        <v>781</v>
      </c>
      <c r="C527" s="480"/>
      <c r="D527" s="481"/>
      <c r="E527" s="481"/>
      <c r="F527" s="481"/>
      <c r="G527" s="481"/>
      <c r="H527" s="482"/>
    </row>
    <row r="528" spans="1:8" s="131" customFormat="1" ht="16.5">
      <c r="A528" s="320">
        <v>1</v>
      </c>
      <c r="B528" s="317"/>
      <c r="C528" s="670"/>
      <c r="D528" s="622"/>
      <c r="E528" s="622"/>
      <c r="F528" s="622"/>
      <c r="G528" s="622"/>
      <c r="H528" s="623"/>
    </row>
    <row r="529" spans="1:14" s="131" customFormat="1" ht="16.5">
      <c r="A529" s="305">
        <v>2</v>
      </c>
      <c r="B529" s="314"/>
      <c r="C529" s="642"/>
      <c r="D529" s="643"/>
      <c r="E529" s="643"/>
      <c r="F529" s="643"/>
      <c r="G529" s="643"/>
      <c r="H529" s="644"/>
    </row>
    <row r="530" spans="1:14" s="131" customFormat="1" ht="16.5">
      <c r="A530" s="322">
        <v>3</v>
      </c>
      <c r="B530" s="318"/>
      <c r="C530" s="720"/>
      <c r="D530" s="721"/>
      <c r="E530" s="721"/>
      <c r="F530" s="721"/>
      <c r="G530" s="721"/>
      <c r="H530" s="722"/>
    </row>
    <row r="531" spans="1:14" s="131" customFormat="1" ht="16.5" thickBot="1">
      <c r="A531" s="321"/>
      <c r="B531" s="316"/>
      <c r="C531" s="692"/>
      <c r="D531" s="693"/>
      <c r="E531" s="693"/>
      <c r="F531" s="693"/>
      <c r="G531" s="693"/>
      <c r="H531" s="694"/>
    </row>
    <row r="532" spans="1:14" s="131" customFormat="1"/>
    <row r="533" spans="1:14" s="131" customFormat="1"/>
    <row r="534" spans="1:14" s="131" customFormat="1"/>
    <row r="535" spans="1:14" s="131" customFormat="1"/>
    <row r="536" spans="1:14" s="131" customFormat="1" ht="18.75">
      <c r="L536" s="245">
        <v>19</v>
      </c>
    </row>
    <row r="537" spans="1:14">
      <c r="A537" s="105"/>
      <c r="C537" s="292"/>
      <c r="D537" s="293"/>
      <c r="E537" s="294"/>
      <c r="F537" s="295"/>
      <c r="G537" s="294"/>
      <c r="H537" s="295"/>
      <c r="I537" s="294"/>
      <c r="J537" s="295"/>
      <c r="K537" s="294"/>
      <c r="L537" s="295"/>
    </row>
    <row r="538" spans="1:14">
      <c r="A538" s="88"/>
      <c r="B538" s="88"/>
      <c r="C538" s="100"/>
      <c r="D538" s="101"/>
      <c r="E538" s="88"/>
      <c r="F538" s="101"/>
      <c r="G538" s="88"/>
      <c r="H538" s="101"/>
      <c r="I538" s="88"/>
      <c r="J538" s="101"/>
      <c r="K538" s="88"/>
      <c r="L538" s="101"/>
    </row>
    <row r="539" spans="1:14" ht="25.15" customHeight="1" thickBot="1">
      <c r="A539" s="666" t="s">
        <v>200</v>
      </c>
      <c r="B539" s="666"/>
      <c r="C539" s="102"/>
      <c r="D539" s="103"/>
      <c r="E539" s="104"/>
      <c r="F539" s="103"/>
      <c r="G539" s="104"/>
      <c r="H539" s="103"/>
      <c r="I539" s="104"/>
      <c r="J539" s="103"/>
      <c r="K539" s="104"/>
      <c r="L539" s="103"/>
    </row>
    <row r="540" spans="1:14" ht="16.5" thickBot="1">
      <c r="A540" s="662"/>
      <c r="B540" s="663"/>
      <c r="C540" s="637" t="s">
        <v>462</v>
      </c>
      <c r="D540" s="638"/>
      <c r="E540" s="638"/>
      <c r="F540" s="638"/>
      <c r="G540" s="638"/>
      <c r="H540" s="638"/>
      <c r="I540" s="638"/>
      <c r="J540" s="639"/>
      <c r="L540" s="86"/>
      <c r="N540" s="86"/>
    </row>
    <row r="541" spans="1:14" s="92" customFormat="1" ht="34.9" customHeight="1" thickBot="1">
      <c r="A541" s="664"/>
      <c r="B541" s="665"/>
      <c r="C541" s="654" t="s">
        <v>653</v>
      </c>
      <c r="D541" s="655"/>
      <c r="E541" s="654" t="s">
        <v>650</v>
      </c>
      <c r="F541" s="655"/>
      <c r="G541" s="656" t="s">
        <v>651</v>
      </c>
      <c r="H541" s="657"/>
      <c r="I541" s="654" t="s">
        <v>652</v>
      </c>
      <c r="J541" s="655"/>
    </row>
    <row r="542" spans="1:14" ht="17.25" thickBot="1">
      <c r="A542" s="319" t="s">
        <v>296</v>
      </c>
      <c r="B542" s="306" t="s">
        <v>772</v>
      </c>
      <c r="C542" s="415" t="s">
        <v>724</v>
      </c>
      <c r="D542" s="417" t="s">
        <v>481</v>
      </c>
      <c r="E542" s="413" t="s">
        <v>724</v>
      </c>
      <c r="F542" s="417" t="s">
        <v>481</v>
      </c>
      <c r="G542" s="413" t="s">
        <v>724</v>
      </c>
      <c r="H542" s="417" t="s">
        <v>481</v>
      </c>
      <c r="I542" s="413" t="s">
        <v>724</v>
      </c>
      <c r="J542" s="417" t="s">
        <v>481</v>
      </c>
      <c r="L542" s="86"/>
      <c r="N542" s="86"/>
    </row>
    <row r="543" spans="1:14" s="148" customFormat="1" ht="16.5">
      <c r="A543" s="387">
        <v>1</v>
      </c>
      <c r="B543" s="385" t="s">
        <v>463</v>
      </c>
      <c r="C543" s="381">
        <f>D543/340.75</f>
        <v>440.20542920029345</v>
      </c>
      <c r="D543" s="382">
        <v>150000</v>
      </c>
      <c r="E543" s="381"/>
      <c r="F543" s="382"/>
      <c r="G543" s="381"/>
      <c r="H543" s="382"/>
      <c r="I543" s="381"/>
      <c r="J543" s="382"/>
    </row>
    <row r="544" spans="1:14" s="148" customFormat="1" ht="16.5">
      <c r="A544" s="388">
        <v>2</v>
      </c>
      <c r="B544" s="386" t="s">
        <v>464</v>
      </c>
      <c r="C544" s="381">
        <f>D544/340.75</f>
        <v>29.347028613352897</v>
      </c>
      <c r="D544" s="347">
        <v>10000</v>
      </c>
      <c r="E544" s="419">
        <f>F544/340.75</f>
        <v>2022.0190755685987</v>
      </c>
      <c r="F544" s="347">
        <v>689003</v>
      </c>
      <c r="G544" s="419">
        <f>H544/340.75</f>
        <v>146.73514306676449</v>
      </c>
      <c r="H544" s="347">
        <v>50000</v>
      </c>
      <c r="I544" s="419">
        <f>J544/340.75</f>
        <v>293.47028613352899</v>
      </c>
      <c r="J544" s="347">
        <v>100000</v>
      </c>
    </row>
    <row r="545" spans="1:14" s="148" customFormat="1" ht="16.5">
      <c r="A545" s="388">
        <v>3</v>
      </c>
      <c r="B545" s="386" t="s">
        <v>465</v>
      </c>
      <c r="C545" s="381">
        <f>D545/340.75</f>
        <v>234.77622890682318</v>
      </c>
      <c r="D545" s="347">
        <v>80000</v>
      </c>
      <c r="E545" s="419">
        <f>F545/340.75</f>
        <v>1173.8811445341159</v>
      </c>
      <c r="F545" s="347">
        <v>400000</v>
      </c>
      <c r="G545" s="419">
        <f>H545/340.75</f>
        <v>281.76082171680116</v>
      </c>
      <c r="H545" s="347">
        <v>96010</v>
      </c>
      <c r="I545" s="419">
        <f>J545/340.75</f>
        <v>234.77622890682318</v>
      </c>
      <c r="J545" s="347">
        <v>80000</v>
      </c>
    </row>
    <row r="546" spans="1:14" s="148" customFormat="1" ht="16.5">
      <c r="A546" s="388">
        <v>4</v>
      </c>
      <c r="B546" s="386" t="s">
        <v>466</v>
      </c>
      <c r="C546" s="381">
        <f>D546/340.75</f>
        <v>293.47028613352899</v>
      </c>
      <c r="D546" s="347">
        <v>100000</v>
      </c>
      <c r="E546" s="419">
        <f>F546/340.75</f>
        <v>10780.39618488628</v>
      </c>
      <c r="F546" s="347">
        <v>3673420</v>
      </c>
      <c r="G546" s="419">
        <f>H546/340.75</f>
        <v>2113.2002934702859</v>
      </c>
      <c r="H546" s="347">
        <v>720073</v>
      </c>
      <c r="I546" s="419">
        <f>J546/340.75</f>
        <v>1760.8217168011738</v>
      </c>
      <c r="J546" s="347">
        <v>600000</v>
      </c>
    </row>
    <row r="547" spans="1:14" s="148" customFormat="1" ht="16.5">
      <c r="A547" s="388">
        <v>5</v>
      </c>
      <c r="B547" s="386" t="s">
        <v>478</v>
      </c>
      <c r="C547" s="381">
        <f>D547/340.75</f>
        <v>586.94057226705797</v>
      </c>
      <c r="D547" s="347">
        <v>200000</v>
      </c>
      <c r="E547" s="420">
        <f>F547/340.75</f>
        <v>2934.70286133529</v>
      </c>
      <c r="F547" s="347">
        <v>1000000</v>
      </c>
      <c r="G547" s="420">
        <f>H547/340.75</f>
        <v>1027.1460014673514</v>
      </c>
      <c r="H547" s="347">
        <v>350000</v>
      </c>
      <c r="I547" s="420">
        <f>J547/340.75</f>
        <v>586.94057226705797</v>
      </c>
      <c r="J547" s="347">
        <v>200000</v>
      </c>
    </row>
    <row r="548" spans="1:14" s="216" customFormat="1" ht="17.25" thickBot="1">
      <c r="A548" s="319"/>
      <c r="B548" s="309" t="s">
        <v>887</v>
      </c>
      <c r="C548" s="421">
        <f>SUM(C543:C547)</f>
        <v>1584.7395451210564</v>
      </c>
      <c r="D548" s="422">
        <f>SUM(D543:D547)</f>
        <v>540000</v>
      </c>
      <c r="E548" s="421">
        <f>F548/340.75</f>
        <v>16910.999266324285</v>
      </c>
      <c r="F548" s="422">
        <f>SUM(F543:F547)</f>
        <v>5762423</v>
      </c>
      <c r="G548" s="421">
        <f>H548/340.75</f>
        <v>3568.8422597212034</v>
      </c>
      <c r="H548" s="422">
        <f>SUM(H543:H547)</f>
        <v>1216083</v>
      </c>
      <c r="I548" s="424">
        <f>J548/340.75</f>
        <v>2876.0088041085842</v>
      </c>
      <c r="J548" s="422">
        <f>SUM(J543:J547)</f>
        <v>980000</v>
      </c>
    </row>
    <row r="549" spans="1:14" ht="17.25" thickBot="1">
      <c r="A549" s="319" t="s">
        <v>303</v>
      </c>
      <c r="B549" s="306" t="s">
        <v>467</v>
      </c>
      <c r="C549" s="415" t="s">
        <v>468</v>
      </c>
      <c r="D549" s="417" t="s">
        <v>469</v>
      </c>
      <c r="E549" s="415" t="s">
        <v>468</v>
      </c>
      <c r="F549" s="417" t="s">
        <v>469</v>
      </c>
      <c r="G549" s="415" t="s">
        <v>468</v>
      </c>
      <c r="H549" s="417" t="s">
        <v>469</v>
      </c>
      <c r="I549" s="415" t="s">
        <v>468</v>
      </c>
      <c r="J549" s="417" t="s">
        <v>469</v>
      </c>
      <c r="L549" s="86"/>
      <c r="N549" s="86"/>
    </row>
    <row r="550" spans="1:14" s="432" customFormat="1" ht="16.5">
      <c r="A550" s="433">
        <v>1</v>
      </c>
      <c r="B550" s="435" t="s">
        <v>470</v>
      </c>
      <c r="C550" s="433"/>
      <c r="D550" s="434"/>
      <c r="E550" s="433"/>
      <c r="F550" s="434"/>
      <c r="G550" s="433"/>
      <c r="H550" s="434"/>
      <c r="I550" s="433"/>
      <c r="J550" s="434"/>
    </row>
    <row r="551" spans="1:14" s="432" customFormat="1" ht="16.5">
      <c r="A551" s="433">
        <v>2</v>
      </c>
      <c r="B551" s="435" t="s">
        <v>471</v>
      </c>
      <c r="C551" s="433">
        <v>350</v>
      </c>
      <c r="D551" s="434">
        <v>30</v>
      </c>
      <c r="E551" s="464">
        <v>1450</v>
      </c>
      <c r="F551" s="434">
        <v>70</v>
      </c>
      <c r="G551" s="433">
        <v>750</v>
      </c>
      <c r="H551" s="434">
        <v>35</v>
      </c>
      <c r="I551" s="464">
        <v>1500</v>
      </c>
      <c r="J551" s="434">
        <v>30</v>
      </c>
    </row>
    <row r="552" spans="1:14" ht="16.5">
      <c r="A552" s="305"/>
      <c r="B552" s="308"/>
      <c r="C552" s="352"/>
      <c r="D552" s="347"/>
      <c r="E552" s="352"/>
      <c r="F552" s="347"/>
      <c r="G552" s="352"/>
      <c r="H552" s="347"/>
      <c r="I552" s="352"/>
      <c r="J552" s="347"/>
      <c r="L552" s="86"/>
      <c r="N552" s="86"/>
    </row>
    <row r="553" spans="1:14" ht="17.25" thickBot="1">
      <c r="A553" s="321"/>
      <c r="B553" s="310"/>
      <c r="C553" s="394"/>
      <c r="D553" s="395"/>
      <c r="E553" s="394"/>
      <c r="F553" s="395"/>
      <c r="G553" s="394"/>
      <c r="H553" s="395"/>
      <c r="I553" s="394"/>
      <c r="J553" s="395"/>
      <c r="L553" s="86"/>
      <c r="N553" s="86"/>
    </row>
    <row r="554" spans="1:14" ht="17.25" thickBot="1">
      <c r="A554" s="319" t="s">
        <v>306</v>
      </c>
      <c r="B554" s="306" t="s">
        <v>777</v>
      </c>
      <c r="C554" s="423"/>
      <c r="D554" s="416"/>
      <c r="E554" s="423"/>
      <c r="F554" s="416"/>
      <c r="G554" s="423"/>
      <c r="H554" s="416"/>
      <c r="I554" s="423"/>
      <c r="J554" s="416"/>
      <c r="L554" s="86"/>
      <c r="N554" s="86"/>
    </row>
    <row r="555" spans="1:14" s="426" customFormat="1" ht="16.5">
      <c r="A555" s="441">
        <v>1</v>
      </c>
      <c r="B555" s="442" t="s">
        <v>473</v>
      </c>
      <c r="C555" s="614">
        <v>40000</v>
      </c>
      <c r="D555" s="653"/>
      <c r="E555" s="614">
        <v>100000</v>
      </c>
      <c r="F555" s="653"/>
      <c r="G555" s="614">
        <v>80000</v>
      </c>
      <c r="H555" s="653"/>
      <c r="I555" s="614">
        <v>70000</v>
      </c>
      <c r="J555" s="653"/>
    </row>
    <row r="556" spans="1:14" s="148" customFormat="1" ht="16.5">
      <c r="A556" s="388">
        <v>2</v>
      </c>
      <c r="B556" s="386" t="s">
        <v>474</v>
      </c>
      <c r="C556" s="397"/>
      <c r="D556" s="343"/>
      <c r="E556" s="397"/>
      <c r="F556" s="343"/>
      <c r="G556" s="397"/>
      <c r="H556" s="343"/>
      <c r="I556" s="397"/>
      <c r="J556" s="343"/>
    </row>
    <row r="557" spans="1:14" s="148" customFormat="1" ht="16.5">
      <c r="A557" s="388">
        <v>3</v>
      </c>
      <c r="B557" s="386" t="s">
        <v>475</v>
      </c>
      <c r="C557" s="399"/>
      <c r="D557" s="343"/>
      <c r="E557" s="399"/>
      <c r="F557" s="343"/>
      <c r="G557" s="399"/>
      <c r="H557" s="343"/>
      <c r="I557" s="399"/>
      <c r="J557" s="343"/>
    </row>
    <row r="558" spans="1:14" s="148" customFormat="1" ht="16.5">
      <c r="A558" s="388"/>
      <c r="B558" s="386"/>
      <c r="C558" s="399"/>
      <c r="D558" s="343"/>
      <c r="E558" s="399"/>
      <c r="F558" s="343"/>
      <c r="G558" s="399"/>
      <c r="H558" s="343"/>
      <c r="I558" s="399"/>
      <c r="J558" s="343"/>
    </row>
    <row r="559" spans="1:14" ht="17.25" thickBot="1">
      <c r="A559" s="321"/>
      <c r="B559" s="310"/>
      <c r="C559" s="400"/>
      <c r="D559" s="342"/>
      <c r="E559" s="400"/>
      <c r="F559" s="342"/>
      <c r="G559" s="400"/>
      <c r="H559" s="342"/>
      <c r="I559" s="400"/>
      <c r="J559" s="342"/>
      <c r="L559" s="86"/>
      <c r="N559" s="86"/>
    </row>
    <row r="560" spans="1:14" ht="17.25" thickBot="1">
      <c r="A560" s="319" t="s">
        <v>476</v>
      </c>
      <c r="B560" s="311" t="s">
        <v>774</v>
      </c>
      <c r="C560" s="415" t="s">
        <v>724</v>
      </c>
      <c r="D560" s="417" t="s">
        <v>481</v>
      </c>
      <c r="E560" s="415" t="s">
        <v>724</v>
      </c>
      <c r="F560" s="417" t="s">
        <v>481</v>
      </c>
      <c r="G560" s="415" t="s">
        <v>724</v>
      </c>
      <c r="H560" s="417" t="s">
        <v>481</v>
      </c>
      <c r="I560" s="415" t="s">
        <v>724</v>
      </c>
      <c r="J560" s="417" t="s">
        <v>481</v>
      </c>
      <c r="L560" s="86"/>
      <c r="N560" s="86"/>
    </row>
    <row r="561" spans="1:14" s="148" customFormat="1" ht="16.5">
      <c r="A561" s="387">
        <v>1</v>
      </c>
      <c r="B561" s="385" t="s">
        <v>473</v>
      </c>
      <c r="C561" s="381">
        <f>D561/340.75</f>
        <v>0.29347028613352899</v>
      </c>
      <c r="D561" s="344">
        <v>100</v>
      </c>
      <c r="E561" s="381">
        <f>F561/340.75</f>
        <v>0.44020542920029349</v>
      </c>
      <c r="F561" s="344">
        <v>150</v>
      </c>
      <c r="G561" s="381">
        <f>H561/340.75</f>
        <v>0.22010271460014674</v>
      </c>
      <c r="H561" s="344">
        <v>75</v>
      </c>
      <c r="I561" s="381">
        <f>J561/340.75</f>
        <v>0.20542920029347028</v>
      </c>
      <c r="J561" s="344">
        <v>70</v>
      </c>
    </row>
    <row r="562" spans="1:14" s="148" customFormat="1" ht="16.5">
      <c r="A562" s="388">
        <v>2</v>
      </c>
      <c r="B562" s="386" t="s">
        <v>474</v>
      </c>
      <c r="C562" s="381"/>
      <c r="D562" s="347"/>
      <c r="E562" s="381"/>
      <c r="F562" s="347"/>
      <c r="G562" s="381"/>
      <c r="H562" s="347"/>
      <c r="I562" s="381"/>
      <c r="J562" s="347"/>
    </row>
    <row r="563" spans="1:14" s="148" customFormat="1" ht="16.5">
      <c r="A563" s="388">
        <v>3</v>
      </c>
      <c r="B563" s="386" t="s">
        <v>475</v>
      </c>
      <c r="C563" s="352"/>
      <c r="D563" s="347"/>
      <c r="E563" s="352"/>
      <c r="F563" s="347"/>
      <c r="G563" s="352"/>
      <c r="H563" s="347"/>
      <c r="I563" s="352"/>
      <c r="J563" s="347"/>
    </row>
    <row r="564" spans="1:14" ht="16.5">
      <c r="A564" s="322"/>
      <c r="B564" s="312"/>
      <c r="C564" s="352"/>
      <c r="D564" s="347"/>
      <c r="E564" s="352"/>
      <c r="F564" s="347"/>
      <c r="G564" s="352"/>
      <c r="H564" s="347"/>
      <c r="I564" s="352"/>
      <c r="J564" s="347"/>
      <c r="L564" s="86"/>
      <c r="N564" s="86"/>
    </row>
    <row r="565" spans="1:14" ht="17.25" thickBot="1">
      <c r="A565" s="321"/>
      <c r="B565" s="310"/>
      <c r="C565" s="394"/>
      <c r="D565" s="395"/>
      <c r="E565" s="394"/>
      <c r="F565" s="395"/>
      <c r="G565" s="394"/>
      <c r="H565" s="395"/>
      <c r="I565" s="394"/>
      <c r="J565" s="395"/>
      <c r="L565" s="86"/>
      <c r="N565" s="86"/>
    </row>
    <row r="566" spans="1:14" s="92" customFormat="1" ht="37.9" customHeight="1" thickBot="1">
      <c r="A566" s="471" t="s">
        <v>477</v>
      </c>
      <c r="B566" s="472" t="s">
        <v>780</v>
      </c>
      <c r="C566" s="476"/>
      <c r="D566" s="477"/>
      <c r="E566" s="476"/>
      <c r="F566" s="477"/>
      <c r="G566" s="476"/>
      <c r="H566" s="477"/>
      <c r="I566" s="476"/>
      <c r="J566" s="477"/>
    </row>
    <row r="567" spans="1:14" ht="16.5">
      <c r="A567" s="320">
        <v>1</v>
      </c>
      <c r="B567" s="307"/>
      <c r="C567" s="405"/>
      <c r="D567" s="351"/>
      <c r="E567" s="405"/>
      <c r="F567" s="351"/>
      <c r="G567" s="405"/>
      <c r="H567" s="351"/>
      <c r="I567" s="405"/>
      <c r="J567" s="351"/>
      <c r="L567" s="86"/>
      <c r="N567" s="86"/>
    </row>
    <row r="568" spans="1:14" ht="16.5">
      <c r="A568" s="305">
        <v>2</v>
      </c>
      <c r="B568" s="308"/>
      <c r="C568" s="399"/>
      <c r="D568" s="343"/>
      <c r="E568" s="399"/>
      <c r="F568" s="343"/>
      <c r="G568" s="399"/>
      <c r="H568" s="343"/>
      <c r="I568" s="399"/>
      <c r="J568" s="343"/>
      <c r="L568" s="86"/>
      <c r="N568" s="86"/>
    </row>
    <row r="569" spans="1:14" ht="16.5">
      <c r="A569" s="322">
        <v>3</v>
      </c>
      <c r="B569" s="312"/>
      <c r="C569" s="399"/>
      <c r="D569" s="343"/>
      <c r="E569" s="399"/>
      <c r="F569" s="343"/>
      <c r="G569" s="399"/>
      <c r="H569" s="343"/>
      <c r="I569" s="399"/>
      <c r="J569" s="343"/>
      <c r="L569" s="86"/>
      <c r="N569" s="86"/>
    </row>
    <row r="570" spans="1:14" ht="17.25" thickBot="1">
      <c r="A570" s="321"/>
      <c r="B570" s="310"/>
      <c r="C570" s="400"/>
      <c r="D570" s="342"/>
      <c r="E570" s="400"/>
      <c r="F570" s="342"/>
      <c r="G570" s="400"/>
      <c r="H570" s="342"/>
      <c r="I570" s="400"/>
      <c r="J570" s="342"/>
      <c r="L570" s="86"/>
      <c r="N570" s="86"/>
    </row>
    <row r="571" spans="1:14" s="131" customFormat="1"/>
    <row r="572" spans="1:14" s="131" customFormat="1"/>
    <row r="573" spans="1:14" s="131" customFormat="1" ht="18.75">
      <c r="L573" s="245">
        <v>20</v>
      </c>
    </row>
    <row r="574" spans="1:14" s="131" customFormat="1"/>
    <row r="575" spans="1:14" s="131" customFormat="1"/>
    <row r="576" spans="1:14" s="131" customFormat="1">
      <c r="A576" s="613"/>
      <c r="B576" s="613"/>
      <c r="C576" s="613"/>
      <c r="D576" s="613"/>
      <c r="E576" s="613"/>
      <c r="F576" s="613"/>
      <c r="G576" s="613"/>
      <c r="H576" s="613"/>
      <c r="I576" s="613"/>
      <c r="J576" s="613"/>
      <c r="K576" s="613"/>
      <c r="L576" s="613"/>
    </row>
    <row r="577" spans="1:14" s="131" customFormat="1" ht="25.15" customHeight="1" thickBot="1">
      <c r="A577" s="723" t="s">
        <v>201</v>
      </c>
      <c r="B577" s="723"/>
      <c r="C577" s="613"/>
      <c r="D577" s="613"/>
      <c r="E577" s="613"/>
      <c r="F577" s="613"/>
      <c r="G577" s="613"/>
      <c r="H577" s="613"/>
      <c r="I577" s="613"/>
      <c r="J577" s="613"/>
      <c r="K577" s="613"/>
      <c r="L577" s="613"/>
    </row>
    <row r="578" spans="1:14" ht="48.6" customHeight="1">
      <c r="A578" s="725" t="s">
        <v>266</v>
      </c>
      <c r="B578" s="724" t="s">
        <v>340</v>
      </c>
      <c r="C578" s="724" t="s">
        <v>268</v>
      </c>
      <c r="D578" s="724"/>
      <c r="E578" s="724" t="s">
        <v>269</v>
      </c>
      <c r="F578" s="724"/>
      <c r="G578" s="724" t="s">
        <v>271</v>
      </c>
      <c r="H578" s="724"/>
      <c r="I578" s="724" t="s">
        <v>344</v>
      </c>
      <c r="J578" s="724"/>
      <c r="K578" s="724" t="s">
        <v>138</v>
      </c>
      <c r="L578" s="730"/>
      <c r="M578"/>
      <c r="N578" s="86"/>
    </row>
    <row r="579" spans="1:14" ht="28.15" customHeight="1" thickBot="1">
      <c r="A579" s="726"/>
      <c r="B579" s="727"/>
      <c r="C579" s="497" t="s">
        <v>468</v>
      </c>
      <c r="D579" s="498" t="s">
        <v>469</v>
      </c>
      <c r="E579" s="708" t="s">
        <v>270</v>
      </c>
      <c r="F579" s="708"/>
      <c r="G579" s="346" t="s">
        <v>137</v>
      </c>
      <c r="H579" s="346" t="s">
        <v>443</v>
      </c>
      <c r="I579" s="346" t="s">
        <v>137</v>
      </c>
      <c r="J579" s="346" t="s">
        <v>443</v>
      </c>
      <c r="K579" s="346" t="s">
        <v>137</v>
      </c>
      <c r="L579" s="461" t="s">
        <v>443</v>
      </c>
      <c r="M579"/>
      <c r="N579" s="86"/>
    </row>
    <row r="580" spans="1:14" s="148" customFormat="1" ht="33">
      <c r="A580" s="454" t="s">
        <v>21</v>
      </c>
      <c r="B580" s="455" t="s">
        <v>343</v>
      </c>
      <c r="C580" s="455" t="s">
        <v>290</v>
      </c>
      <c r="D580" s="456" t="s">
        <v>870</v>
      </c>
      <c r="E580" s="728" t="s">
        <v>871</v>
      </c>
      <c r="F580" s="728"/>
      <c r="G580" s="457">
        <f>H580/340.75</f>
        <v>1.9075568598679384</v>
      </c>
      <c r="H580" s="455">
        <v>650</v>
      </c>
      <c r="I580" s="457">
        <f>J580/340.75</f>
        <v>381.5113719735877</v>
      </c>
      <c r="J580" s="458">
        <v>130000</v>
      </c>
      <c r="K580" s="459" t="s">
        <v>872</v>
      </c>
      <c r="L580" s="460" t="s">
        <v>177</v>
      </c>
    </row>
    <row r="581" spans="1:14" s="148" customFormat="1" ht="33">
      <c r="A581" s="446" t="s">
        <v>22</v>
      </c>
      <c r="B581" s="327" t="s">
        <v>343</v>
      </c>
      <c r="C581" s="327" t="s">
        <v>533</v>
      </c>
      <c r="D581" s="443" t="s">
        <v>870</v>
      </c>
      <c r="E581" s="729" t="s">
        <v>535</v>
      </c>
      <c r="F581" s="729"/>
      <c r="G581" s="444">
        <f t="shared" ref="G581:I582" si="0">H581/340.75</f>
        <v>1.9075568598679384</v>
      </c>
      <c r="H581" s="327">
        <v>650</v>
      </c>
      <c r="I581" s="444">
        <f t="shared" si="0"/>
        <v>381.5113719735877</v>
      </c>
      <c r="J581" s="329">
        <v>130000</v>
      </c>
      <c r="K581" s="445" t="s">
        <v>873</v>
      </c>
      <c r="L581" s="447" t="s">
        <v>178</v>
      </c>
    </row>
    <row r="582" spans="1:14" s="148" customFormat="1" ht="33.75" thickBot="1">
      <c r="A582" s="448" t="s">
        <v>23</v>
      </c>
      <c r="B582" s="346" t="s">
        <v>343</v>
      </c>
      <c r="C582" s="346" t="s">
        <v>534</v>
      </c>
      <c r="D582" s="449" t="s">
        <v>870</v>
      </c>
      <c r="E582" s="708" t="s">
        <v>536</v>
      </c>
      <c r="F582" s="708"/>
      <c r="G582" s="450">
        <f t="shared" si="0"/>
        <v>1.9075568598679384</v>
      </c>
      <c r="H582" s="346">
        <v>650</v>
      </c>
      <c r="I582" s="450">
        <f t="shared" si="0"/>
        <v>381.5113719735877</v>
      </c>
      <c r="J582" s="451">
        <v>130000</v>
      </c>
      <c r="K582" s="452" t="s">
        <v>342</v>
      </c>
      <c r="L582" s="453" t="s">
        <v>179</v>
      </c>
    </row>
    <row r="583" spans="1:14" ht="10.15" customHeight="1"/>
    <row r="584" spans="1:14">
      <c r="A584" s="671" t="s">
        <v>461</v>
      </c>
      <c r="B584" s="671"/>
      <c r="C584" s="671"/>
      <c r="D584" s="671"/>
      <c r="E584" s="671"/>
      <c r="F584" s="671"/>
      <c r="G584" s="671"/>
      <c r="H584" s="671"/>
      <c r="I584" s="671"/>
      <c r="J584" s="671"/>
    </row>
    <row r="585" spans="1:14">
      <c r="A585" s="616" t="s">
        <v>730</v>
      </c>
      <c r="B585" s="616"/>
      <c r="C585" s="616"/>
      <c r="D585" s="616"/>
      <c r="E585" s="616"/>
      <c r="F585" s="616"/>
      <c r="G585" s="616"/>
      <c r="H585" s="616"/>
      <c r="I585" s="616"/>
      <c r="J585" s="616"/>
    </row>
    <row r="586" spans="1:14">
      <c r="A586" s="616" t="s">
        <v>731</v>
      </c>
      <c r="B586" s="616"/>
      <c r="C586" s="616"/>
      <c r="D586" s="616"/>
      <c r="E586" s="616"/>
      <c r="F586" s="616"/>
      <c r="G586" s="616"/>
      <c r="H586" s="616"/>
      <c r="I586" s="616"/>
      <c r="J586" s="616"/>
    </row>
    <row r="587" spans="1:14">
      <c r="A587" s="616" t="s">
        <v>778</v>
      </c>
      <c r="B587" s="616"/>
      <c r="C587" s="616"/>
      <c r="D587" s="616"/>
      <c r="E587" s="616"/>
      <c r="F587" s="616"/>
      <c r="G587" s="616"/>
      <c r="H587" s="616"/>
      <c r="I587" s="616"/>
      <c r="J587" s="616"/>
    </row>
    <row r="588" spans="1:14">
      <c r="A588" s="616" t="s">
        <v>732</v>
      </c>
      <c r="B588" s="616"/>
      <c r="C588" s="616"/>
      <c r="D588" s="616"/>
      <c r="E588" s="616"/>
      <c r="F588" s="616"/>
      <c r="G588" s="616"/>
      <c r="H588" s="616"/>
      <c r="I588" s="616"/>
      <c r="J588" s="616"/>
    </row>
    <row r="589" spans="1:14">
      <c r="A589" s="616" t="s">
        <v>216</v>
      </c>
      <c r="B589" s="616"/>
      <c r="C589" s="616"/>
      <c r="D589" s="616"/>
      <c r="E589" s="616"/>
      <c r="F589" s="616"/>
      <c r="G589" s="616"/>
      <c r="H589" s="616"/>
      <c r="I589" s="616"/>
      <c r="J589" s="616"/>
    </row>
    <row r="590" spans="1:14">
      <c r="A590" s="616" t="s">
        <v>217</v>
      </c>
      <c r="B590" s="616"/>
      <c r="C590" s="616"/>
      <c r="D590" s="616"/>
      <c r="E590" s="616"/>
      <c r="F590" s="616"/>
      <c r="G590" s="616"/>
      <c r="H590" s="616"/>
      <c r="I590" s="616"/>
      <c r="J590" s="616"/>
    </row>
    <row r="591" spans="1:14" ht="15.6" customHeight="1">
      <c r="A591" s="616" t="s">
        <v>779</v>
      </c>
      <c r="B591" s="616"/>
      <c r="C591" s="616"/>
      <c r="D591" s="616"/>
      <c r="E591" s="616"/>
      <c r="F591" s="616"/>
      <c r="G591" s="616"/>
      <c r="H591" s="616"/>
      <c r="I591" s="616"/>
      <c r="J591" s="616"/>
    </row>
    <row r="592" spans="1:14" ht="15.6" customHeight="1">
      <c r="A592" s="616" t="s">
        <v>733</v>
      </c>
      <c r="B592" s="616"/>
      <c r="C592" s="616"/>
      <c r="D592" s="616"/>
      <c r="E592" s="616"/>
      <c r="F592" s="616"/>
      <c r="G592" s="616"/>
      <c r="H592" s="616"/>
      <c r="I592" s="616"/>
      <c r="J592" s="616"/>
    </row>
    <row r="593" spans="1:12">
      <c r="A593" s="616" t="s">
        <v>214</v>
      </c>
      <c r="B593" s="616"/>
      <c r="C593" s="616"/>
      <c r="D593" s="616"/>
      <c r="E593" s="616"/>
      <c r="F593" s="616"/>
      <c r="G593" s="616"/>
      <c r="H593" s="616"/>
      <c r="I593" s="616"/>
      <c r="J593" s="616"/>
    </row>
    <row r="594" spans="1:12">
      <c r="A594" s="537"/>
      <c r="B594" s="616" t="s">
        <v>222</v>
      </c>
      <c r="C594" s="616"/>
      <c r="D594" s="616"/>
      <c r="E594" s="616"/>
      <c r="F594" s="616"/>
      <c r="G594" s="616"/>
      <c r="H594" s="616"/>
      <c r="I594" s="616"/>
      <c r="J594" s="616"/>
    </row>
    <row r="595" spans="1:12">
      <c r="A595" s="616" t="s">
        <v>734</v>
      </c>
      <c r="B595" s="616"/>
      <c r="C595" s="616"/>
      <c r="D595" s="616"/>
      <c r="E595" s="616"/>
      <c r="F595" s="616"/>
      <c r="G595" s="616"/>
      <c r="H595" s="616"/>
      <c r="I595" s="616"/>
      <c r="J595" s="616"/>
    </row>
    <row r="607" spans="1:12">
      <c r="L607" s="86"/>
    </row>
    <row r="608" spans="1:12" ht="25.15" customHeight="1">
      <c r="L608" s="542">
        <v>21</v>
      </c>
    </row>
  </sheetData>
  <mergeCells count="313">
    <mergeCell ref="C25:D25"/>
    <mergeCell ref="G234:H234"/>
    <mergeCell ref="C210:D210"/>
    <mergeCell ref="E210:F210"/>
    <mergeCell ref="A186:J186"/>
    <mergeCell ref="C234:D234"/>
    <mergeCell ref="C44:D44"/>
    <mergeCell ref="E25:F25"/>
    <mergeCell ref="E26:F26"/>
    <mergeCell ref="A1:L1"/>
    <mergeCell ref="A117:H117"/>
    <mergeCell ref="A232:J232"/>
    <mergeCell ref="C10:L10"/>
    <mergeCell ref="C43:J43"/>
    <mergeCell ref="C156:F156"/>
    <mergeCell ref="G210:H210"/>
    <mergeCell ref="I171:J171"/>
    <mergeCell ref="C195:L195"/>
    <mergeCell ref="C11:D11"/>
    <mergeCell ref="C541:D541"/>
    <mergeCell ref="K578:L578"/>
    <mergeCell ref="I578:J578"/>
    <mergeCell ref="G578:H578"/>
    <mergeCell ref="I541:J541"/>
    <mergeCell ref="E555:F555"/>
    <mergeCell ref="C578:D578"/>
    <mergeCell ref="G555:H555"/>
    <mergeCell ref="E578:F578"/>
    <mergeCell ref="A578:A579"/>
    <mergeCell ref="B578:B579"/>
    <mergeCell ref="E579:F579"/>
    <mergeCell ref="E580:F580"/>
    <mergeCell ref="E581:F581"/>
    <mergeCell ref="A541:B541"/>
    <mergeCell ref="A500:B500"/>
    <mergeCell ref="A501:B501"/>
    <mergeCell ref="A502:B502"/>
    <mergeCell ref="A539:B539"/>
    <mergeCell ref="A577:B577"/>
    <mergeCell ref="C508:E508"/>
    <mergeCell ref="F508:H508"/>
    <mergeCell ref="C507:E507"/>
    <mergeCell ref="A540:B540"/>
    <mergeCell ref="C528:H528"/>
    <mergeCell ref="C529:H529"/>
    <mergeCell ref="C530:H530"/>
    <mergeCell ref="C515:E515"/>
    <mergeCell ref="F515:H515"/>
    <mergeCell ref="C516:H516"/>
    <mergeCell ref="F505:H505"/>
    <mergeCell ref="F506:H506"/>
    <mergeCell ref="A588:J588"/>
    <mergeCell ref="A589:J589"/>
    <mergeCell ref="C509:E509"/>
    <mergeCell ref="C524:E524"/>
    <mergeCell ref="F524:H524"/>
    <mergeCell ref="C525:E525"/>
    <mergeCell ref="F525:H525"/>
    <mergeCell ref="C522:E522"/>
    <mergeCell ref="F486:H486"/>
    <mergeCell ref="F487:H487"/>
    <mergeCell ref="F507:H507"/>
    <mergeCell ref="C504:E504"/>
    <mergeCell ref="C502:H502"/>
    <mergeCell ref="C503:E503"/>
    <mergeCell ref="F503:H503"/>
    <mergeCell ref="C506:E506"/>
    <mergeCell ref="F504:H504"/>
    <mergeCell ref="C505:E505"/>
    <mergeCell ref="E582:F582"/>
    <mergeCell ref="F483:H483"/>
    <mergeCell ref="F476:H476"/>
    <mergeCell ref="F477:H477"/>
    <mergeCell ref="C483:E483"/>
    <mergeCell ref="C484:E484"/>
    <mergeCell ref="C485:E485"/>
    <mergeCell ref="C555:D555"/>
    <mergeCell ref="F484:H484"/>
    <mergeCell ref="F485:H485"/>
    <mergeCell ref="F488:H488"/>
    <mergeCell ref="C489:E489"/>
    <mergeCell ref="C490:E490"/>
    <mergeCell ref="C491:E491"/>
    <mergeCell ref="C492:E492"/>
    <mergeCell ref="C493:E493"/>
    <mergeCell ref="G541:H541"/>
    <mergeCell ref="F523:H523"/>
    <mergeCell ref="C526:E526"/>
    <mergeCell ref="F526:H526"/>
    <mergeCell ref="C521:E521"/>
    <mergeCell ref="F521:H521"/>
    <mergeCell ref="C540:J540"/>
    <mergeCell ref="C531:H531"/>
    <mergeCell ref="F522:H522"/>
    <mergeCell ref="C523:E523"/>
    <mergeCell ref="C519:H519"/>
    <mergeCell ref="C520:H520"/>
    <mergeCell ref="C513:E513"/>
    <mergeCell ref="F513:H513"/>
    <mergeCell ref="C514:E514"/>
    <mergeCell ref="F514:H514"/>
    <mergeCell ref="F465:H465"/>
    <mergeCell ref="F466:H466"/>
    <mergeCell ref="F467:H467"/>
    <mergeCell ref="F468:H468"/>
    <mergeCell ref="F469:H469"/>
    <mergeCell ref="F511:H511"/>
    <mergeCell ref="C501:H501"/>
    <mergeCell ref="C486:E486"/>
    <mergeCell ref="C487:E487"/>
    <mergeCell ref="C488:E488"/>
    <mergeCell ref="C469:E469"/>
    <mergeCell ref="C470:E470"/>
    <mergeCell ref="C471:E471"/>
    <mergeCell ref="C472:E472"/>
    <mergeCell ref="C465:E465"/>
    <mergeCell ref="C466:E466"/>
    <mergeCell ref="C467:E467"/>
    <mergeCell ref="C468:E468"/>
    <mergeCell ref="C474:E474"/>
    <mergeCell ref="C475:E475"/>
    <mergeCell ref="C476:E476"/>
    <mergeCell ref="F470:H470"/>
    <mergeCell ref="F471:H471"/>
    <mergeCell ref="F472:H472"/>
    <mergeCell ref="F473:H473"/>
    <mergeCell ref="F474:H474"/>
    <mergeCell ref="F475:H475"/>
    <mergeCell ref="K401:L401"/>
    <mergeCell ref="E401:F401"/>
    <mergeCell ref="G401:H401"/>
    <mergeCell ref="C401:D401"/>
    <mergeCell ref="I401:J401"/>
    <mergeCell ref="I248:J248"/>
    <mergeCell ref="G248:H248"/>
    <mergeCell ref="C270:L270"/>
    <mergeCell ref="E248:F248"/>
    <mergeCell ref="C95:D95"/>
    <mergeCell ref="C118:H118"/>
    <mergeCell ref="C107:D107"/>
    <mergeCell ref="A464:B464"/>
    <mergeCell ref="A462:B462"/>
    <mergeCell ref="A463:B463"/>
    <mergeCell ref="C440:D440"/>
    <mergeCell ref="C464:H464"/>
    <mergeCell ref="C463:H463"/>
    <mergeCell ref="G440:H440"/>
    <mergeCell ref="I58:J58"/>
    <mergeCell ref="E58:F58"/>
    <mergeCell ref="A80:B80"/>
    <mergeCell ref="C81:D81"/>
    <mergeCell ref="G81:H81"/>
    <mergeCell ref="A81:B81"/>
    <mergeCell ref="C80:H80"/>
    <mergeCell ref="G58:H58"/>
    <mergeCell ref="C58:D58"/>
    <mergeCell ref="E81:F81"/>
    <mergeCell ref="A118:B118"/>
    <mergeCell ref="G95:H95"/>
    <mergeCell ref="E95:F95"/>
    <mergeCell ref="A9:B9"/>
    <mergeCell ref="A42:B42"/>
    <mergeCell ref="A43:B43"/>
    <mergeCell ref="A79:B79"/>
    <mergeCell ref="A10:B10"/>
    <mergeCell ref="A11:B11"/>
    <mergeCell ref="A44:B44"/>
    <mergeCell ref="K11:L11"/>
    <mergeCell ref="G25:H25"/>
    <mergeCell ref="C26:D26"/>
    <mergeCell ref="E11:F11"/>
    <mergeCell ref="G11:H11"/>
    <mergeCell ref="I11:J11"/>
    <mergeCell ref="K25:L25"/>
    <mergeCell ref="C17:D17"/>
    <mergeCell ref="E17:F17"/>
    <mergeCell ref="G17:H17"/>
    <mergeCell ref="E44:F44"/>
    <mergeCell ref="G44:H44"/>
    <mergeCell ref="I44:J44"/>
    <mergeCell ref="I25:J25"/>
    <mergeCell ref="G26:H26"/>
    <mergeCell ref="I27:J27"/>
    <mergeCell ref="A585:J585"/>
    <mergeCell ref="C119:D119"/>
    <mergeCell ref="A119:B119"/>
    <mergeCell ref="G363:H363"/>
    <mergeCell ref="I363:J363"/>
    <mergeCell ref="A308:B308"/>
    <mergeCell ref="G349:H349"/>
    <mergeCell ref="G134:H134"/>
    <mergeCell ref="A155:B155"/>
    <mergeCell ref="A156:B156"/>
    <mergeCell ref="E107:F107"/>
    <mergeCell ref="G107:H107"/>
    <mergeCell ref="G119:H119"/>
    <mergeCell ref="E119:F119"/>
    <mergeCell ref="G96:H96"/>
    <mergeCell ref="A584:J584"/>
    <mergeCell ref="A194:B194"/>
    <mergeCell ref="C171:D171"/>
    <mergeCell ref="A157:B157"/>
    <mergeCell ref="C157:D157"/>
    <mergeCell ref="E157:F157"/>
    <mergeCell ref="A233:B233"/>
    <mergeCell ref="A196:B196"/>
    <mergeCell ref="E196:F196"/>
    <mergeCell ref="E171:F171"/>
    <mergeCell ref="G133:H133"/>
    <mergeCell ref="C134:D134"/>
    <mergeCell ref="C133:D133"/>
    <mergeCell ref="E133:F133"/>
    <mergeCell ref="E135:F135"/>
    <mergeCell ref="G171:H171"/>
    <mergeCell ref="A385:B385"/>
    <mergeCell ref="C363:D363"/>
    <mergeCell ref="A349:B349"/>
    <mergeCell ref="C349:D349"/>
    <mergeCell ref="E349:F349"/>
    <mergeCell ref="E363:F363"/>
    <mergeCell ref="A195:B195"/>
    <mergeCell ref="C271:D271"/>
    <mergeCell ref="C285:D285"/>
    <mergeCell ref="G156:J156"/>
    <mergeCell ref="G157:H157"/>
    <mergeCell ref="I157:J157"/>
    <mergeCell ref="A348:B348"/>
    <mergeCell ref="A310:B310"/>
    <mergeCell ref="E310:F310"/>
    <mergeCell ref="A347:B347"/>
    <mergeCell ref="E324:F324"/>
    <mergeCell ref="G196:H196"/>
    <mergeCell ref="C196:D196"/>
    <mergeCell ref="A426:B426"/>
    <mergeCell ref="C426:D426"/>
    <mergeCell ref="E426:F426"/>
    <mergeCell ref="A424:B424"/>
    <mergeCell ref="A425:B425"/>
    <mergeCell ref="C425:J425"/>
    <mergeCell ref="I426:J426"/>
    <mergeCell ref="K248:L248"/>
    <mergeCell ref="E285:F285"/>
    <mergeCell ref="C324:D324"/>
    <mergeCell ref="C348:J348"/>
    <mergeCell ref="I387:J387"/>
    <mergeCell ref="K387:L387"/>
    <mergeCell ref="G387:H387"/>
    <mergeCell ref="A309:B309"/>
    <mergeCell ref="C248:D248"/>
    <mergeCell ref="E271:F271"/>
    <mergeCell ref="A387:B387"/>
    <mergeCell ref="C387:D387"/>
    <mergeCell ref="E387:F387"/>
    <mergeCell ref="K271:L271"/>
    <mergeCell ref="I234:J234"/>
    <mergeCell ref="K234:L234"/>
    <mergeCell ref="A386:B386"/>
    <mergeCell ref="A234:B234"/>
    <mergeCell ref="E234:F234"/>
    <mergeCell ref="A270:B270"/>
    <mergeCell ref="A269:B269"/>
    <mergeCell ref="A271:B271"/>
    <mergeCell ref="C310:D310"/>
    <mergeCell ref="C479:H479"/>
    <mergeCell ref="C480:H480"/>
    <mergeCell ref="C473:E473"/>
    <mergeCell ref="K196:L196"/>
    <mergeCell ref="I210:J210"/>
    <mergeCell ref="I285:J285"/>
    <mergeCell ref="K210:L210"/>
    <mergeCell ref="I196:J196"/>
    <mergeCell ref="K285:L285"/>
    <mergeCell ref="C233:L233"/>
    <mergeCell ref="A587:J587"/>
    <mergeCell ref="F493:H493"/>
    <mergeCell ref="F489:H489"/>
    <mergeCell ref="I555:J555"/>
    <mergeCell ref="E541:F541"/>
    <mergeCell ref="I349:J349"/>
    <mergeCell ref="G426:H426"/>
    <mergeCell ref="E440:F440"/>
    <mergeCell ref="C477:E477"/>
    <mergeCell ref="C478:H478"/>
    <mergeCell ref="I310:J310"/>
    <mergeCell ref="G285:H285"/>
    <mergeCell ref="G271:H271"/>
    <mergeCell ref="A593:J593"/>
    <mergeCell ref="A590:J590"/>
    <mergeCell ref="A591:J591"/>
    <mergeCell ref="C481:H481"/>
    <mergeCell ref="C482:H482"/>
    <mergeCell ref="C517:H517"/>
    <mergeCell ref="C518:H518"/>
    <mergeCell ref="F509:H509"/>
    <mergeCell ref="C510:E510"/>
    <mergeCell ref="F510:H510"/>
    <mergeCell ref="C511:E511"/>
    <mergeCell ref="C386:L386"/>
    <mergeCell ref="I271:J271"/>
    <mergeCell ref="I324:J324"/>
    <mergeCell ref="C309:J309"/>
    <mergeCell ref="G310:H310"/>
    <mergeCell ref="G324:H324"/>
    <mergeCell ref="I440:J440"/>
    <mergeCell ref="A592:J592"/>
    <mergeCell ref="B594:J594"/>
    <mergeCell ref="A595:J595"/>
    <mergeCell ref="F490:H490"/>
    <mergeCell ref="F491:H491"/>
    <mergeCell ref="F492:H492"/>
    <mergeCell ref="A586:J586"/>
    <mergeCell ref="C512:E512"/>
    <mergeCell ref="F512:H512"/>
  </mergeCells>
  <phoneticPr fontId="0" type="noConversion"/>
  <printOptions horizontalCentered="1"/>
  <pageMargins left="0.39370078740157483" right="0.39370078740157483" top="0.78740157480314965" bottom="0.23622047244094491" header="0.27559055118110237" footer="3.937007874015748E-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codeName="Φύλλο13"/>
  <dimension ref="A1:G21"/>
  <sheetViews>
    <sheetView zoomScale="75" workbookViewId="0">
      <selection activeCell="D6" sqref="D6"/>
    </sheetView>
  </sheetViews>
  <sheetFormatPr defaultColWidth="8.75" defaultRowHeight="15.75"/>
  <cols>
    <col min="1" max="1" width="23.625" style="47" customWidth="1"/>
    <col min="2" max="2" width="15" style="47" customWidth="1"/>
    <col min="3" max="3" width="15.75" style="47" customWidth="1"/>
    <col min="4" max="4" width="42.125" style="47" customWidth="1"/>
    <col min="5" max="5" width="20.75" style="47" customWidth="1"/>
    <col min="6" max="6" width="14" style="47" customWidth="1"/>
    <col min="7" max="7" width="11.25" style="47" customWidth="1"/>
    <col min="8" max="16384" width="8.75" style="47"/>
  </cols>
  <sheetData>
    <row r="1" spans="1:7" s="131" customFormat="1" ht="28.15" customHeight="1">
      <c r="A1" s="751" t="s">
        <v>795</v>
      </c>
      <c r="B1" s="751"/>
      <c r="C1" s="751"/>
      <c r="D1" s="751"/>
    </row>
    <row r="2" spans="1:7" s="131" customFormat="1">
      <c r="A2" s="83"/>
      <c r="B2" s="83"/>
      <c r="C2" s="83"/>
    </row>
    <row r="3" spans="1:7" s="161" customFormat="1" ht="34.15" customHeight="1">
      <c r="A3" s="963" t="s">
        <v>796</v>
      </c>
      <c r="B3" s="963"/>
      <c r="C3" s="963"/>
      <c r="D3" s="963"/>
    </row>
    <row r="4" spans="1:7" ht="16.5" thickBot="1">
      <c r="A4" s="127"/>
      <c r="B4" s="127"/>
      <c r="C4" s="127"/>
    </row>
    <row r="5" spans="1:7" ht="39" customHeight="1" thickTop="1">
      <c r="A5" s="205" t="s">
        <v>552</v>
      </c>
      <c r="B5" s="341" t="s">
        <v>760</v>
      </c>
      <c r="C5" s="490" t="s">
        <v>553</v>
      </c>
    </row>
    <row r="6" spans="1:7" ht="19.5" customHeight="1">
      <c r="A6" s="40" t="s">
        <v>304</v>
      </c>
      <c r="B6" s="159">
        <f>C6/340.75</f>
        <v>0.66617754952311081</v>
      </c>
      <c r="C6" s="31">
        <v>227</v>
      </c>
    </row>
    <row r="7" spans="1:7" ht="31.5">
      <c r="A7" s="40" t="s">
        <v>305</v>
      </c>
      <c r="B7" s="159">
        <f>C7/340.75</f>
        <v>0.35803374908290536</v>
      </c>
      <c r="C7" s="31">
        <v>122</v>
      </c>
    </row>
    <row r="8" spans="1:7" ht="30" customHeight="1" thickBot="1">
      <c r="A8" s="42" t="s">
        <v>557</v>
      </c>
      <c r="B8" s="160">
        <f>C8/340.75</f>
        <v>0.7776962582538518</v>
      </c>
      <c r="C8" s="43">
        <v>265</v>
      </c>
    </row>
    <row r="9" spans="1:7" ht="17.25" thickTop="1" thickBot="1"/>
    <row r="10" spans="1:7" ht="33.6" customHeight="1" thickTop="1">
      <c r="A10" s="491" t="s">
        <v>555</v>
      </c>
      <c r="B10" s="341" t="s">
        <v>761</v>
      </c>
      <c r="C10" s="465" t="s">
        <v>556</v>
      </c>
    </row>
    <row r="11" spans="1:7" ht="36" customHeight="1" thickBot="1">
      <c r="A11" s="52" t="s">
        <v>554</v>
      </c>
      <c r="B11" s="492">
        <v>0.04</v>
      </c>
      <c r="C11" s="53">
        <v>15</v>
      </c>
    </row>
    <row r="12" spans="1:7" ht="17.25" thickTop="1" thickBot="1"/>
    <row r="13" spans="1:7" ht="27" customHeight="1" thickTop="1">
      <c r="A13" s="960" t="s">
        <v>212</v>
      </c>
      <c r="B13" s="961"/>
      <c r="C13" s="961"/>
      <c r="D13" s="962"/>
      <c r="E13" s="493"/>
      <c r="F13" s="493"/>
      <c r="G13" s="493"/>
    </row>
    <row r="14" spans="1:7" ht="19.899999999999999" customHeight="1">
      <c r="A14" s="958" t="s">
        <v>213</v>
      </c>
      <c r="B14" s="959"/>
      <c r="C14" s="954" t="s">
        <v>230</v>
      </c>
      <c r="D14" s="955"/>
      <c r="E14" s="494"/>
      <c r="F14" s="142"/>
      <c r="G14" s="142"/>
    </row>
    <row r="15" spans="1:7" ht="19.899999999999999" customHeight="1">
      <c r="A15" s="958" t="s">
        <v>231</v>
      </c>
      <c r="B15" s="959"/>
      <c r="C15" s="954" t="s">
        <v>232</v>
      </c>
      <c r="D15" s="955"/>
      <c r="E15" s="494"/>
      <c r="F15" s="142"/>
      <c r="G15" s="142"/>
    </row>
    <row r="16" spans="1:7" ht="19.899999999999999" customHeight="1">
      <c r="A16" s="958" t="s">
        <v>234</v>
      </c>
      <c r="B16" s="959"/>
      <c r="C16" s="954" t="s">
        <v>233</v>
      </c>
      <c r="D16" s="955"/>
      <c r="E16" s="494"/>
      <c r="F16" s="142"/>
      <c r="G16" s="142"/>
    </row>
    <row r="17" spans="1:7" ht="19.899999999999999" customHeight="1">
      <c r="A17" s="958" t="s">
        <v>235</v>
      </c>
      <c r="B17" s="959"/>
      <c r="C17" s="954" t="s">
        <v>236</v>
      </c>
      <c r="D17" s="955"/>
      <c r="E17" s="494"/>
      <c r="F17" s="142"/>
      <c r="G17" s="142"/>
    </row>
    <row r="18" spans="1:7" ht="19.899999999999999" customHeight="1">
      <c r="A18" s="958" t="s">
        <v>237</v>
      </c>
      <c r="B18" s="959"/>
      <c r="C18" s="954" t="s">
        <v>236</v>
      </c>
      <c r="D18" s="955"/>
      <c r="E18" s="494"/>
      <c r="F18" s="142"/>
      <c r="G18" s="142"/>
    </row>
    <row r="19" spans="1:7" ht="19.899999999999999" customHeight="1" thickBot="1">
      <c r="A19" s="952" t="s">
        <v>238</v>
      </c>
      <c r="B19" s="953"/>
      <c r="C19" s="956" t="s">
        <v>239</v>
      </c>
      <c r="D19" s="957"/>
      <c r="E19" s="494"/>
    </row>
    <row r="20" spans="1:7" ht="24.6" customHeight="1" thickTop="1">
      <c r="A20" s="545"/>
      <c r="B20" s="545"/>
      <c r="C20" s="546"/>
      <c r="E20" s="494"/>
    </row>
    <row r="21" spans="1:7" ht="15" customHeight="1">
      <c r="A21" s="545"/>
      <c r="B21" s="545"/>
      <c r="C21" s="546"/>
      <c r="E21" s="47">
        <v>31</v>
      </c>
    </row>
  </sheetData>
  <mergeCells count="15">
    <mergeCell ref="A1:D1"/>
    <mergeCell ref="A18:B18"/>
    <mergeCell ref="A13:D13"/>
    <mergeCell ref="A14:B14"/>
    <mergeCell ref="A3:D3"/>
    <mergeCell ref="A19:B19"/>
    <mergeCell ref="C14:D14"/>
    <mergeCell ref="C15:D15"/>
    <mergeCell ref="C16:D16"/>
    <mergeCell ref="C17:D17"/>
    <mergeCell ref="C18:D18"/>
    <mergeCell ref="C19:D19"/>
    <mergeCell ref="A15:B15"/>
    <mergeCell ref="A16:B16"/>
    <mergeCell ref="A17:B17"/>
  </mergeCells>
  <phoneticPr fontId="0" type="noConversion"/>
  <printOptions horizontalCentered="1"/>
  <pageMargins left="1.1811023622047245" right="0.39370078740157483" top="0.98425196850393704" bottom="0.39370078740157483" header="0.51181102362204722"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sheetPr codeName="Φύλλο14"/>
  <dimension ref="A1:I34"/>
  <sheetViews>
    <sheetView zoomScale="75" workbookViewId="0">
      <selection activeCell="H40" sqref="H40"/>
    </sheetView>
  </sheetViews>
  <sheetFormatPr defaultColWidth="11.125" defaultRowHeight="15.75"/>
  <cols>
    <col min="1" max="1" width="11.125" style="86" customWidth="1"/>
    <col min="2" max="2" width="25.375" style="86" customWidth="1"/>
    <col min="3" max="3" width="6.875" style="86" customWidth="1"/>
    <col min="4" max="4" width="7.5" style="86" customWidth="1"/>
    <col min="5" max="5" width="11.125" style="86" customWidth="1"/>
    <col min="6" max="6" width="25.875" style="86" customWidth="1"/>
    <col min="7" max="7" width="8" style="86" customWidth="1"/>
    <col min="8" max="8" width="9.75" style="86" customWidth="1"/>
    <col min="9" max="16384" width="11.125" style="86"/>
  </cols>
  <sheetData>
    <row r="1" spans="1:9" s="92" customFormat="1" ht="20.45" customHeight="1" thickBot="1">
      <c r="A1" s="972" t="s">
        <v>180</v>
      </c>
      <c r="B1" s="972"/>
      <c r="C1" s="972"/>
      <c r="D1" s="972"/>
      <c r="E1" s="972"/>
      <c r="F1" s="972"/>
      <c r="G1" s="972"/>
      <c r="H1" s="972"/>
      <c r="I1" s="162"/>
    </row>
    <row r="2" spans="1:9" ht="16.5" thickTop="1">
      <c r="A2" s="977"/>
      <c r="B2" s="978"/>
      <c r="C2" s="179" t="s">
        <v>724</v>
      </c>
      <c r="D2" s="214" t="s">
        <v>443</v>
      </c>
      <c r="E2" s="979"/>
      <c r="F2" s="979"/>
      <c r="G2" s="179" t="s">
        <v>724</v>
      </c>
      <c r="H2" s="215" t="s">
        <v>443</v>
      </c>
    </row>
    <row r="3" spans="1:9" s="142" customFormat="1" ht="34.9" customHeight="1">
      <c r="A3" s="970" t="s">
        <v>525</v>
      </c>
      <c r="B3" s="971"/>
      <c r="C3" s="973" t="s">
        <v>161</v>
      </c>
      <c r="D3" s="974"/>
      <c r="E3" s="971" t="s">
        <v>482</v>
      </c>
      <c r="F3" s="971"/>
      <c r="G3" s="573">
        <v>51650</v>
      </c>
      <c r="H3" s="249">
        <f t="shared" ref="H3:H16" si="0">G3*340.75</f>
        <v>17599737.5</v>
      </c>
    </row>
    <row r="4" spans="1:9" s="142" customFormat="1" ht="31.9" customHeight="1">
      <c r="A4" s="970" t="s">
        <v>526</v>
      </c>
      <c r="B4" s="971"/>
      <c r="C4" s="973" t="s">
        <v>157</v>
      </c>
      <c r="D4" s="974"/>
      <c r="E4" s="971" t="s">
        <v>933</v>
      </c>
      <c r="F4" s="971"/>
      <c r="G4" s="573">
        <v>25050</v>
      </c>
      <c r="H4" s="249">
        <f t="shared" si="0"/>
        <v>8535787.5</v>
      </c>
    </row>
    <row r="5" spans="1:9" s="142" customFormat="1" ht="45" customHeight="1">
      <c r="A5" s="993" t="s">
        <v>527</v>
      </c>
      <c r="B5" s="994"/>
      <c r="C5" s="572">
        <v>68</v>
      </c>
      <c r="D5" s="248">
        <f>C5*340.75</f>
        <v>23171</v>
      </c>
      <c r="E5" s="971" t="s">
        <v>934</v>
      </c>
      <c r="F5" s="971"/>
      <c r="G5" s="573">
        <v>38000</v>
      </c>
      <c r="H5" s="249">
        <f t="shared" si="0"/>
        <v>12948500</v>
      </c>
    </row>
    <row r="6" spans="1:9" s="142" customFormat="1" ht="41.45" customHeight="1">
      <c r="A6" s="970" t="s">
        <v>528</v>
      </c>
      <c r="B6" s="971"/>
      <c r="C6" s="571">
        <v>44</v>
      </c>
      <c r="D6" s="248">
        <f>C6*340.75</f>
        <v>14993</v>
      </c>
      <c r="E6" s="971" t="s">
        <v>935</v>
      </c>
      <c r="F6" s="971"/>
      <c r="G6" s="573">
        <v>3960</v>
      </c>
      <c r="H6" s="249">
        <f t="shared" si="0"/>
        <v>1349370</v>
      </c>
    </row>
    <row r="7" spans="1:9" s="142" customFormat="1" ht="35.450000000000003" customHeight="1">
      <c r="A7" s="970" t="s">
        <v>529</v>
      </c>
      <c r="B7" s="971"/>
      <c r="C7" s="973" t="s">
        <v>161</v>
      </c>
      <c r="D7" s="974"/>
      <c r="E7" s="971" t="s">
        <v>530</v>
      </c>
      <c r="F7" s="971"/>
      <c r="G7" s="573">
        <v>190</v>
      </c>
      <c r="H7" s="249">
        <f t="shared" si="0"/>
        <v>64742.5</v>
      </c>
    </row>
    <row r="8" spans="1:9" s="142" customFormat="1" ht="39" customHeight="1">
      <c r="A8" s="970" t="s">
        <v>524</v>
      </c>
      <c r="B8" s="971"/>
      <c r="C8" s="975" t="s">
        <v>157</v>
      </c>
      <c r="D8" s="976"/>
      <c r="E8" s="971" t="s">
        <v>936</v>
      </c>
      <c r="F8" s="971"/>
      <c r="G8" s="573">
        <v>734</v>
      </c>
      <c r="H8" s="249">
        <f t="shared" si="0"/>
        <v>250110.5</v>
      </c>
    </row>
    <row r="9" spans="1:9" s="142" customFormat="1" ht="38.25" customHeight="1">
      <c r="A9" s="970" t="s">
        <v>531</v>
      </c>
      <c r="B9" s="971"/>
      <c r="C9" s="975" t="s">
        <v>157</v>
      </c>
      <c r="D9" s="976"/>
      <c r="E9" s="971" t="s">
        <v>937</v>
      </c>
      <c r="F9" s="971"/>
      <c r="G9" s="573">
        <v>2471</v>
      </c>
      <c r="H9" s="249">
        <f t="shared" si="0"/>
        <v>841993.25</v>
      </c>
    </row>
    <row r="10" spans="1:9" s="142" customFormat="1" ht="40.5" customHeight="1">
      <c r="A10" s="970" t="s">
        <v>384</v>
      </c>
      <c r="B10" s="971"/>
      <c r="C10" s="975" t="s">
        <v>157</v>
      </c>
      <c r="D10" s="976"/>
      <c r="E10" s="971" t="s">
        <v>938</v>
      </c>
      <c r="F10" s="971"/>
      <c r="G10" s="573">
        <v>628</v>
      </c>
      <c r="H10" s="249">
        <f t="shared" si="0"/>
        <v>213991</v>
      </c>
    </row>
    <row r="11" spans="1:9" s="142" customFormat="1" ht="46.9" customHeight="1">
      <c r="A11" s="970" t="s">
        <v>385</v>
      </c>
      <c r="B11" s="971"/>
      <c r="C11" s="571">
        <v>74</v>
      </c>
      <c r="D11" s="248">
        <f>C11*340.75</f>
        <v>25215.5</v>
      </c>
      <c r="E11" s="971" t="s">
        <v>939</v>
      </c>
      <c r="F11" s="971"/>
      <c r="G11" s="573">
        <v>235</v>
      </c>
      <c r="H11" s="249">
        <f t="shared" si="0"/>
        <v>80076.25</v>
      </c>
    </row>
    <row r="12" spans="1:9" s="142" customFormat="1" ht="42" customHeight="1">
      <c r="A12" s="970" t="s">
        <v>788</v>
      </c>
      <c r="B12" s="971"/>
      <c r="C12" s="571">
        <v>55</v>
      </c>
      <c r="D12" s="248">
        <f>C12*340.75</f>
        <v>18741.25</v>
      </c>
      <c r="E12" s="971" t="s">
        <v>31</v>
      </c>
      <c r="F12" s="971"/>
      <c r="G12" s="573">
        <v>147</v>
      </c>
      <c r="H12" s="249">
        <f t="shared" si="0"/>
        <v>50090.25</v>
      </c>
    </row>
    <row r="13" spans="1:9" s="142" customFormat="1" ht="39.75" customHeight="1">
      <c r="A13" s="970" t="s">
        <v>386</v>
      </c>
      <c r="B13" s="971"/>
      <c r="C13" s="571">
        <v>81</v>
      </c>
      <c r="D13" s="248">
        <f>C13*340.75</f>
        <v>27600.75</v>
      </c>
      <c r="E13" s="971" t="s">
        <v>940</v>
      </c>
      <c r="F13" s="971"/>
      <c r="G13" s="573">
        <v>176</v>
      </c>
      <c r="H13" s="249">
        <f t="shared" si="0"/>
        <v>59972</v>
      </c>
    </row>
    <row r="14" spans="1:9" s="142" customFormat="1" ht="40.9" customHeight="1">
      <c r="A14" s="970" t="s">
        <v>387</v>
      </c>
      <c r="B14" s="971"/>
      <c r="C14" s="571">
        <v>62</v>
      </c>
      <c r="D14" s="248">
        <f>C14*340.75</f>
        <v>21126.5</v>
      </c>
      <c r="E14" s="971" t="s">
        <v>941</v>
      </c>
      <c r="F14" s="971"/>
      <c r="G14" s="573">
        <v>147</v>
      </c>
      <c r="H14" s="249">
        <f t="shared" si="0"/>
        <v>50090.25</v>
      </c>
    </row>
    <row r="15" spans="1:9" s="142" customFormat="1" ht="30" customHeight="1">
      <c r="A15" s="970" t="s">
        <v>388</v>
      </c>
      <c r="B15" s="971"/>
      <c r="C15" s="973" t="s">
        <v>161</v>
      </c>
      <c r="D15" s="974"/>
      <c r="E15" s="971" t="s">
        <v>794</v>
      </c>
      <c r="F15" s="971"/>
      <c r="G15" s="573">
        <v>352</v>
      </c>
      <c r="H15" s="249">
        <f t="shared" si="0"/>
        <v>119944</v>
      </c>
    </row>
    <row r="16" spans="1:9" s="142" customFormat="1" ht="40.5" customHeight="1">
      <c r="A16" s="970" t="s">
        <v>389</v>
      </c>
      <c r="B16" s="971"/>
      <c r="C16" s="975" t="s">
        <v>157</v>
      </c>
      <c r="D16" s="976"/>
      <c r="E16" s="971" t="s">
        <v>714</v>
      </c>
      <c r="F16" s="971"/>
      <c r="G16" s="573">
        <v>112</v>
      </c>
      <c r="H16" s="249">
        <f t="shared" si="0"/>
        <v>38164</v>
      </c>
    </row>
    <row r="17" spans="1:9" s="142" customFormat="1" ht="35.25" customHeight="1">
      <c r="A17" s="970" t="s">
        <v>390</v>
      </c>
      <c r="B17" s="971"/>
      <c r="C17" s="571">
        <v>172</v>
      </c>
      <c r="D17" s="248">
        <f>C17*340.75</f>
        <v>58609</v>
      </c>
      <c r="E17" s="989" t="s">
        <v>0</v>
      </c>
      <c r="F17" s="990"/>
      <c r="G17" s="573">
        <v>45</v>
      </c>
      <c r="H17" s="249">
        <f>G17*340.75</f>
        <v>15333.75</v>
      </c>
    </row>
    <row r="18" spans="1:9" s="142" customFormat="1" ht="42.6" customHeight="1">
      <c r="A18" s="970" t="s">
        <v>391</v>
      </c>
      <c r="B18" s="971"/>
      <c r="C18" s="571">
        <v>140</v>
      </c>
      <c r="D18" s="248">
        <f>C18*340.75</f>
        <v>47705</v>
      </c>
      <c r="E18" s="971" t="s">
        <v>793</v>
      </c>
      <c r="F18" s="971"/>
      <c r="G18" s="573">
        <v>18</v>
      </c>
      <c r="H18" s="249">
        <f>G18*340.75</f>
        <v>6133.5</v>
      </c>
    </row>
    <row r="19" spans="1:9" s="142" customFormat="1" ht="43.5" customHeight="1">
      <c r="A19" s="970" t="s">
        <v>392</v>
      </c>
      <c r="B19" s="971"/>
      <c r="C19" s="973" t="s">
        <v>161</v>
      </c>
      <c r="D19" s="974"/>
      <c r="E19" s="971" t="s">
        <v>1</v>
      </c>
      <c r="F19" s="971"/>
      <c r="G19" s="573">
        <v>4</v>
      </c>
      <c r="H19" s="249">
        <f>G19*340.75</f>
        <v>1363</v>
      </c>
    </row>
    <row r="20" spans="1:9" s="142" customFormat="1" ht="41.25" customHeight="1">
      <c r="A20" s="970" t="s">
        <v>393</v>
      </c>
      <c r="B20" s="971"/>
      <c r="C20" s="975" t="s">
        <v>157</v>
      </c>
      <c r="D20" s="976"/>
      <c r="E20" s="989" t="s">
        <v>2</v>
      </c>
      <c r="F20" s="990"/>
      <c r="G20" s="573">
        <v>11</v>
      </c>
      <c r="H20" s="249">
        <f>G20*340.75</f>
        <v>3748.25</v>
      </c>
    </row>
    <row r="21" spans="1:9" s="142" customFormat="1" ht="20.45" customHeight="1">
      <c r="A21" s="985" t="s">
        <v>394</v>
      </c>
      <c r="B21" s="986"/>
      <c r="C21" s="981">
        <v>126</v>
      </c>
      <c r="D21" s="983">
        <f>C21*340.75</f>
        <v>42934.5</v>
      </c>
      <c r="E21" s="991" t="s">
        <v>3</v>
      </c>
      <c r="F21" s="986"/>
      <c r="G21" s="964" t="s">
        <v>790</v>
      </c>
      <c r="H21" s="966" t="s">
        <v>717</v>
      </c>
    </row>
    <row r="22" spans="1:9" s="142" customFormat="1" ht="12" customHeight="1">
      <c r="A22" s="987"/>
      <c r="B22" s="988"/>
      <c r="C22" s="981"/>
      <c r="D22" s="983"/>
      <c r="E22" s="992"/>
      <c r="F22" s="988"/>
      <c r="G22" s="965"/>
      <c r="H22" s="967"/>
    </row>
    <row r="23" spans="1:9" s="142" customFormat="1" ht="34.9" customHeight="1">
      <c r="A23" s="970" t="s">
        <v>395</v>
      </c>
      <c r="B23" s="971"/>
      <c r="C23" s="571">
        <v>71</v>
      </c>
      <c r="D23" s="248">
        <f>C23*340.75</f>
        <v>24193.25</v>
      </c>
      <c r="E23" s="971" t="s">
        <v>4</v>
      </c>
      <c r="F23" s="971"/>
      <c r="G23" s="128" t="s">
        <v>716</v>
      </c>
      <c r="H23" s="247" t="s">
        <v>917</v>
      </c>
    </row>
    <row r="24" spans="1:9" s="142" customFormat="1" ht="34.9" customHeight="1">
      <c r="A24" s="970" t="s">
        <v>396</v>
      </c>
      <c r="B24" s="971"/>
      <c r="C24" s="571">
        <v>10</v>
      </c>
      <c r="D24" s="248">
        <f>C24*340.75</f>
        <v>3407.5</v>
      </c>
      <c r="E24" s="971" t="s">
        <v>5</v>
      </c>
      <c r="F24" s="971"/>
      <c r="G24" s="128" t="s">
        <v>792</v>
      </c>
      <c r="H24" s="247" t="s">
        <v>718</v>
      </c>
    </row>
    <row r="25" spans="1:9" s="142" customFormat="1" ht="34.9" customHeight="1">
      <c r="A25" s="970" t="s">
        <v>689</v>
      </c>
      <c r="B25" s="971"/>
      <c r="C25" s="981">
        <v>37</v>
      </c>
      <c r="D25" s="983">
        <f>C25*340.75</f>
        <v>12607.75</v>
      </c>
      <c r="E25" s="971" t="s">
        <v>6</v>
      </c>
      <c r="F25" s="971"/>
      <c r="G25" s="128" t="s">
        <v>791</v>
      </c>
      <c r="H25" s="249" t="s">
        <v>719</v>
      </c>
    </row>
    <row r="26" spans="1:9" s="142" customFormat="1" ht="34.9" customHeight="1" thickBot="1">
      <c r="A26" s="980"/>
      <c r="B26" s="969"/>
      <c r="C26" s="982"/>
      <c r="D26" s="984"/>
      <c r="E26" s="969" t="s">
        <v>7</v>
      </c>
      <c r="F26" s="969"/>
      <c r="G26" s="260" t="s">
        <v>791</v>
      </c>
      <c r="H26" s="250" t="s">
        <v>719</v>
      </c>
    </row>
    <row r="27" spans="1:9" s="142" customFormat="1" ht="20.25" customHeight="1" thickTop="1">
      <c r="A27" s="251" t="s">
        <v>789</v>
      </c>
      <c r="B27" s="219"/>
      <c r="C27" s="219"/>
      <c r="D27" s="219"/>
      <c r="E27" s="252"/>
      <c r="F27" s="252"/>
      <c r="G27" s="252"/>
      <c r="H27" s="252"/>
    </row>
    <row r="28" spans="1:9" s="142" customFormat="1" ht="15.6" customHeight="1">
      <c r="A28" s="253" t="s">
        <v>432</v>
      </c>
      <c r="B28" s="253"/>
      <c r="C28" s="253"/>
      <c r="D28" s="253"/>
      <c r="E28" s="253"/>
      <c r="F28" s="253"/>
      <c r="G28" s="253"/>
      <c r="H28" s="253"/>
      <c r="I28" s="253"/>
    </row>
    <row r="29" spans="1:9" s="142" customFormat="1" ht="13.9" customHeight="1">
      <c r="A29" s="968" t="s">
        <v>942</v>
      </c>
      <c r="B29" s="968"/>
      <c r="C29" s="968"/>
      <c r="D29" s="968"/>
      <c r="E29" s="968"/>
      <c r="F29" s="968"/>
      <c r="G29" s="968"/>
      <c r="H29" s="968"/>
      <c r="I29" s="223"/>
    </row>
    <row r="30" spans="1:9" s="142" customFormat="1" ht="33" customHeight="1">
      <c r="A30" s="968" t="s">
        <v>8</v>
      </c>
      <c r="B30" s="968"/>
      <c r="C30" s="968"/>
      <c r="D30" s="968"/>
      <c r="E30" s="968"/>
      <c r="F30" s="968"/>
      <c r="G30" s="968"/>
      <c r="H30" s="968"/>
      <c r="I30" s="223"/>
    </row>
    <row r="31" spans="1:9" s="142" customFormat="1" ht="24" customHeight="1">
      <c r="H31" s="245">
        <v>32</v>
      </c>
      <c r="I31" s="223"/>
    </row>
    <row r="32" spans="1:9" ht="55.15" customHeight="1"/>
    <row r="33" ht="55.15" customHeight="1"/>
    <row r="34" ht="55.15" customHeight="1"/>
  </sheetData>
  <mergeCells count="66">
    <mergeCell ref="E3:F3"/>
    <mergeCell ref="E9:F9"/>
    <mergeCell ref="E4:F4"/>
    <mergeCell ref="A7:B7"/>
    <mergeCell ref="E5:F5"/>
    <mergeCell ref="A4:B4"/>
    <mergeCell ref="A5:B5"/>
    <mergeCell ref="E6:F6"/>
    <mergeCell ref="E7:F7"/>
    <mergeCell ref="A9:B9"/>
    <mergeCell ref="C9:D9"/>
    <mergeCell ref="A10:B10"/>
    <mergeCell ref="A6:B6"/>
    <mergeCell ref="E11:F11"/>
    <mergeCell ref="A11:B11"/>
    <mergeCell ref="C10:D10"/>
    <mergeCell ref="A12:B12"/>
    <mergeCell ref="E10:F10"/>
    <mergeCell ref="E15:F15"/>
    <mergeCell ref="A14:B14"/>
    <mergeCell ref="A15:B15"/>
    <mergeCell ref="E12:F12"/>
    <mergeCell ref="E20:F20"/>
    <mergeCell ref="E21:F22"/>
    <mergeCell ref="A19:B19"/>
    <mergeCell ref="E13:F13"/>
    <mergeCell ref="C15:D15"/>
    <mergeCell ref="E16:F16"/>
    <mergeCell ref="A16:B16"/>
    <mergeCell ref="C16:D16"/>
    <mergeCell ref="E14:F14"/>
    <mergeCell ref="A13:B13"/>
    <mergeCell ref="E18:F18"/>
    <mergeCell ref="C19:D19"/>
    <mergeCell ref="A17:B17"/>
    <mergeCell ref="A18:B18"/>
    <mergeCell ref="E17:F17"/>
    <mergeCell ref="E19:F19"/>
    <mergeCell ref="A25:B26"/>
    <mergeCell ref="C25:C26"/>
    <mergeCell ref="D25:D26"/>
    <mergeCell ref="A20:B20"/>
    <mergeCell ref="C20:D20"/>
    <mergeCell ref="A21:B22"/>
    <mergeCell ref="C21:C22"/>
    <mergeCell ref="D21:D22"/>
    <mergeCell ref="A1:H1"/>
    <mergeCell ref="C7:D7"/>
    <mergeCell ref="C8:D8"/>
    <mergeCell ref="C3:D3"/>
    <mergeCell ref="C4:D4"/>
    <mergeCell ref="A8:B8"/>
    <mergeCell ref="E8:F8"/>
    <mergeCell ref="A2:B2"/>
    <mergeCell ref="E2:F2"/>
    <mergeCell ref="A3:B3"/>
    <mergeCell ref="G21:G22"/>
    <mergeCell ref="H21:H22"/>
    <mergeCell ref="A29:H29"/>
    <mergeCell ref="A30:H30"/>
    <mergeCell ref="E26:F26"/>
    <mergeCell ref="A23:B23"/>
    <mergeCell ref="E23:F23"/>
    <mergeCell ref="A24:B24"/>
    <mergeCell ref="E24:F24"/>
    <mergeCell ref="E25:F25"/>
  </mergeCells>
  <phoneticPr fontId="0" type="noConversion"/>
  <printOptions horizontalCentered="1"/>
  <pageMargins left="0.86614173228346458" right="0.23622047244094491" top="0.59055118110236227" bottom="0.19685039370078741" header="0.31496062992125984" footer="0.11811023622047245"/>
  <pageSetup paperSize="9" scale="78" orientation="portrait" r:id="rId1"/>
  <headerFooter alignWithMargins="0"/>
</worksheet>
</file>

<file path=xl/worksheets/sheet12.xml><?xml version="1.0" encoding="utf-8"?>
<worksheet xmlns="http://schemas.openxmlformats.org/spreadsheetml/2006/main" xmlns:r="http://schemas.openxmlformats.org/officeDocument/2006/relationships">
  <sheetPr codeName="Φύλλο15"/>
  <dimension ref="A1:J60"/>
  <sheetViews>
    <sheetView topLeftCell="A7" zoomScale="75" workbookViewId="0">
      <selection activeCell="F17" sqref="F17:I18"/>
    </sheetView>
  </sheetViews>
  <sheetFormatPr defaultColWidth="8.75" defaultRowHeight="12.75"/>
  <cols>
    <col min="1" max="1" width="4.125" style="67" customWidth="1"/>
    <col min="2" max="2" width="31" style="67" customWidth="1"/>
    <col min="3" max="3" width="9.625" style="67" customWidth="1"/>
    <col min="4" max="4" width="10" style="67" customWidth="1"/>
    <col min="5" max="5" width="2.125" style="67" customWidth="1"/>
    <col min="6" max="6" width="11" style="67" customWidth="1"/>
    <col min="7" max="7" width="9.375" style="69" customWidth="1"/>
    <col min="8" max="8" width="9.625" style="67" customWidth="1"/>
    <col min="9" max="9" width="6" style="67" customWidth="1"/>
    <col min="10" max="16384" width="8.75" style="67"/>
  </cols>
  <sheetData>
    <row r="1" spans="1:10" ht="33.6" customHeight="1" thickBot="1">
      <c r="A1" s="919" t="s">
        <v>715</v>
      </c>
      <c r="B1" s="919"/>
      <c r="C1" s="919"/>
      <c r="D1" s="919"/>
      <c r="E1" s="919"/>
      <c r="F1" s="919"/>
      <c r="G1" s="919"/>
      <c r="H1" s="919"/>
    </row>
    <row r="2" spans="1:10" ht="26.45" customHeight="1" thickTop="1">
      <c r="A2" s="999" t="s">
        <v>266</v>
      </c>
      <c r="B2" s="1001" t="s">
        <v>255</v>
      </c>
      <c r="C2" s="1003" t="s">
        <v>797</v>
      </c>
      <c r="D2" s="1005" t="s">
        <v>741</v>
      </c>
      <c r="E2" s="536"/>
      <c r="F2" s="998" t="s">
        <v>656</v>
      </c>
      <c r="G2" s="998"/>
      <c r="H2" s="998"/>
      <c r="I2" s="998"/>
      <c r="J2" s="119"/>
    </row>
    <row r="3" spans="1:10" ht="25.9" customHeight="1">
      <c r="A3" s="1000"/>
      <c r="B3" s="1002"/>
      <c r="C3" s="1004"/>
      <c r="D3" s="1006"/>
      <c r="E3" s="536"/>
      <c r="F3" s="998"/>
      <c r="G3" s="998"/>
      <c r="H3" s="998"/>
      <c r="I3" s="998"/>
      <c r="J3" s="496"/>
    </row>
    <row r="4" spans="1:10" ht="39" customHeight="1">
      <c r="A4" s="70">
        <v>1</v>
      </c>
      <c r="B4" s="76" t="s">
        <v>496</v>
      </c>
      <c r="C4" s="71">
        <v>160</v>
      </c>
      <c r="D4" s="515" t="s">
        <v>507</v>
      </c>
      <c r="E4" s="513"/>
      <c r="F4" s="997" t="s">
        <v>800</v>
      </c>
      <c r="G4" s="997"/>
      <c r="H4" s="997"/>
      <c r="I4" s="997"/>
      <c r="J4" s="495"/>
    </row>
    <row r="5" spans="1:10" ht="38.450000000000003" customHeight="1">
      <c r="A5" s="70">
        <v>2</v>
      </c>
      <c r="B5" s="76" t="s">
        <v>497</v>
      </c>
      <c r="C5" s="71">
        <v>155</v>
      </c>
      <c r="D5" s="515" t="s">
        <v>506</v>
      </c>
      <c r="E5" s="513"/>
      <c r="F5" s="996" t="s">
        <v>669</v>
      </c>
      <c r="G5" s="996"/>
      <c r="H5" s="996"/>
      <c r="I5" s="996"/>
      <c r="J5" s="495"/>
    </row>
    <row r="6" spans="1:10" ht="43.15" customHeight="1">
      <c r="A6" s="70">
        <v>3</v>
      </c>
      <c r="B6" s="76" t="s">
        <v>498</v>
      </c>
      <c r="C6" s="71">
        <v>130</v>
      </c>
      <c r="D6" s="515" t="s">
        <v>508</v>
      </c>
      <c r="E6" s="513"/>
      <c r="F6" s="996" t="s">
        <v>670</v>
      </c>
      <c r="G6" s="996"/>
      <c r="H6" s="996"/>
      <c r="I6" s="996"/>
      <c r="J6" s="495"/>
    </row>
    <row r="7" spans="1:10" ht="57" customHeight="1">
      <c r="A7" s="70">
        <v>4</v>
      </c>
      <c r="B7" s="76" t="s">
        <v>499</v>
      </c>
      <c r="C7" s="71">
        <v>150</v>
      </c>
      <c r="D7" s="515" t="s">
        <v>509</v>
      </c>
      <c r="E7" s="513"/>
      <c r="F7" s="996" t="s">
        <v>518</v>
      </c>
      <c r="G7" s="996"/>
      <c r="H7" s="996"/>
      <c r="I7" s="996"/>
      <c r="J7" s="495"/>
    </row>
    <row r="8" spans="1:10" ht="39.6" customHeight="1">
      <c r="A8" s="70">
        <v>5</v>
      </c>
      <c r="B8" s="76" t="s">
        <v>256</v>
      </c>
      <c r="C8" s="71">
        <v>130</v>
      </c>
      <c r="D8" s="515" t="s">
        <v>131</v>
      </c>
      <c r="E8" s="513"/>
      <c r="F8" s="996" t="s">
        <v>720</v>
      </c>
      <c r="G8" s="996"/>
      <c r="H8" s="996"/>
      <c r="I8" s="996"/>
      <c r="J8" s="495"/>
    </row>
    <row r="9" spans="1:10" ht="48" customHeight="1">
      <c r="A9" s="70">
        <v>6</v>
      </c>
      <c r="B9" s="76" t="s">
        <v>500</v>
      </c>
      <c r="C9" s="71">
        <v>150</v>
      </c>
      <c r="D9" s="515" t="s">
        <v>510</v>
      </c>
      <c r="E9" s="513"/>
      <c r="F9" s="996"/>
      <c r="G9" s="996"/>
      <c r="H9" s="996"/>
      <c r="I9" s="996"/>
      <c r="J9" s="495"/>
    </row>
    <row r="10" spans="1:10" ht="39.6" customHeight="1">
      <c r="A10" s="70">
        <v>7</v>
      </c>
      <c r="B10" s="76" t="s">
        <v>257</v>
      </c>
      <c r="C10" s="71">
        <v>140</v>
      </c>
      <c r="D10" s="515" t="s">
        <v>520</v>
      </c>
      <c r="E10" s="513"/>
      <c r="F10" s="996"/>
      <c r="G10" s="996"/>
      <c r="H10" s="996"/>
      <c r="I10" s="996"/>
      <c r="J10" s="495"/>
    </row>
    <row r="11" spans="1:10" ht="52.9" customHeight="1">
      <c r="A11" s="70">
        <v>8</v>
      </c>
      <c r="B11" s="76" t="s">
        <v>501</v>
      </c>
      <c r="C11" s="71">
        <v>75</v>
      </c>
      <c r="D11" s="515" t="s">
        <v>511</v>
      </c>
      <c r="E11" s="513"/>
      <c r="F11" s="996"/>
      <c r="G11" s="996"/>
      <c r="H11" s="996"/>
      <c r="I11" s="996"/>
      <c r="J11" s="495"/>
    </row>
    <row r="12" spans="1:10" ht="34.15" customHeight="1">
      <c r="A12" s="70">
        <v>9</v>
      </c>
      <c r="B12" s="76" t="s">
        <v>258</v>
      </c>
      <c r="C12" s="71">
        <v>140</v>
      </c>
      <c r="D12" s="515" t="s">
        <v>512</v>
      </c>
      <c r="E12" s="513"/>
      <c r="F12" s="996" t="s">
        <v>801</v>
      </c>
      <c r="G12" s="996"/>
      <c r="H12" s="996"/>
      <c r="I12" s="996"/>
      <c r="J12" s="495"/>
    </row>
    <row r="13" spans="1:10" ht="26.45" customHeight="1">
      <c r="A13" s="70">
        <v>10</v>
      </c>
      <c r="B13" s="76" t="s">
        <v>502</v>
      </c>
      <c r="C13" s="71">
        <v>190</v>
      </c>
      <c r="D13" s="515" t="s">
        <v>513</v>
      </c>
      <c r="E13" s="513"/>
      <c r="F13" s="996"/>
      <c r="G13" s="996"/>
      <c r="H13" s="996"/>
      <c r="I13" s="996"/>
    </row>
    <row r="14" spans="1:10" ht="38.450000000000003" customHeight="1">
      <c r="A14" s="70">
        <v>11</v>
      </c>
      <c r="B14" s="76" t="s">
        <v>260</v>
      </c>
      <c r="C14" s="71">
        <v>190</v>
      </c>
      <c r="D14" s="515" t="s">
        <v>514</v>
      </c>
      <c r="E14" s="513"/>
      <c r="F14" s="996"/>
      <c r="G14" s="996"/>
      <c r="H14" s="996"/>
      <c r="I14" s="996"/>
    </row>
    <row r="15" spans="1:10" ht="26.45" customHeight="1">
      <c r="A15" s="70">
        <v>12</v>
      </c>
      <c r="B15" s="76" t="s">
        <v>261</v>
      </c>
      <c r="C15" s="71">
        <v>150</v>
      </c>
      <c r="D15" s="515" t="s">
        <v>275</v>
      </c>
      <c r="E15" s="513"/>
      <c r="F15" s="996"/>
      <c r="G15" s="996"/>
      <c r="H15" s="996"/>
      <c r="I15" s="996"/>
    </row>
    <row r="16" spans="1:10" ht="27" customHeight="1">
      <c r="A16" s="70">
        <v>13</v>
      </c>
      <c r="B16" s="76" t="s">
        <v>262</v>
      </c>
      <c r="C16" s="71" t="s">
        <v>275</v>
      </c>
      <c r="D16" s="515" t="s">
        <v>804</v>
      </c>
      <c r="E16" s="513"/>
      <c r="F16" s="995" t="s">
        <v>671</v>
      </c>
      <c r="G16" s="995"/>
      <c r="H16" s="995"/>
      <c r="I16" s="995"/>
    </row>
    <row r="17" spans="1:9" ht="29.45" customHeight="1">
      <c r="A17" s="70">
        <v>14</v>
      </c>
      <c r="B17" s="76" t="s">
        <v>503</v>
      </c>
      <c r="C17" s="71" t="s">
        <v>275</v>
      </c>
      <c r="D17" s="515" t="s">
        <v>519</v>
      </c>
      <c r="E17" s="513"/>
      <c r="F17" s="996" t="s">
        <v>162</v>
      </c>
      <c r="G17" s="996"/>
      <c r="H17" s="996"/>
      <c r="I17" s="996"/>
    </row>
    <row r="18" spans="1:9" ht="39.6" customHeight="1">
      <c r="A18" s="70">
        <v>15</v>
      </c>
      <c r="B18" s="76" t="s">
        <v>504</v>
      </c>
      <c r="C18" s="71" t="s">
        <v>275</v>
      </c>
      <c r="D18" s="515" t="s">
        <v>515</v>
      </c>
      <c r="E18" s="513"/>
      <c r="F18" s="996"/>
      <c r="G18" s="996"/>
      <c r="H18" s="996"/>
      <c r="I18" s="996"/>
    </row>
    <row r="19" spans="1:9" ht="39" customHeight="1">
      <c r="A19" s="70">
        <v>16</v>
      </c>
      <c r="B19" s="76" t="s">
        <v>505</v>
      </c>
      <c r="C19" s="71" t="s">
        <v>275</v>
      </c>
      <c r="D19" s="515" t="s">
        <v>516</v>
      </c>
      <c r="E19" s="513"/>
      <c r="F19" s="996"/>
      <c r="G19" s="996"/>
      <c r="H19" s="996"/>
      <c r="I19" s="996"/>
    </row>
    <row r="20" spans="1:9" ht="19.899999999999999" customHeight="1">
      <c r="A20" s="70">
        <v>17</v>
      </c>
      <c r="B20" s="76" t="s">
        <v>263</v>
      </c>
      <c r="C20" s="71">
        <v>140</v>
      </c>
      <c r="D20" s="515"/>
      <c r="E20" s="513"/>
      <c r="F20" s="512"/>
      <c r="G20" s="512"/>
      <c r="H20" s="512"/>
      <c r="I20" s="512"/>
    </row>
    <row r="21" spans="1:9" ht="19.899999999999999" customHeight="1">
      <c r="A21" s="70">
        <v>18</v>
      </c>
      <c r="B21" s="76" t="s">
        <v>264</v>
      </c>
      <c r="C21" s="71">
        <v>300</v>
      </c>
      <c r="D21" s="515"/>
      <c r="E21" s="513"/>
      <c r="F21" s="512"/>
      <c r="G21" s="512"/>
      <c r="H21" s="512"/>
      <c r="I21" s="512"/>
    </row>
    <row r="22" spans="1:9" ht="19.899999999999999" customHeight="1">
      <c r="A22" s="609">
        <v>19</v>
      </c>
      <c r="B22" s="610" t="s">
        <v>265</v>
      </c>
      <c r="C22" s="611">
        <v>75</v>
      </c>
      <c r="D22" s="612"/>
      <c r="E22" s="513"/>
      <c r="F22" s="512"/>
      <c r="G22" s="512"/>
      <c r="H22" s="512"/>
      <c r="I22" s="512"/>
    </row>
    <row r="23" spans="1:9" ht="19.899999999999999" customHeight="1" thickBot="1">
      <c r="A23" s="72">
        <v>20</v>
      </c>
      <c r="B23" s="77" t="s">
        <v>802</v>
      </c>
      <c r="C23" s="73" t="s">
        <v>275</v>
      </c>
      <c r="D23" s="516" t="s">
        <v>803</v>
      </c>
      <c r="E23" s="513"/>
      <c r="F23" s="512"/>
      <c r="G23" s="512"/>
      <c r="H23" s="512"/>
      <c r="I23" s="512"/>
    </row>
    <row r="24" spans="1:9" ht="24.6" customHeight="1" thickTop="1">
      <c r="A24" s="513"/>
      <c r="B24" s="512"/>
      <c r="C24" s="513"/>
      <c r="D24" s="513"/>
      <c r="E24" s="513"/>
      <c r="F24" s="512"/>
      <c r="G24" s="512"/>
      <c r="H24" s="512"/>
      <c r="I24" s="512"/>
    </row>
    <row r="25" spans="1:9" ht="18" customHeight="1">
      <c r="F25" s="512"/>
      <c r="G25" s="512"/>
      <c r="H25" s="513"/>
    </row>
    <row r="26" spans="1:9" ht="19.149999999999999" customHeight="1">
      <c r="F26" s="513"/>
      <c r="G26" s="512"/>
      <c r="H26" s="513"/>
      <c r="I26" s="549">
        <v>33</v>
      </c>
    </row>
    <row r="27" spans="1:9" ht="19.149999999999999" customHeight="1">
      <c r="F27" s="513"/>
      <c r="G27" s="512"/>
      <c r="H27" s="513"/>
    </row>
    <row r="28" spans="1:9" ht="26.45" customHeight="1">
      <c r="A28" s="919" t="s">
        <v>203</v>
      </c>
      <c r="B28" s="919"/>
      <c r="C28" s="919"/>
      <c r="D28" s="919"/>
      <c r="E28" s="919"/>
      <c r="F28" s="919"/>
      <c r="G28" s="919"/>
      <c r="H28" s="919"/>
      <c r="I28" s="919"/>
    </row>
    <row r="29" spans="1:9" ht="15.6" customHeight="1" thickBot="1">
      <c r="A29" s="1011" t="s">
        <v>541</v>
      </c>
      <c r="B29" s="1012"/>
      <c r="C29" s="1012"/>
      <c r="D29" s="1012"/>
      <c r="E29" s="1012"/>
      <c r="F29" s="1012"/>
      <c r="G29" s="1012"/>
      <c r="H29" s="1012"/>
      <c r="I29" s="1012"/>
    </row>
    <row r="30" spans="1:9" ht="50.45" customHeight="1" thickTop="1">
      <c r="A30" s="514" t="s">
        <v>266</v>
      </c>
      <c r="B30" s="1009" t="s">
        <v>140</v>
      </c>
      <c r="C30" s="1009"/>
      <c r="D30" s="1009" t="s">
        <v>521</v>
      </c>
      <c r="E30" s="1009"/>
      <c r="F30" s="1009"/>
      <c r="G30" s="1009"/>
      <c r="H30" s="1009" t="s">
        <v>738</v>
      </c>
      <c r="I30" s="1010"/>
    </row>
    <row r="31" spans="1:9" ht="42" customHeight="1">
      <c r="A31" s="70">
        <v>1</v>
      </c>
      <c r="B31" s="1013" t="s">
        <v>259</v>
      </c>
      <c r="C31" s="1013"/>
      <c r="D31" s="1013" t="s">
        <v>739</v>
      </c>
      <c r="E31" s="1013"/>
      <c r="F31" s="1013"/>
      <c r="G31" s="1013"/>
      <c r="H31" s="1007">
        <v>41100</v>
      </c>
      <c r="I31" s="1008"/>
    </row>
    <row r="32" spans="1:9" ht="39.6" customHeight="1">
      <c r="A32" s="70">
        <v>2</v>
      </c>
      <c r="B32" s="1013" t="s">
        <v>141</v>
      </c>
      <c r="C32" s="1013"/>
      <c r="D32" s="1013" t="s">
        <v>145</v>
      </c>
      <c r="E32" s="1013"/>
      <c r="F32" s="1013"/>
      <c r="G32" s="1013"/>
      <c r="H32" s="1007">
        <v>58700</v>
      </c>
      <c r="I32" s="1008"/>
    </row>
    <row r="33" spans="1:9" ht="42.6" customHeight="1">
      <c r="A33" s="70">
        <v>3</v>
      </c>
      <c r="B33" s="1013" t="s">
        <v>141</v>
      </c>
      <c r="C33" s="1013"/>
      <c r="D33" s="1013" t="s">
        <v>517</v>
      </c>
      <c r="E33" s="1013"/>
      <c r="F33" s="1013"/>
      <c r="G33" s="1013"/>
      <c r="H33" s="1007">
        <v>132000</v>
      </c>
      <c r="I33" s="1008"/>
    </row>
    <row r="34" spans="1:9" ht="39" customHeight="1">
      <c r="A34" s="70">
        <v>4</v>
      </c>
      <c r="B34" s="1013" t="s">
        <v>142</v>
      </c>
      <c r="C34" s="1013"/>
      <c r="D34" s="1013" t="s">
        <v>146</v>
      </c>
      <c r="E34" s="1013"/>
      <c r="F34" s="1013"/>
      <c r="G34" s="1013"/>
      <c r="H34" s="1007">
        <v>11150</v>
      </c>
      <c r="I34" s="1008"/>
    </row>
    <row r="35" spans="1:9" ht="55.15" customHeight="1">
      <c r="A35" s="70">
        <v>5</v>
      </c>
      <c r="B35" s="1013" t="s">
        <v>143</v>
      </c>
      <c r="C35" s="1013"/>
      <c r="D35" s="1013" t="s">
        <v>740</v>
      </c>
      <c r="E35" s="1013"/>
      <c r="F35" s="1013"/>
      <c r="G35" s="1013"/>
      <c r="H35" s="1007">
        <v>50000</v>
      </c>
      <c r="I35" s="1008"/>
    </row>
    <row r="36" spans="1:9" ht="82.9" customHeight="1" thickBot="1">
      <c r="A36" s="72">
        <v>6</v>
      </c>
      <c r="B36" s="1017" t="s">
        <v>144</v>
      </c>
      <c r="C36" s="1017"/>
      <c r="D36" s="1017" t="s">
        <v>593</v>
      </c>
      <c r="E36" s="1017"/>
      <c r="F36" s="1017"/>
      <c r="G36" s="1017"/>
      <c r="H36" s="1014">
        <v>32300</v>
      </c>
      <c r="I36" s="1015"/>
    </row>
    <row r="37" spans="1:9" ht="13.9" customHeight="1" thickTop="1"/>
    <row r="39" spans="1:9" ht="15.6" customHeight="1">
      <c r="A39" s="818"/>
      <c r="B39" s="818"/>
      <c r="C39" s="818"/>
      <c r="D39" s="818"/>
      <c r="E39" s="818"/>
      <c r="F39" s="818"/>
    </row>
    <row r="40" spans="1:9" ht="18.600000000000001" customHeight="1">
      <c r="A40" s="1018"/>
      <c r="B40" s="1018"/>
      <c r="C40" s="1018"/>
      <c r="D40" s="1018"/>
      <c r="E40" s="1018"/>
      <c r="F40" s="1018"/>
    </row>
    <row r="41" spans="1:9" ht="13.15" customHeight="1">
      <c r="A41" s="1016"/>
      <c r="B41" s="1016"/>
      <c r="C41" s="1016"/>
      <c r="D41" s="1016"/>
      <c r="E41" s="1016"/>
      <c r="F41" s="1016"/>
    </row>
    <row r="42" spans="1:9" ht="29.45" customHeight="1">
      <c r="A42" s="1016"/>
      <c r="B42" s="1016"/>
      <c r="C42" s="1016"/>
      <c r="D42" s="1016"/>
      <c r="E42" s="1016"/>
      <c r="F42" s="1016"/>
    </row>
    <row r="43" spans="1:9" ht="29.45" customHeight="1">
      <c r="A43" s="1016"/>
      <c r="B43" s="1016"/>
      <c r="C43" s="1016"/>
      <c r="D43" s="1016"/>
      <c r="E43" s="1016"/>
      <c r="F43" s="1016"/>
    </row>
    <row r="44" spans="1:9" ht="57.6" customHeight="1">
      <c r="A44" s="1016"/>
      <c r="B44" s="1016"/>
      <c r="C44" s="1016"/>
      <c r="D44" s="1016"/>
      <c r="E44" s="1016"/>
      <c r="F44" s="1016"/>
    </row>
    <row r="45" spans="1:9">
      <c r="A45" s="1016"/>
      <c r="B45" s="1016"/>
      <c r="C45" s="1016"/>
      <c r="D45" s="1016"/>
      <c r="E45" s="1016"/>
      <c r="F45" s="1016"/>
    </row>
    <row r="46" spans="1:9" ht="18" customHeight="1">
      <c r="A46" s="1016"/>
      <c r="B46" s="1016"/>
      <c r="C46" s="1016"/>
      <c r="D46" s="1016"/>
      <c r="E46" s="1016"/>
      <c r="F46" s="1016"/>
    </row>
    <row r="47" spans="1:9" ht="55.15" customHeight="1">
      <c r="A47" s="1016"/>
      <c r="B47" s="1016"/>
      <c r="C47" s="1016"/>
      <c r="D47" s="1016"/>
      <c r="E47" s="1016"/>
      <c r="F47" s="1016"/>
    </row>
    <row r="48" spans="1:9" ht="20.45" customHeight="1">
      <c r="A48" s="1016"/>
      <c r="B48" s="1016"/>
      <c r="C48" s="1016"/>
      <c r="D48" s="1016"/>
      <c r="E48" s="1016"/>
      <c r="F48" s="1016"/>
    </row>
    <row r="49" spans="1:9">
      <c r="A49" s="495"/>
      <c r="B49" s="495"/>
      <c r="C49" s="495"/>
      <c r="D49" s="495"/>
      <c r="E49" s="495"/>
      <c r="F49" s="495"/>
    </row>
    <row r="50" spans="1:9">
      <c r="A50" s="495"/>
      <c r="B50" s="495"/>
      <c r="C50" s="495"/>
      <c r="D50" s="495"/>
      <c r="E50" s="495"/>
      <c r="F50" s="495"/>
    </row>
    <row r="60" spans="1:9" ht="15.75">
      <c r="I60" s="548">
        <v>34</v>
      </c>
    </row>
  </sheetData>
  <mergeCells count="48">
    <mergeCell ref="A40:F40"/>
    <mergeCell ref="A41:F41"/>
    <mergeCell ref="A42:F42"/>
    <mergeCell ref="A48:F48"/>
    <mergeCell ref="A44:F44"/>
    <mergeCell ref="A45:F45"/>
    <mergeCell ref="A46:F46"/>
    <mergeCell ref="A47:F47"/>
    <mergeCell ref="B33:C33"/>
    <mergeCell ref="B30:C30"/>
    <mergeCell ref="B31:C31"/>
    <mergeCell ref="A43:F43"/>
    <mergeCell ref="B34:C34"/>
    <mergeCell ref="B35:C35"/>
    <mergeCell ref="B36:C36"/>
    <mergeCell ref="D35:G35"/>
    <mergeCell ref="D36:G36"/>
    <mergeCell ref="A39:F39"/>
    <mergeCell ref="H35:I35"/>
    <mergeCell ref="H36:I36"/>
    <mergeCell ref="F19:I19"/>
    <mergeCell ref="F17:I18"/>
    <mergeCell ref="D30:G30"/>
    <mergeCell ref="D31:G31"/>
    <mergeCell ref="D32:G32"/>
    <mergeCell ref="D33:G33"/>
    <mergeCell ref="D34:G34"/>
    <mergeCell ref="H31:I31"/>
    <mergeCell ref="H32:I32"/>
    <mergeCell ref="H33:I33"/>
    <mergeCell ref="H34:I34"/>
    <mergeCell ref="F6:I6"/>
    <mergeCell ref="F7:I7"/>
    <mergeCell ref="F8:I11"/>
    <mergeCell ref="H30:I30"/>
    <mergeCell ref="A28:I28"/>
    <mergeCell ref="A29:I29"/>
    <mergeCell ref="B32:C32"/>
    <mergeCell ref="F16:I16"/>
    <mergeCell ref="F12:I15"/>
    <mergeCell ref="A1:H1"/>
    <mergeCell ref="F4:I4"/>
    <mergeCell ref="F2:I3"/>
    <mergeCell ref="F5:I5"/>
    <mergeCell ref="A2:A3"/>
    <mergeCell ref="B2:B3"/>
    <mergeCell ref="C2:C3"/>
    <mergeCell ref="D2:D3"/>
  </mergeCells>
  <phoneticPr fontId="0" type="noConversion"/>
  <printOptions horizontalCentered="1"/>
  <pageMargins left="0.9055118110236221" right="0.27559055118110237" top="0.9055118110236221" bottom="0.39370078740157483" header="0.31496062992125984" footer="0.11811023622047245"/>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Φύλλο16"/>
  <dimension ref="A1:I35"/>
  <sheetViews>
    <sheetView zoomScale="75" workbookViewId="0">
      <selection activeCell="A16" sqref="A16"/>
    </sheetView>
  </sheetViews>
  <sheetFormatPr defaultColWidth="8.75" defaultRowHeight="15.75"/>
  <cols>
    <col min="1" max="1" width="4.75" style="47" customWidth="1"/>
    <col min="2" max="2" width="27" style="47" customWidth="1"/>
    <col min="3" max="3" width="9.125" style="47" bestFit="1" customWidth="1"/>
    <col min="4" max="5" width="8.875" style="47" bestFit="1" customWidth="1"/>
    <col min="6" max="6" width="7.875" style="47" customWidth="1"/>
    <col min="7" max="7" width="9.125" style="47" customWidth="1"/>
    <col min="8" max="8" width="9" style="47" customWidth="1"/>
    <col min="9" max="9" width="4.75" style="47" customWidth="1"/>
    <col min="10" max="16384" width="8.75" style="47"/>
  </cols>
  <sheetData>
    <row r="1" spans="1:9" ht="29.45" customHeight="1">
      <c r="A1" s="1027" t="s">
        <v>202</v>
      </c>
      <c r="B1" s="1027"/>
      <c r="C1" s="1027"/>
      <c r="D1" s="1027"/>
      <c r="E1" s="1027"/>
      <c r="F1" s="1027"/>
      <c r="G1" s="1027"/>
      <c r="H1" s="1027"/>
      <c r="I1" s="1027"/>
    </row>
    <row r="2" spans="1:9" ht="23.45" customHeight="1">
      <c r="A2" s="818" t="s">
        <v>67</v>
      </c>
      <c r="B2" s="818"/>
      <c r="C2" s="818"/>
      <c r="D2" s="818"/>
      <c r="E2" s="818"/>
      <c r="F2" s="818"/>
      <c r="G2" s="818"/>
      <c r="H2" s="818"/>
      <c r="I2" s="818"/>
    </row>
    <row r="3" spans="1:9" ht="16.5" thickBot="1"/>
    <row r="4" spans="1:9" ht="16.5" thickTop="1">
      <c r="B4" s="1025" t="s">
        <v>68</v>
      </c>
      <c r="C4" s="1026" t="s">
        <v>69</v>
      </c>
      <c r="D4" s="1026"/>
      <c r="E4" s="1026" t="s">
        <v>70</v>
      </c>
      <c r="F4" s="1026"/>
      <c r="G4" s="1026" t="s">
        <v>887</v>
      </c>
      <c r="H4" s="1029"/>
      <c r="I4" s="20"/>
    </row>
    <row r="5" spans="1:9" ht="21.6" customHeight="1">
      <c r="B5" s="1028"/>
      <c r="C5" s="180" t="s">
        <v>724</v>
      </c>
      <c r="D5" s="107" t="s">
        <v>443</v>
      </c>
      <c r="E5" s="180" t="s">
        <v>724</v>
      </c>
      <c r="F5" s="107" t="s">
        <v>443</v>
      </c>
      <c r="G5" s="180" t="s">
        <v>724</v>
      </c>
      <c r="H5" s="170" t="s">
        <v>443</v>
      </c>
      <c r="I5" s="124"/>
    </row>
    <row r="6" spans="1:9" ht="40.15" customHeight="1">
      <c r="B6" s="68" t="s">
        <v>483</v>
      </c>
      <c r="C6" s="259">
        <f>D6/340.75</f>
        <v>4936.1702127659573</v>
      </c>
      <c r="D6" s="46">
        <v>1682000</v>
      </c>
      <c r="E6" s="259">
        <f>F6/340.75</f>
        <v>1038.8848129126925</v>
      </c>
      <c r="F6" s="46">
        <v>354000</v>
      </c>
      <c r="G6" s="259">
        <f>H6/340.75</f>
        <v>6016.140865737344</v>
      </c>
      <c r="H6" s="62">
        <v>2050000</v>
      </c>
      <c r="I6" s="124"/>
    </row>
    <row r="7" spans="1:9" ht="37.15" customHeight="1">
      <c r="B7" s="68" t="s">
        <v>484</v>
      </c>
      <c r="C7" s="259">
        <f>D7/340.75</f>
        <v>6749.8165810711662</v>
      </c>
      <c r="D7" s="46">
        <v>2300000</v>
      </c>
      <c r="E7" s="259">
        <f>F7/340.75</f>
        <v>1038.8848129126925</v>
      </c>
      <c r="F7" s="46">
        <v>354000</v>
      </c>
      <c r="G7" s="259">
        <f>H7/340.75</f>
        <v>7776.9625825385183</v>
      </c>
      <c r="H7" s="62">
        <v>2650000</v>
      </c>
      <c r="I7" s="124"/>
    </row>
    <row r="8" spans="1:9" ht="42.6" customHeight="1" thickBot="1">
      <c r="B8" s="120" t="s">
        <v>943</v>
      </c>
      <c r="C8" s="261">
        <f>D8/340.75</f>
        <v>10124.72487160675</v>
      </c>
      <c r="D8" s="168">
        <v>3450000</v>
      </c>
      <c r="E8" s="261">
        <f>F8/340.75</f>
        <v>1614.0865737344093</v>
      </c>
      <c r="F8" s="168">
        <v>550000</v>
      </c>
      <c r="G8" s="261">
        <f>H8/340.75</f>
        <v>11738.81144534116</v>
      </c>
      <c r="H8" s="169">
        <f>D8+F8</f>
        <v>4000000</v>
      </c>
      <c r="I8" s="124"/>
    </row>
    <row r="9" spans="1:9" ht="49.9" customHeight="1" thickTop="1">
      <c r="B9" s="1024" t="s">
        <v>12</v>
      </c>
      <c r="C9" s="1024"/>
      <c r="D9" s="1024"/>
      <c r="E9" s="1024"/>
      <c r="F9" s="1024"/>
      <c r="G9" s="1024"/>
      <c r="H9" s="1024"/>
      <c r="I9" s="124"/>
    </row>
    <row r="10" spans="1:9" ht="19.899999999999999" customHeight="1" thickBot="1">
      <c r="I10" s="124"/>
    </row>
    <row r="11" spans="1:9" ht="28.15" customHeight="1" thickTop="1">
      <c r="B11" s="1025" t="s">
        <v>71</v>
      </c>
      <c r="C11" s="1026"/>
      <c r="D11" s="1026"/>
      <c r="E11" s="1026"/>
      <c r="F11" s="1026"/>
      <c r="G11" s="179" t="s">
        <v>724</v>
      </c>
      <c r="H11" s="80" t="s">
        <v>443</v>
      </c>
      <c r="I11" s="64"/>
    </row>
    <row r="12" spans="1:9" ht="29.45" customHeight="1">
      <c r="B12" s="1020" t="s">
        <v>485</v>
      </c>
      <c r="C12" s="1021"/>
      <c r="D12" s="1021"/>
      <c r="E12" s="1021"/>
      <c r="F12" s="1021"/>
      <c r="G12" s="165">
        <f t="shared" ref="G12:G24" si="0">H12/340.75</f>
        <v>10652.971386647101</v>
      </c>
      <c r="H12" s="62">
        <v>3630000</v>
      </c>
      <c r="I12" s="64"/>
    </row>
    <row r="13" spans="1:9" ht="39.6" customHeight="1">
      <c r="B13" s="1020" t="s">
        <v>486</v>
      </c>
      <c r="C13" s="1021"/>
      <c r="D13" s="1021"/>
      <c r="E13" s="1021"/>
      <c r="F13" s="1021"/>
      <c r="G13" s="165">
        <f t="shared" si="0"/>
        <v>13059.42773294204</v>
      </c>
      <c r="H13" s="62">
        <v>4450000</v>
      </c>
      <c r="I13" s="64"/>
    </row>
    <row r="14" spans="1:9" ht="32.450000000000003" customHeight="1">
      <c r="B14" s="1020" t="s">
        <v>487</v>
      </c>
      <c r="C14" s="1021"/>
      <c r="D14" s="1021"/>
      <c r="E14" s="1021"/>
      <c r="F14" s="1021"/>
      <c r="G14" s="165">
        <f t="shared" si="0"/>
        <v>14086.57373440939</v>
      </c>
      <c r="H14" s="62">
        <v>4800000</v>
      </c>
      <c r="I14" s="64"/>
    </row>
    <row r="15" spans="1:9" ht="40.9" customHeight="1">
      <c r="B15" s="1020" t="s">
        <v>488</v>
      </c>
      <c r="C15" s="1021"/>
      <c r="D15" s="1021"/>
      <c r="E15" s="1021"/>
      <c r="F15" s="1021"/>
      <c r="G15" s="165">
        <f t="shared" si="0"/>
        <v>15333.82245047689</v>
      </c>
      <c r="H15" s="62">
        <v>5225000</v>
      </c>
      <c r="I15" s="64"/>
    </row>
    <row r="16" spans="1:9" ht="36" customHeight="1">
      <c r="B16" s="1020" t="s">
        <v>489</v>
      </c>
      <c r="C16" s="1021"/>
      <c r="D16" s="1021"/>
      <c r="E16" s="1021"/>
      <c r="F16" s="1021"/>
      <c r="G16" s="165">
        <f t="shared" si="0"/>
        <v>15847.395451210565</v>
      </c>
      <c r="H16" s="62">
        <v>5400000</v>
      </c>
      <c r="I16" s="64"/>
    </row>
    <row r="17" spans="2:9" ht="39" customHeight="1">
      <c r="B17" s="1020" t="s">
        <v>490</v>
      </c>
      <c r="C17" s="1021"/>
      <c r="D17" s="1021"/>
      <c r="E17" s="1021"/>
      <c r="F17" s="1021"/>
      <c r="G17" s="165">
        <f t="shared" si="0"/>
        <v>17168.011738811445</v>
      </c>
      <c r="H17" s="62">
        <v>5850000</v>
      </c>
      <c r="I17" s="64"/>
    </row>
    <row r="18" spans="2:9" ht="22.9" customHeight="1">
      <c r="B18" s="1020" t="s">
        <v>491</v>
      </c>
      <c r="C18" s="1021"/>
      <c r="D18" s="1021"/>
      <c r="E18" s="1021"/>
      <c r="F18" s="1021"/>
      <c r="G18" s="165">
        <f t="shared" si="0"/>
        <v>2597.2120322817314</v>
      </c>
      <c r="H18" s="62">
        <v>885000</v>
      </c>
      <c r="I18" s="64"/>
    </row>
    <row r="19" spans="2:9" ht="26.45" customHeight="1">
      <c r="B19" s="1020" t="s">
        <v>492</v>
      </c>
      <c r="C19" s="1021"/>
      <c r="D19" s="1021"/>
      <c r="E19" s="1021"/>
      <c r="F19" s="1021"/>
      <c r="G19" s="165">
        <f t="shared" si="0"/>
        <v>259.72120322817312</v>
      </c>
      <c r="H19" s="62">
        <v>88500</v>
      </c>
      <c r="I19" s="64"/>
    </row>
    <row r="20" spans="2:9" ht="19.149999999999999" customHeight="1">
      <c r="B20" s="1020" t="s">
        <v>493</v>
      </c>
      <c r="C20" s="1021"/>
      <c r="D20" s="1021"/>
      <c r="E20" s="1021"/>
      <c r="F20" s="1021"/>
      <c r="G20" s="165">
        <f t="shared" si="0"/>
        <v>3.6683785766691122</v>
      </c>
      <c r="H20" s="62">
        <v>1250</v>
      </c>
      <c r="I20" s="64"/>
    </row>
    <row r="21" spans="2:9" ht="24.6" customHeight="1">
      <c r="B21" s="1020" t="s">
        <v>494</v>
      </c>
      <c r="C21" s="1021"/>
      <c r="D21" s="1021"/>
      <c r="E21" s="1021"/>
      <c r="F21" s="1021"/>
      <c r="G21" s="165">
        <f t="shared" si="0"/>
        <v>1173.8811445341159</v>
      </c>
      <c r="H21" s="62">
        <v>400000</v>
      </c>
      <c r="I21" s="64"/>
    </row>
    <row r="22" spans="2:9" ht="22.15" customHeight="1">
      <c r="B22" s="1020" t="s">
        <v>495</v>
      </c>
      <c r="C22" s="1021"/>
      <c r="D22" s="1021"/>
      <c r="E22" s="1021"/>
      <c r="F22" s="1021"/>
      <c r="G22" s="165">
        <f t="shared" si="0"/>
        <v>259.72120322817312</v>
      </c>
      <c r="H22" s="62">
        <v>88500</v>
      </c>
      <c r="I22" s="64"/>
    </row>
    <row r="23" spans="2:9" ht="49.15" customHeight="1">
      <c r="B23" s="1020" t="s">
        <v>354</v>
      </c>
      <c r="C23" s="1021"/>
      <c r="D23" s="1021"/>
      <c r="E23" s="1021"/>
      <c r="F23" s="1021"/>
      <c r="G23" s="165">
        <f t="shared" si="0"/>
        <v>779.16360968451943</v>
      </c>
      <c r="H23" s="62">
        <v>265500</v>
      </c>
      <c r="I23" s="64"/>
    </row>
    <row r="24" spans="2:9" ht="48" customHeight="1" thickBot="1">
      <c r="B24" s="1022" t="s">
        <v>655</v>
      </c>
      <c r="C24" s="1023"/>
      <c r="D24" s="1023"/>
      <c r="E24" s="1023"/>
      <c r="F24" s="1023"/>
      <c r="G24" s="166">
        <f t="shared" si="0"/>
        <v>23374.908290535583</v>
      </c>
      <c r="H24" s="63">
        <v>7965000</v>
      </c>
      <c r="I24" s="64"/>
    </row>
    <row r="25" spans="2:9" ht="15.6" customHeight="1" thickTop="1">
      <c r="B25" s="65"/>
      <c r="C25" s="65"/>
      <c r="D25" s="167"/>
      <c r="E25" s="66"/>
      <c r="F25" s="64"/>
      <c r="G25" s="178"/>
      <c r="H25" s="257"/>
      <c r="I25" s="64"/>
    </row>
    <row r="26" spans="2:9" ht="43.15" customHeight="1">
      <c r="B26" s="1019" t="s">
        <v>210</v>
      </c>
      <c r="C26" s="1019"/>
      <c r="D26" s="1019"/>
      <c r="E26" s="1019"/>
      <c r="F26" s="1019"/>
      <c r="G26" s="1019"/>
      <c r="H26" s="1019"/>
    </row>
    <row r="27" spans="2:9" ht="22.15" customHeight="1">
      <c r="H27" s="258"/>
      <c r="I27" s="547">
        <v>35</v>
      </c>
    </row>
    <row r="28" spans="2:9" ht="63" customHeight="1">
      <c r="H28" s="258"/>
    </row>
    <row r="29" spans="2:9" ht="63" customHeight="1">
      <c r="H29" s="258"/>
    </row>
    <row r="30" spans="2:9" ht="63" customHeight="1">
      <c r="H30" s="258"/>
    </row>
    <row r="31" spans="2:9" ht="63" customHeight="1">
      <c r="H31" s="258"/>
    </row>
    <row r="32" spans="2:9" ht="63" customHeight="1">
      <c r="H32" s="258"/>
    </row>
    <row r="33" spans="8:8" ht="63" customHeight="1">
      <c r="H33" s="258"/>
    </row>
    <row r="34" spans="8:8">
      <c r="H34" s="258"/>
    </row>
    <row r="35" spans="8:8">
      <c r="H35" s="258"/>
    </row>
  </sheetData>
  <mergeCells count="22">
    <mergeCell ref="A1:I1"/>
    <mergeCell ref="A2:I2"/>
    <mergeCell ref="B4:B5"/>
    <mergeCell ref="C4:D4"/>
    <mergeCell ref="E4:F4"/>
    <mergeCell ref="G4:H4"/>
    <mergeCell ref="B14:F14"/>
    <mergeCell ref="B15:F15"/>
    <mergeCell ref="B16:F16"/>
    <mergeCell ref="B17:F17"/>
    <mergeCell ref="B9:H9"/>
    <mergeCell ref="B11:F11"/>
    <mergeCell ref="B12:F12"/>
    <mergeCell ref="B13:F13"/>
    <mergeCell ref="B26:H26"/>
    <mergeCell ref="B21:F21"/>
    <mergeCell ref="B22:F22"/>
    <mergeCell ref="B23:F23"/>
    <mergeCell ref="B24:F24"/>
    <mergeCell ref="B18:F18"/>
    <mergeCell ref="B19:F19"/>
    <mergeCell ref="B20:F20"/>
  </mergeCells>
  <phoneticPr fontId="0" type="noConversion"/>
  <printOptions horizontalCentered="1"/>
  <pageMargins left="0.98425196850393704" right="0.23622047244094491" top="0.98425196850393704" bottom="0.39370078740157483" header="0.51181102362204722" footer="0.31496062992125984"/>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sheetPr codeName="Φύλλο17"/>
  <dimension ref="A1:I37"/>
  <sheetViews>
    <sheetView view="pageBreakPreview" zoomScale="75" zoomScaleNormal="100" workbookViewId="0">
      <selection sqref="A1:F1"/>
    </sheetView>
  </sheetViews>
  <sheetFormatPr defaultRowHeight="15.75"/>
  <cols>
    <col min="2" max="2" width="25.375" customWidth="1"/>
    <col min="3" max="3" width="10.125" customWidth="1"/>
    <col min="4" max="4" width="10.375" customWidth="1"/>
    <col min="5" max="6" width="10.625" customWidth="1"/>
    <col min="7" max="7" width="11.25" customWidth="1"/>
  </cols>
  <sheetData>
    <row r="1" spans="1:9" ht="34.9" customHeight="1">
      <c r="A1" s="743" t="s">
        <v>204</v>
      </c>
      <c r="B1" s="743"/>
      <c r="C1" s="743"/>
      <c r="D1" s="743"/>
      <c r="E1" s="743"/>
      <c r="F1" s="743"/>
      <c r="G1" s="24"/>
      <c r="H1" s="122"/>
      <c r="I1" s="122"/>
    </row>
    <row r="2" spans="1:9">
      <c r="A2" s="1037" t="s">
        <v>332</v>
      </c>
      <c r="B2" s="1037"/>
      <c r="C2" s="1037"/>
      <c r="D2" s="1037"/>
      <c r="E2" s="1037"/>
      <c r="F2" s="1037"/>
      <c r="G2" s="592"/>
      <c r="H2" s="122"/>
      <c r="I2" s="122"/>
    </row>
    <row r="3" spans="1:9" ht="16.5" thickBot="1">
      <c r="A3" s="1038"/>
      <c r="B3" s="1038"/>
      <c r="C3" s="1038"/>
      <c r="D3" s="1038"/>
      <c r="E3" s="1038"/>
      <c r="F3" s="1038"/>
      <c r="G3" s="593"/>
      <c r="H3" s="122"/>
      <c r="I3" s="122"/>
    </row>
    <row r="4" spans="1:9" ht="25.15" customHeight="1" thickTop="1" thickBot="1">
      <c r="A4" s="1032" t="s">
        <v>72</v>
      </c>
      <c r="B4" s="1033"/>
      <c r="C4" s="1033"/>
      <c r="D4" s="1033"/>
      <c r="E4" s="1033"/>
      <c r="F4" s="1034"/>
      <c r="G4" s="591"/>
      <c r="H4" s="195"/>
      <c r="I4" s="195"/>
    </row>
    <row r="5" spans="1:9" ht="42" customHeight="1" thickTop="1">
      <c r="A5" s="1039" t="s">
        <v>73</v>
      </c>
      <c r="B5" s="1040"/>
      <c r="C5" s="181">
        <f>E5/340.75</f>
        <v>777.69625825385185</v>
      </c>
      <c r="D5" s="182" t="s">
        <v>742</v>
      </c>
      <c r="E5" s="185">
        <v>265000</v>
      </c>
      <c r="F5" s="186" t="s">
        <v>74</v>
      </c>
      <c r="G5" s="597"/>
      <c r="H5" s="64"/>
      <c r="I5" s="64"/>
    </row>
    <row r="6" spans="1:9" ht="25.15" customHeight="1">
      <c r="A6" s="1020" t="s">
        <v>75</v>
      </c>
      <c r="B6" s="1021"/>
      <c r="C6" s="183">
        <f>E6/340.75</f>
        <v>777.69625825385185</v>
      </c>
      <c r="D6" s="184" t="s">
        <v>743</v>
      </c>
      <c r="E6" s="187">
        <v>265000</v>
      </c>
      <c r="F6" s="188" t="s">
        <v>76</v>
      </c>
      <c r="G6" s="597"/>
      <c r="H6" s="64"/>
      <c r="I6" s="64"/>
    </row>
    <row r="7" spans="1:9" ht="27.6" customHeight="1">
      <c r="A7" s="1020" t="s">
        <v>77</v>
      </c>
      <c r="B7" s="1021"/>
      <c r="C7" s="183">
        <f>E7/340.75</f>
        <v>1041.8195157740279</v>
      </c>
      <c r="D7" s="184" t="s">
        <v>743</v>
      </c>
      <c r="E7" s="187">
        <v>355000</v>
      </c>
      <c r="F7" s="188" t="s">
        <v>76</v>
      </c>
      <c r="G7" s="597"/>
      <c r="H7" s="64"/>
      <c r="I7" s="64"/>
    </row>
    <row r="8" spans="1:9" ht="37.15" customHeight="1" thickBot="1">
      <c r="A8" s="1030" t="s">
        <v>78</v>
      </c>
      <c r="B8" s="1031"/>
      <c r="C8" s="262">
        <f>E8/340.75</f>
        <v>528.24651504035216</v>
      </c>
      <c r="D8" s="263" t="s">
        <v>743</v>
      </c>
      <c r="E8" s="264">
        <v>180000</v>
      </c>
      <c r="F8" s="265" t="s">
        <v>76</v>
      </c>
      <c r="G8" s="597"/>
      <c r="H8" s="64"/>
      <c r="I8" s="64"/>
    </row>
    <row r="9" spans="1:9" ht="25.15" customHeight="1" thickTop="1" thickBot="1">
      <c r="A9" s="1032" t="s">
        <v>79</v>
      </c>
      <c r="B9" s="1033"/>
      <c r="C9" s="1033"/>
      <c r="D9" s="1033"/>
      <c r="E9" s="1033"/>
      <c r="F9" s="1034"/>
      <c r="G9" s="591"/>
      <c r="H9" s="64"/>
      <c r="I9" s="64"/>
    </row>
    <row r="10" spans="1:9" ht="26.45" customHeight="1" thickTop="1">
      <c r="A10" s="1035" t="s">
        <v>80</v>
      </c>
      <c r="B10" s="1036"/>
      <c r="C10" s="266">
        <f>E10/340.75</f>
        <v>7278.0630961115185</v>
      </c>
      <c r="D10" s="267" t="s">
        <v>743</v>
      </c>
      <c r="E10" s="268">
        <v>2480000</v>
      </c>
      <c r="F10" s="269" t="s">
        <v>76</v>
      </c>
      <c r="G10" s="552"/>
      <c r="H10" s="64"/>
      <c r="I10" s="64"/>
    </row>
    <row r="11" spans="1:9">
      <c r="A11" s="1020" t="s">
        <v>81</v>
      </c>
      <c r="B11" s="1021"/>
      <c r="C11" s="183">
        <f>E11/340.75</f>
        <v>3897.2853998532651</v>
      </c>
      <c r="D11" s="189" t="s">
        <v>743</v>
      </c>
      <c r="E11" s="187">
        <v>1328000</v>
      </c>
      <c r="F11" s="190" t="s">
        <v>76</v>
      </c>
      <c r="G11" s="552"/>
      <c r="H11" s="64"/>
      <c r="I11" s="64"/>
    </row>
    <row r="12" spans="1:9" ht="16.5" thickBot="1">
      <c r="A12" s="1030" t="s">
        <v>82</v>
      </c>
      <c r="B12" s="1031"/>
      <c r="C12" s="262">
        <f>E12/340.75</f>
        <v>261.18855465884081</v>
      </c>
      <c r="D12" s="270" t="s">
        <v>743</v>
      </c>
      <c r="E12" s="264">
        <v>89000</v>
      </c>
      <c r="F12" s="271" t="s">
        <v>76</v>
      </c>
      <c r="G12" s="552"/>
      <c r="H12" s="64"/>
      <c r="I12" s="64"/>
    </row>
    <row r="13" spans="1:9" ht="25.15" customHeight="1" thickTop="1" thickBot="1">
      <c r="A13" s="1032" t="s">
        <v>83</v>
      </c>
      <c r="B13" s="1033"/>
      <c r="C13" s="1033"/>
      <c r="D13" s="1033"/>
      <c r="E13" s="1033"/>
      <c r="F13" s="1034"/>
      <c r="G13" s="591"/>
      <c r="H13" s="64"/>
      <c r="I13" s="64"/>
    </row>
    <row r="14" spans="1:9" ht="16.5" thickTop="1">
      <c r="A14" s="1035" t="s">
        <v>84</v>
      </c>
      <c r="B14" s="1036"/>
      <c r="C14" s="266">
        <f>E14/340.75</f>
        <v>5194.4240645634627</v>
      </c>
      <c r="D14" s="267" t="s">
        <v>743</v>
      </c>
      <c r="E14" s="268">
        <v>1770000</v>
      </c>
      <c r="F14" s="269" t="s">
        <v>76</v>
      </c>
      <c r="G14" s="552"/>
      <c r="H14" s="64"/>
      <c r="I14" s="64"/>
    </row>
    <row r="15" spans="1:9" ht="48" customHeight="1" thickBot="1">
      <c r="A15" s="1030" t="s">
        <v>228</v>
      </c>
      <c r="B15" s="1031"/>
      <c r="C15" s="262">
        <f>E15/340.75</f>
        <v>2861.3352898019075</v>
      </c>
      <c r="D15" s="270" t="s">
        <v>743</v>
      </c>
      <c r="E15" s="264">
        <v>975000</v>
      </c>
      <c r="F15" s="271" t="s">
        <v>76</v>
      </c>
      <c r="G15" s="552"/>
      <c r="H15" s="64"/>
      <c r="I15" s="64"/>
    </row>
    <row r="16" spans="1:9" ht="25.15" customHeight="1" thickTop="1" thickBot="1">
      <c r="A16" s="1032" t="s">
        <v>85</v>
      </c>
      <c r="B16" s="1033"/>
      <c r="C16" s="1033"/>
      <c r="D16" s="1033"/>
      <c r="E16" s="1033"/>
      <c r="F16" s="1034"/>
      <c r="G16" s="591"/>
      <c r="H16" s="64"/>
      <c r="I16" s="64"/>
    </row>
    <row r="17" spans="1:9" ht="16.5" thickTop="1">
      <c r="A17" s="1035" t="s">
        <v>86</v>
      </c>
      <c r="B17" s="1036"/>
      <c r="C17" s="266">
        <f>E17/340.75</f>
        <v>1217.9016874541453</v>
      </c>
      <c r="D17" s="267" t="s">
        <v>743</v>
      </c>
      <c r="E17" s="268">
        <v>415000</v>
      </c>
      <c r="F17" s="269" t="s">
        <v>76</v>
      </c>
      <c r="G17" s="552"/>
      <c r="H17" s="64"/>
      <c r="I17" s="64"/>
    </row>
    <row r="18" spans="1:9" ht="31.9" customHeight="1">
      <c r="A18" s="1020" t="s">
        <v>88</v>
      </c>
      <c r="B18" s="1021"/>
      <c r="C18" s="183">
        <f>E18/340.75</f>
        <v>1217.9016874541453</v>
      </c>
      <c r="D18" s="189" t="s">
        <v>743</v>
      </c>
      <c r="E18" s="187">
        <v>415000</v>
      </c>
      <c r="F18" s="190" t="s">
        <v>76</v>
      </c>
      <c r="G18" s="552"/>
      <c r="H18" s="64"/>
      <c r="I18" s="64"/>
    </row>
    <row r="19" spans="1:9" ht="26.25" thickBot="1">
      <c r="A19" s="1030" t="s">
        <v>89</v>
      </c>
      <c r="B19" s="1031"/>
      <c r="C19" s="262">
        <f>E19/340.75</f>
        <v>18195.157740278795</v>
      </c>
      <c r="D19" s="270" t="s">
        <v>742</v>
      </c>
      <c r="E19" s="264">
        <v>6200000</v>
      </c>
      <c r="F19" s="271" t="s">
        <v>74</v>
      </c>
      <c r="G19" s="552"/>
      <c r="H19" s="64"/>
      <c r="I19" s="64"/>
    </row>
    <row r="20" spans="1:9" ht="25.15" customHeight="1" thickTop="1" thickBot="1">
      <c r="A20" s="1032" t="s">
        <v>90</v>
      </c>
      <c r="B20" s="1033"/>
      <c r="C20" s="1033"/>
      <c r="D20" s="1033"/>
      <c r="E20" s="1033"/>
      <c r="F20" s="1034"/>
      <c r="G20" s="591"/>
      <c r="H20" s="64"/>
      <c r="I20" s="64"/>
    </row>
    <row r="21" spans="1:9" ht="40.15" customHeight="1" thickTop="1">
      <c r="A21" s="1035" t="s">
        <v>91</v>
      </c>
      <c r="B21" s="1036"/>
      <c r="C21" s="266">
        <f>E21/340.75</f>
        <v>155.53925165077035</v>
      </c>
      <c r="D21" s="267" t="s">
        <v>744</v>
      </c>
      <c r="E21" s="268">
        <v>53000</v>
      </c>
      <c r="F21" s="269" t="s">
        <v>383</v>
      </c>
      <c r="G21" s="552"/>
      <c r="H21" s="64"/>
      <c r="I21" s="64"/>
    </row>
    <row r="22" spans="1:9" ht="27.6" customHeight="1">
      <c r="A22" s="1020" t="s">
        <v>92</v>
      </c>
      <c r="B22" s="1021"/>
      <c r="C22" s="183">
        <f>E22/340.75</f>
        <v>8.5703711879703164</v>
      </c>
      <c r="D22" s="189" t="s">
        <v>745</v>
      </c>
      <c r="E22" s="187">
        <v>2920.353982300885</v>
      </c>
      <c r="F22" s="190" t="s">
        <v>93</v>
      </c>
      <c r="G22" s="552"/>
      <c r="H22" s="64"/>
      <c r="I22" s="64"/>
    </row>
    <row r="23" spans="1:9" ht="16.5" thickBot="1">
      <c r="A23" s="1030" t="s">
        <v>94</v>
      </c>
      <c r="B23" s="1031"/>
      <c r="C23" s="262">
        <f>E23/340.75</f>
        <v>9097.5788701393976</v>
      </c>
      <c r="D23" s="270" t="s">
        <v>743</v>
      </c>
      <c r="E23" s="264">
        <v>3100000</v>
      </c>
      <c r="F23" s="271" t="s">
        <v>76</v>
      </c>
      <c r="G23" s="552"/>
      <c r="H23" s="64"/>
      <c r="I23" s="64"/>
    </row>
    <row r="24" spans="1:9" ht="25.15" customHeight="1" thickTop="1" thickBot="1">
      <c r="A24" s="1032" t="s">
        <v>95</v>
      </c>
      <c r="B24" s="1033"/>
      <c r="C24" s="1033"/>
      <c r="D24" s="1033"/>
      <c r="E24" s="1033"/>
      <c r="F24" s="1034"/>
      <c r="G24" s="591"/>
      <c r="H24" s="64"/>
      <c r="I24" s="64"/>
    </row>
    <row r="25" spans="1:9" ht="16.5" thickTop="1">
      <c r="A25" s="1035" t="s">
        <v>96</v>
      </c>
      <c r="B25" s="1036"/>
      <c r="C25" s="266">
        <f>E25/340.75</f>
        <v>12986.060161408657</v>
      </c>
      <c r="D25" s="267" t="s">
        <v>746</v>
      </c>
      <c r="E25" s="268">
        <v>4425000</v>
      </c>
      <c r="F25" s="269" t="s">
        <v>97</v>
      </c>
      <c r="G25" s="552"/>
      <c r="H25" s="64"/>
      <c r="I25" s="64"/>
    </row>
    <row r="26" spans="1:9">
      <c r="A26" s="1020" t="s">
        <v>98</v>
      </c>
      <c r="B26" s="1021"/>
      <c r="C26" s="183">
        <f>E26/340.75</f>
        <v>909.75788701393981</v>
      </c>
      <c r="D26" s="189" t="s">
        <v>743</v>
      </c>
      <c r="E26" s="187">
        <v>310000</v>
      </c>
      <c r="F26" s="190" t="s">
        <v>76</v>
      </c>
      <c r="G26" s="552"/>
      <c r="H26" s="64"/>
      <c r="I26" s="64"/>
    </row>
    <row r="27" spans="1:9" ht="34.9" customHeight="1" thickBot="1">
      <c r="A27" s="1022" t="s">
        <v>99</v>
      </c>
      <c r="B27" s="1023"/>
      <c r="C27" s="191">
        <f>E27/340.75</f>
        <v>4152.6045487894353</v>
      </c>
      <c r="D27" s="192" t="s">
        <v>743</v>
      </c>
      <c r="E27" s="193">
        <v>1415000</v>
      </c>
      <c r="F27" s="194" t="s">
        <v>76</v>
      </c>
      <c r="G27" s="552"/>
      <c r="H27" s="64"/>
      <c r="I27" s="64"/>
    </row>
    <row r="28" spans="1:9" ht="34.9" customHeight="1" thickTop="1">
      <c r="A28" s="65"/>
      <c r="B28" s="65"/>
      <c r="C28" s="551"/>
      <c r="D28" s="552"/>
      <c r="E28" s="553"/>
      <c r="F28" s="553"/>
      <c r="G28" s="552"/>
      <c r="H28" s="64"/>
      <c r="I28" s="64"/>
    </row>
    <row r="29" spans="1:9" ht="34.9" customHeight="1">
      <c r="A29" s="65"/>
      <c r="B29" s="65"/>
      <c r="C29" s="551"/>
      <c r="D29" s="552"/>
      <c r="E29" s="553"/>
      <c r="F29" s="553"/>
      <c r="G29" s="552"/>
      <c r="H29" s="64"/>
      <c r="I29" s="64"/>
    </row>
    <row r="30" spans="1:9" ht="19.899999999999999" customHeight="1">
      <c r="A30" s="65"/>
      <c r="B30" s="65"/>
      <c r="C30" s="551"/>
      <c r="D30" s="552"/>
      <c r="E30" s="553"/>
      <c r="F30" s="550">
        <v>36</v>
      </c>
      <c r="G30" s="550"/>
      <c r="H30" s="64"/>
      <c r="I30" s="64"/>
    </row>
    <row r="31" spans="1:9">
      <c r="A31" s="176"/>
      <c r="B31" s="175"/>
      <c r="C31" s="175"/>
      <c r="D31" s="175"/>
      <c r="E31" s="175"/>
      <c r="F31" s="175"/>
      <c r="G31" s="175"/>
      <c r="H31" s="64"/>
      <c r="I31" s="64"/>
    </row>
    <row r="32" spans="1:9">
      <c r="A32" s="176"/>
      <c r="B32" s="175"/>
      <c r="C32" s="175"/>
      <c r="D32" s="175"/>
      <c r="E32" s="175"/>
      <c r="F32" s="175"/>
      <c r="G32" s="175"/>
      <c r="H32" s="64"/>
      <c r="I32" s="64"/>
    </row>
    <row r="33" spans="1:7">
      <c r="A33" s="25"/>
      <c r="B33" s="25"/>
      <c r="C33" s="25"/>
      <c r="D33" s="25"/>
      <c r="E33" s="25"/>
      <c r="F33" s="25"/>
      <c r="G33" s="25"/>
    </row>
    <row r="34" spans="1:7">
      <c r="A34" s="25"/>
      <c r="B34" s="25"/>
      <c r="C34" s="25"/>
      <c r="D34" s="25"/>
      <c r="E34" s="25"/>
      <c r="F34" s="25"/>
      <c r="G34" s="25"/>
    </row>
    <row r="35" spans="1:7">
      <c r="A35" s="25"/>
      <c r="B35" s="25"/>
      <c r="C35" s="25"/>
      <c r="D35" s="25"/>
      <c r="E35" s="25"/>
      <c r="F35" s="25"/>
      <c r="G35" s="25"/>
    </row>
    <row r="36" spans="1:7">
      <c r="A36" s="25"/>
      <c r="B36" s="25"/>
      <c r="C36" s="25"/>
      <c r="D36" s="25"/>
      <c r="E36" s="25"/>
      <c r="F36" s="25"/>
      <c r="G36" s="25"/>
    </row>
    <row r="37" spans="1:7">
      <c r="A37" s="25"/>
      <c r="B37" s="25"/>
      <c r="C37" s="25"/>
      <c r="D37" s="25"/>
      <c r="E37" s="25"/>
      <c r="F37" s="25"/>
      <c r="G37" s="25"/>
    </row>
  </sheetData>
  <mergeCells count="27">
    <mergeCell ref="A1:F1"/>
    <mergeCell ref="A2:F2"/>
    <mergeCell ref="A3:F3"/>
    <mergeCell ref="A5:B5"/>
    <mergeCell ref="A4:F4"/>
    <mergeCell ref="A26:B26"/>
    <mergeCell ref="A27:B27"/>
    <mergeCell ref="A19:B19"/>
    <mergeCell ref="A21:B21"/>
    <mergeCell ref="A22:B22"/>
    <mergeCell ref="A25:B25"/>
    <mergeCell ref="A13:F13"/>
    <mergeCell ref="A16:F16"/>
    <mergeCell ref="A24:F24"/>
    <mergeCell ref="A20:F20"/>
    <mergeCell ref="A15:B15"/>
    <mergeCell ref="A23:B23"/>
    <mergeCell ref="A17:B17"/>
    <mergeCell ref="A18:B18"/>
    <mergeCell ref="A14:B14"/>
    <mergeCell ref="A11:B11"/>
    <mergeCell ref="A12:B12"/>
    <mergeCell ref="A9:F9"/>
    <mergeCell ref="A6:B6"/>
    <mergeCell ref="A7:B7"/>
    <mergeCell ref="A8:B8"/>
    <mergeCell ref="A10:B10"/>
  </mergeCells>
  <phoneticPr fontId="0" type="noConversion"/>
  <printOptions horizontalCentered="1"/>
  <pageMargins left="0.98425196850393704" right="0.27559055118110237" top="0.98425196850393704" bottom="0.39370078740157483" header="0.51181102362204722" footer="0.31496062992125984"/>
  <pageSetup paperSize="9" scale="97" orientation="portrait" r:id="rId1"/>
  <headerFooter alignWithMargins="0"/>
</worksheet>
</file>

<file path=xl/worksheets/sheet15.xml><?xml version="1.0" encoding="utf-8"?>
<worksheet xmlns="http://schemas.openxmlformats.org/spreadsheetml/2006/main" xmlns:r="http://schemas.openxmlformats.org/officeDocument/2006/relationships">
  <sheetPr codeName="Φύλλο18"/>
  <dimension ref="A1:I46"/>
  <sheetViews>
    <sheetView view="pageBreakPreview" topLeftCell="A22" zoomScale="75" zoomScaleNormal="100" workbookViewId="0">
      <selection activeCell="K27" sqref="K27"/>
    </sheetView>
  </sheetViews>
  <sheetFormatPr defaultColWidth="8.75" defaultRowHeight="15.75"/>
  <cols>
    <col min="1" max="1" width="8.75" style="47" customWidth="1"/>
    <col min="2" max="2" width="11.5" style="47" customWidth="1"/>
    <col min="3" max="3" width="9.5" style="47" customWidth="1"/>
    <col min="4" max="4" width="10.5" style="47" customWidth="1"/>
    <col min="5" max="5" width="8.75" style="47" customWidth="1"/>
    <col min="6" max="6" width="12.875" style="47" customWidth="1"/>
    <col min="7" max="8" width="9.5" style="47" customWidth="1"/>
    <col min="9" max="16384" width="8.75" style="47"/>
  </cols>
  <sheetData>
    <row r="1" spans="1:9">
      <c r="A1" s="1049" t="s">
        <v>205</v>
      </c>
      <c r="B1" s="1049"/>
      <c r="C1" s="1049"/>
      <c r="D1" s="1049"/>
      <c r="E1" s="1049"/>
      <c r="F1" s="1049"/>
      <c r="G1" s="1049"/>
      <c r="H1" s="1049"/>
      <c r="I1" s="1049"/>
    </row>
    <row r="2" spans="1:9">
      <c r="A2" s="1049"/>
      <c r="B2" s="1049"/>
      <c r="C2" s="1049"/>
      <c r="D2" s="1049"/>
      <c r="E2" s="1049"/>
      <c r="F2" s="1049"/>
      <c r="G2" s="1049"/>
      <c r="H2" s="1049"/>
      <c r="I2" s="1049"/>
    </row>
    <row r="3" spans="1:9" ht="10.15" customHeight="1" thickBot="1">
      <c r="A3" s="35"/>
      <c r="B3" s="124"/>
      <c r="C3" s="124"/>
      <c r="D3" s="124"/>
      <c r="E3" s="124"/>
      <c r="F3" s="124"/>
      <c r="G3" s="124"/>
      <c r="H3" s="124"/>
      <c r="I3" s="124"/>
    </row>
    <row r="4" spans="1:9" ht="16.149999999999999" customHeight="1" thickTop="1">
      <c r="B4" s="1041" t="s">
        <v>296</v>
      </c>
      <c r="C4" s="1042"/>
      <c r="D4" s="1051" t="s">
        <v>888</v>
      </c>
      <c r="E4" s="1052"/>
      <c r="F4" s="1051" t="s">
        <v>890</v>
      </c>
      <c r="G4" s="1053"/>
      <c r="I4" s="124"/>
    </row>
    <row r="5" spans="1:9" s="131" customFormat="1">
      <c r="B5" s="1043"/>
      <c r="C5" s="1044"/>
      <c r="D5" s="171" t="s">
        <v>743</v>
      </c>
      <c r="E5" s="574" t="s">
        <v>889</v>
      </c>
      <c r="F5" s="171" t="s">
        <v>743</v>
      </c>
      <c r="G5" s="340" t="s">
        <v>889</v>
      </c>
      <c r="I5" s="217"/>
    </row>
    <row r="6" spans="1:9" s="61" customFormat="1" ht="30" customHeight="1">
      <c r="B6" s="1046" t="s">
        <v>891</v>
      </c>
      <c r="C6" s="1047"/>
      <c r="D6" s="159">
        <f t="shared" ref="D6:F8" si="0">E6/340.75</f>
        <v>234.77622890682318</v>
      </c>
      <c r="E6" s="30">
        <v>80000</v>
      </c>
      <c r="F6" s="159">
        <f t="shared" si="0"/>
        <v>10.271460014673515</v>
      </c>
      <c r="G6" s="49">
        <v>3500</v>
      </c>
      <c r="I6" s="64"/>
    </row>
    <row r="7" spans="1:9" s="61" customFormat="1" ht="30" customHeight="1">
      <c r="B7" s="1046" t="s">
        <v>892</v>
      </c>
      <c r="C7" s="1047"/>
      <c r="D7" s="159">
        <f t="shared" si="0"/>
        <v>645.63462949376378</v>
      </c>
      <c r="E7" s="30">
        <v>220000</v>
      </c>
      <c r="F7" s="159">
        <f t="shared" si="0"/>
        <v>27.879677182685253</v>
      </c>
      <c r="G7" s="49">
        <v>9500</v>
      </c>
      <c r="I7" s="64"/>
    </row>
    <row r="8" spans="1:9" s="61" customFormat="1" ht="30" customHeight="1" thickBot="1">
      <c r="B8" s="1059" t="s">
        <v>893</v>
      </c>
      <c r="C8" s="1060"/>
      <c r="D8" s="160">
        <f t="shared" si="0"/>
        <v>176.0821716801174</v>
      </c>
      <c r="E8" s="50">
        <v>60000</v>
      </c>
      <c r="F8" s="160">
        <f t="shared" si="0"/>
        <v>7.3367571533382243</v>
      </c>
      <c r="G8" s="51">
        <v>2500</v>
      </c>
      <c r="I8" s="64"/>
    </row>
    <row r="9" spans="1:9" ht="10.15" customHeight="1" thickTop="1">
      <c r="A9" s="65"/>
      <c r="B9" s="65"/>
      <c r="C9" s="273"/>
      <c r="D9" s="66"/>
      <c r="E9" s="273"/>
      <c r="F9" s="66"/>
      <c r="I9" s="124"/>
    </row>
    <row r="10" spans="1:9" s="131" customFormat="1">
      <c r="A10" s="1058" t="s">
        <v>430</v>
      </c>
      <c r="B10" s="1058"/>
      <c r="C10" s="1058"/>
      <c r="D10" s="1058"/>
      <c r="E10" s="1058"/>
      <c r="F10" s="1058"/>
      <c r="G10" s="1058"/>
      <c r="H10" s="1058"/>
      <c r="I10" s="1058"/>
    </row>
    <row r="11" spans="1:9" ht="15.6" customHeight="1">
      <c r="A11" s="1045" t="s">
        <v>894</v>
      </c>
      <c r="B11" s="1045"/>
      <c r="C11" s="1045"/>
      <c r="D11" s="1045"/>
      <c r="E11" s="1045"/>
      <c r="F11" s="1045"/>
      <c r="G11" s="1045"/>
      <c r="H11" s="1045"/>
      <c r="I11" s="1045"/>
    </row>
    <row r="12" spans="1:9" ht="36.6" customHeight="1">
      <c r="A12" s="1045" t="s">
        <v>895</v>
      </c>
      <c r="B12" s="1045"/>
      <c r="C12" s="1045"/>
      <c r="D12" s="1045"/>
      <c r="E12" s="1045"/>
      <c r="F12" s="1045"/>
      <c r="G12" s="1045"/>
      <c r="H12" s="1045"/>
      <c r="I12" s="1045"/>
    </row>
    <row r="13" spans="1:9" ht="34.9" customHeight="1">
      <c r="A13" s="1045" t="s">
        <v>787</v>
      </c>
      <c r="B13" s="1045"/>
      <c r="C13" s="1045"/>
      <c r="D13" s="1045"/>
      <c r="E13" s="1045"/>
      <c r="F13" s="1045"/>
      <c r="G13" s="1045"/>
      <c r="H13" s="1045"/>
      <c r="I13" s="1045"/>
    </row>
    <row r="14" spans="1:9" ht="33" customHeight="1">
      <c r="A14" s="1045" t="s">
        <v>798</v>
      </c>
      <c r="B14" s="1045"/>
      <c r="C14" s="1045"/>
      <c r="D14" s="1045"/>
      <c r="E14" s="1045"/>
      <c r="F14" s="1045"/>
      <c r="G14" s="1045"/>
      <c r="H14" s="1045"/>
      <c r="I14" s="1045"/>
    </row>
    <row r="15" spans="1:9" ht="48" customHeight="1">
      <c r="A15" s="1045" t="s">
        <v>799</v>
      </c>
      <c r="B15" s="1045"/>
      <c r="C15" s="1045"/>
      <c r="D15" s="1045"/>
      <c r="E15" s="1045"/>
      <c r="F15" s="1045"/>
      <c r="G15" s="1045"/>
      <c r="H15" s="1045"/>
      <c r="I15" s="1045"/>
    </row>
    <row r="16" spans="1:9" ht="116.45" customHeight="1">
      <c r="A16" s="1045" t="s">
        <v>805</v>
      </c>
      <c r="B16" s="1045"/>
      <c r="C16" s="1045"/>
      <c r="D16" s="1045"/>
      <c r="E16" s="1045"/>
      <c r="F16" s="1045"/>
      <c r="G16" s="1045"/>
      <c r="H16" s="1045"/>
      <c r="I16" s="1045"/>
    </row>
    <row r="17" spans="1:9" ht="10.15" customHeight="1">
      <c r="A17" s="1050"/>
      <c r="B17" s="1050"/>
      <c r="C17" s="1050"/>
      <c r="D17" s="1050"/>
      <c r="E17" s="1050"/>
      <c r="F17" s="1050"/>
      <c r="G17" s="1050"/>
      <c r="H17" s="1050"/>
      <c r="I17" s="1050"/>
    </row>
    <row r="18" spans="1:9">
      <c r="A18" s="1049" t="s">
        <v>206</v>
      </c>
      <c r="B18" s="1049"/>
      <c r="C18" s="1049"/>
      <c r="D18" s="1049"/>
      <c r="E18" s="1049"/>
      <c r="F18" s="1049"/>
      <c r="G18" s="1049"/>
      <c r="H18" s="1049"/>
      <c r="I18" s="1049"/>
    </row>
    <row r="19" spans="1:9" ht="10.15" customHeight="1" thickBot="1">
      <c r="A19" s="228"/>
      <c r="B19" s="228"/>
      <c r="C19" s="228"/>
      <c r="D19" s="228"/>
      <c r="E19" s="228"/>
      <c r="F19" s="228"/>
      <c r="G19" s="228"/>
      <c r="H19" s="228"/>
      <c r="I19" s="228"/>
    </row>
    <row r="20" spans="1:9" ht="19.899999999999999" customHeight="1" thickTop="1">
      <c r="A20" s="1041" t="s">
        <v>837</v>
      </c>
      <c r="B20" s="1042"/>
      <c r="C20" s="1026" t="s">
        <v>14</v>
      </c>
      <c r="D20" s="1029"/>
      <c r="E20" s="1061" t="s">
        <v>862</v>
      </c>
      <c r="F20" s="1062"/>
      <c r="G20" s="1051" t="s">
        <v>676</v>
      </c>
      <c r="H20" s="1053"/>
    </row>
    <row r="21" spans="1:9" s="131" customFormat="1" ht="16.149999999999999" customHeight="1">
      <c r="A21" s="1043"/>
      <c r="B21" s="1044"/>
      <c r="C21" s="218" t="s">
        <v>747</v>
      </c>
      <c r="D21" s="340" t="s">
        <v>13</v>
      </c>
      <c r="E21" s="1063"/>
      <c r="F21" s="1064"/>
      <c r="G21" s="218" t="s">
        <v>747</v>
      </c>
      <c r="H21" s="340" t="s">
        <v>13</v>
      </c>
    </row>
    <row r="22" spans="1:9" ht="56.45" customHeight="1">
      <c r="A22" s="1075" t="s">
        <v>806</v>
      </c>
      <c r="B22" s="1076"/>
      <c r="C22" s="133">
        <f>D22/340.75</f>
        <v>2.5678650036683788</v>
      </c>
      <c r="D22" s="49">
        <v>875</v>
      </c>
      <c r="E22" s="1056" t="s">
        <v>807</v>
      </c>
      <c r="F22" s="1057"/>
      <c r="G22" s="133">
        <f>H22/340.75</f>
        <v>21.129860601614087</v>
      </c>
      <c r="H22" s="49">
        <v>7200</v>
      </c>
    </row>
    <row r="23" spans="1:9" ht="32.25" customHeight="1">
      <c r="A23" s="1054" t="s">
        <v>896</v>
      </c>
      <c r="B23" s="1055"/>
      <c r="C23" s="133">
        <f>D23/340.75</f>
        <v>3.8151137197358769</v>
      </c>
      <c r="D23" s="49">
        <v>1300</v>
      </c>
      <c r="E23" s="1056" t="s">
        <v>675</v>
      </c>
      <c r="F23" s="1057"/>
      <c r="G23" s="1077" t="s">
        <v>809</v>
      </c>
      <c r="H23" s="1078"/>
    </row>
    <row r="24" spans="1:9" ht="27.6" customHeight="1">
      <c r="A24" s="1054" t="s">
        <v>897</v>
      </c>
      <c r="B24" s="1055"/>
      <c r="C24" s="133">
        <f>D24/340.75</f>
        <v>5.8694057226705798</v>
      </c>
      <c r="D24" s="49">
        <v>2000</v>
      </c>
      <c r="E24" s="1067" t="s">
        <v>808</v>
      </c>
      <c r="F24" s="1068"/>
      <c r="G24" s="1071">
        <f>H24/340.75</f>
        <v>5.2824651504035218</v>
      </c>
      <c r="H24" s="1073">
        <v>1800</v>
      </c>
    </row>
    <row r="25" spans="1:9" ht="25.15" customHeight="1" thickBot="1">
      <c r="A25" s="1065" t="s">
        <v>898</v>
      </c>
      <c r="B25" s="1066"/>
      <c r="C25" s="134">
        <f>D25/340.75</f>
        <v>2.2010271460014672</v>
      </c>
      <c r="D25" s="51">
        <v>750</v>
      </c>
      <c r="E25" s="1069"/>
      <c r="F25" s="1070"/>
      <c r="G25" s="1072"/>
      <c r="H25" s="1074"/>
    </row>
    <row r="26" spans="1:9" ht="10.15" customHeight="1" thickTop="1">
      <c r="A26" s="5"/>
    </row>
    <row r="27" spans="1:9" s="131" customFormat="1" ht="13.9" customHeight="1">
      <c r="A27" s="172" t="s">
        <v>430</v>
      </c>
    </row>
    <row r="28" spans="1:9" s="131" customFormat="1" ht="13.9" customHeight="1">
      <c r="A28" s="1048" t="s">
        <v>899</v>
      </c>
      <c r="B28" s="1048"/>
      <c r="C28" s="1048"/>
      <c r="D28" s="1048"/>
      <c r="E28" s="1048"/>
      <c r="F28" s="1048"/>
      <c r="G28" s="1048"/>
      <c r="H28" s="1048"/>
      <c r="I28" s="1048"/>
    </row>
    <row r="29" spans="1:9" s="131" customFormat="1" ht="29.45" customHeight="1">
      <c r="A29" s="1048"/>
      <c r="B29" s="1048"/>
      <c r="C29" s="1048"/>
      <c r="D29" s="1048"/>
      <c r="E29" s="1048"/>
      <c r="F29" s="1048"/>
      <c r="G29" s="1048"/>
      <c r="H29" s="1048"/>
      <c r="I29" s="1048"/>
    </row>
    <row r="30" spans="1:9" s="131" customFormat="1" ht="13.9" customHeight="1">
      <c r="A30" s="172"/>
    </row>
    <row r="31" spans="1:9" s="131" customFormat="1" ht="13.9" customHeight="1">
      <c r="A31" s="172"/>
    </row>
    <row r="32" spans="1:9" s="131" customFormat="1" ht="36.6" customHeight="1">
      <c r="A32" s="172"/>
    </row>
    <row r="33" spans="1:9" s="131" customFormat="1" ht="13.9" customHeight="1">
      <c r="A33" s="172"/>
      <c r="I33" s="131">
        <v>37</v>
      </c>
    </row>
    <row r="34" spans="1:9" ht="58.15" customHeight="1">
      <c r="A34" s="272"/>
      <c r="B34" s="272"/>
      <c r="C34" s="272"/>
      <c r="D34" s="272"/>
      <c r="E34" s="272"/>
      <c r="F34" s="272"/>
      <c r="G34" s="272"/>
      <c r="H34" s="272"/>
      <c r="I34" s="272"/>
    </row>
    <row r="35" spans="1:9" ht="58.15" customHeight="1">
      <c r="A35" s="272"/>
      <c r="B35" s="272"/>
      <c r="C35" s="272"/>
      <c r="D35" s="272"/>
      <c r="E35" s="272"/>
      <c r="F35" s="272"/>
      <c r="G35" s="272"/>
      <c r="H35" s="272"/>
      <c r="I35" s="272"/>
    </row>
    <row r="36" spans="1:9" ht="58.15" customHeight="1">
      <c r="A36" s="272"/>
      <c r="B36" s="272"/>
      <c r="C36" s="272"/>
      <c r="D36" s="272"/>
      <c r="E36" s="272"/>
      <c r="F36" s="272"/>
      <c r="G36" s="272"/>
      <c r="H36" s="272"/>
      <c r="I36" s="272"/>
    </row>
    <row r="37" spans="1:9" ht="58.15" customHeight="1">
      <c r="A37" s="272"/>
      <c r="B37" s="272"/>
      <c r="C37" s="272"/>
      <c r="D37" s="272"/>
      <c r="E37" s="272"/>
      <c r="F37" s="272"/>
      <c r="G37" s="272"/>
      <c r="H37" s="272"/>
      <c r="I37" s="272"/>
    </row>
    <row r="38" spans="1:9" ht="58.15" customHeight="1">
      <c r="A38" s="272"/>
      <c r="B38" s="272"/>
      <c r="C38" s="272"/>
      <c r="D38" s="272"/>
      <c r="E38" s="272"/>
      <c r="F38" s="272"/>
      <c r="G38" s="272"/>
      <c r="H38" s="272"/>
      <c r="I38" s="272"/>
    </row>
    <row r="39" spans="1:9" ht="58.15" customHeight="1">
      <c r="A39" s="272"/>
      <c r="B39" s="272"/>
      <c r="C39" s="272"/>
      <c r="D39" s="272"/>
      <c r="E39" s="272"/>
      <c r="F39" s="272"/>
      <c r="G39" s="272"/>
      <c r="H39" s="272"/>
      <c r="I39" s="272"/>
    </row>
    <row r="40" spans="1:9" ht="58.15" customHeight="1">
      <c r="A40" s="272"/>
      <c r="B40" s="272"/>
      <c r="C40" s="272"/>
      <c r="D40" s="272"/>
      <c r="E40" s="272"/>
      <c r="F40" s="272"/>
      <c r="G40" s="272"/>
      <c r="H40" s="272"/>
      <c r="I40" s="272"/>
    </row>
    <row r="41" spans="1:9" ht="58.15" customHeight="1">
      <c r="A41" s="272"/>
      <c r="B41" s="272"/>
      <c r="C41" s="272"/>
      <c r="D41" s="272"/>
      <c r="E41" s="272"/>
      <c r="F41" s="272"/>
      <c r="G41" s="272"/>
      <c r="H41" s="272"/>
      <c r="I41" s="272"/>
    </row>
    <row r="42" spans="1:9" ht="58.15" customHeight="1">
      <c r="A42" s="272"/>
      <c r="B42" s="272"/>
      <c r="C42" s="272"/>
      <c r="D42" s="272"/>
      <c r="E42" s="272"/>
      <c r="F42" s="272"/>
      <c r="G42" s="272"/>
      <c r="H42" s="272"/>
      <c r="I42" s="272"/>
    </row>
    <row r="44" spans="1:9" ht="58.15" customHeight="1">
      <c r="A44" s="272"/>
      <c r="B44" s="272"/>
      <c r="C44" s="272"/>
      <c r="D44" s="272"/>
      <c r="E44" s="272"/>
      <c r="F44" s="272"/>
      <c r="G44" s="272"/>
      <c r="H44" s="272"/>
      <c r="I44" s="272"/>
    </row>
    <row r="45" spans="1:9">
      <c r="A45" s="7"/>
    </row>
    <row r="46" spans="1:9">
      <c r="A46" s="7"/>
    </row>
  </sheetData>
  <mergeCells count="32">
    <mergeCell ref="A22:B22"/>
    <mergeCell ref="G23:H23"/>
    <mergeCell ref="A13:I13"/>
    <mergeCell ref="E20:F21"/>
    <mergeCell ref="A25:B25"/>
    <mergeCell ref="A14:I14"/>
    <mergeCell ref="A23:B23"/>
    <mergeCell ref="A18:I18"/>
    <mergeCell ref="E24:F25"/>
    <mergeCell ref="G24:G25"/>
    <mergeCell ref="H24:H25"/>
    <mergeCell ref="E23:F23"/>
    <mergeCell ref="A1:I1"/>
    <mergeCell ref="A2:I2"/>
    <mergeCell ref="A17:I17"/>
    <mergeCell ref="D4:E4"/>
    <mergeCell ref="F4:G4"/>
    <mergeCell ref="A15:I15"/>
    <mergeCell ref="A16:I16"/>
    <mergeCell ref="A12:I12"/>
    <mergeCell ref="B6:C6"/>
    <mergeCell ref="A10:I10"/>
    <mergeCell ref="B4:C5"/>
    <mergeCell ref="A11:I11"/>
    <mergeCell ref="A20:B21"/>
    <mergeCell ref="C20:D20"/>
    <mergeCell ref="B7:C7"/>
    <mergeCell ref="A28:I29"/>
    <mergeCell ref="A24:B24"/>
    <mergeCell ref="E22:F22"/>
    <mergeCell ref="B8:C8"/>
    <mergeCell ref="G20:H20"/>
  </mergeCells>
  <phoneticPr fontId="0" type="noConversion"/>
  <printOptions horizontalCentered="1"/>
  <pageMargins left="0.98425196850393704" right="0.23622047244094491" top="0.98425196850393704" bottom="0.39370078740157483" header="0.31496062992125984" footer="0.31496062992125984"/>
  <pageSetup paperSize="9" scale="92" orientation="portrait" r:id="rId1"/>
  <headerFooter alignWithMargins="0"/>
</worksheet>
</file>

<file path=xl/worksheets/sheet16.xml><?xml version="1.0" encoding="utf-8"?>
<worksheet xmlns="http://schemas.openxmlformats.org/spreadsheetml/2006/main" xmlns:r="http://schemas.openxmlformats.org/officeDocument/2006/relationships">
  <dimension ref="A1:I43"/>
  <sheetViews>
    <sheetView workbookViewId="0">
      <selection activeCell="F12" sqref="F12"/>
    </sheetView>
  </sheetViews>
  <sheetFormatPr defaultColWidth="8.75" defaultRowHeight="15.75"/>
  <cols>
    <col min="1" max="3" width="8.75" style="47" customWidth="1"/>
    <col min="4" max="4" width="9.625" style="47" customWidth="1"/>
    <col min="5" max="16384" width="8.75" style="47"/>
  </cols>
  <sheetData>
    <row r="1" spans="1:9">
      <c r="A1" s="743"/>
      <c r="B1" s="743"/>
      <c r="C1" s="743"/>
      <c r="D1" s="743"/>
      <c r="E1" s="743"/>
      <c r="F1" s="173"/>
    </row>
    <row r="2" spans="1:9" s="131" customFormat="1">
      <c r="A2" s="743" t="s">
        <v>207</v>
      </c>
      <c r="B2" s="743"/>
      <c r="C2" s="743"/>
      <c r="D2" s="743"/>
      <c r="E2" s="743"/>
      <c r="F2" s="743"/>
      <c r="G2" s="743"/>
      <c r="H2" s="743"/>
      <c r="I2" s="743"/>
    </row>
    <row r="3" spans="1:9" s="131" customFormat="1" ht="16.5" thickBot="1">
      <c r="A3" s="1085"/>
      <c r="B3" s="1085"/>
      <c r="C3" s="1086"/>
      <c r="D3" s="1086"/>
      <c r="E3" s="1086"/>
      <c r="F3" s="174"/>
    </row>
    <row r="4" spans="1:9" ht="40.15" customHeight="1" thickTop="1">
      <c r="A4" s="130"/>
      <c r="B4" s="598"/>
      <c r="C4" s="1087" t="s">
        <v>296</v>
      </c>
      <c r="D4" s="1088"/>
      <c r="E4" s="1052"/>
      <c r="F4" s="1051" t="s">
        <v>87</v>
      </c>
      <c r="G4" s="1053"/>
    </row>
    <row r="5" spans="1:9" ht="19.899999999999999" customHeight="1">
      <c r="C5" s="1089" t="s">
        <v>254</v>
      </c>
      <c r="D5" s="1090"/>
      <c r="E5" s="1091"/>
      <c r="F5" s="107" t="s">
        <v>737</v>
      </c>
      <c r="G5" s="170" t="s">
        <v>297</v>
      </c>
    </row>
    <row r="6" spans="1:9" ht="19.899999999999999" customHeight="1">
      <c r="C6" s="1082" t="s">
        <v>272</v>
      </c>
      <c r="D6" s="1083"/>
      <c r="E6" s="1084"/>
      <c r="F6" s="163">
        <f t="shared" ref="F6:F17" si="0">G6/340.75</f>
        <v>0.19369038884812911</v>
      </c>
      <c r="G6" s="54">
        <v>66</v>
      </c>
    </row>
    <row r="7" spans="1:9" ht="19.899999999999999" customHeight="1">
      <c r="C7" s="1082" t="s">
        <v>273</v>
      </c>
      <c r="D7" s="1083"/>
      <c r="E7" s="1084"/>
      <c r="F7" s="163">
        <f t="shared" si="0"/>
        <v>0.23477622890682318</v>
      </c>
      <c r="G7" s="54">
        <v>80</v>
      </c>
    </row>
    <row r="8" spans="1:9" ht="19.899999999999999" customHeight="1">
      <c r="C8" s="1082" t="s">
        <v>298</v>
      </c>
      <c r="D8" s="1083"/>
      <c r="E8" s="1084"/>
      <c r="F8" s="163">
        <f t="shared" si="0"/>
        <v>0.18488628026412326</v>
      </c>
      <c r="G8" s="54">
        <v>63</v>
      </c>
    </row>
    <row r="9" spans="1:9" ht="19.899999999999999" customHeight="1">
      <c r="C9" s="1082" t="s">
        <v>9</v>
      </c>
      <c r="D9" s="1083"/>
      <c r="E9" s="1084"/>
      <c r="F9" s="163">
        <f t="shared" si="0"/>
        <v>0.11738811445341159</v>
      </c>
      <c r="G9" s="54">
        <v>40</v>
      </c>
    </row>
    <row r="10" spans="1:9" ht="19.899999999999999" customHeight="1">
      <c r="C10" s="1082" t="s">
        <v>10</v>
      </c>
      <c r="D10" s="1083"/>
      <c r="E10" s="1084"/>
      <c r="F10" s="163">
        <f t="shared" si="0"/>
        <v>0.20542920029347028</v>
      </c>
      <c r="G10" s="54">
        <v>70</v>
      </c>
    </row>
    <row r="11" spans="1:9" ht="19.899999999999999" customHeight="1">
      <c r="C11" s="1082" t="s">
        <v>11</v>
      </c>
      <c r="D11" s="1083"/>
      <c r="E11" s="1084"/>
      <c r="F11" s="163">
        <f>G11/340.75</f>
        <v>0.20542920029347028</v>
      </c>
      <c r="G11" s="54">
        <v>70</v>
      </c>
    </row>
    <row r="12" spans="1:9" ht="19.899999999999999" customHeight="1">
      <c r="C12" s="1082" t="s">
        <v>274</v>
      </c>
      <c r="D12" s="1083"/>
      <c r="E12" s="1084"/>
      <c r="F12" s="163">
        <f t="shared" si="0"/>
        <v>0.10271460014673514</v>
      </c>
      <c r="G12" s="608">
        <v>35</v>
      </c>
    </row>
    <row r="13" spans="1:9" ht="19.899999999999999" customHeight="1">
      <c r="C13" s="1082" t="s">
        <v>299</v>
      </c>
      <c r="D13" s="1083"/>
      <c r="E13" s="1084"/>
      <c r="F13" s="163">
        <f t="shared" si="0"/>
        <v>0.17608217168011739</v>
      </c>
      <c r="G13" s="54">
        <v>60</v>
      </c>
    </row>
    <row r="14" spans="1:9" ht="19.899999999999999" customHeight="1">
      <c r="C14" s="1082" t="s">
        <v>300</v>
      </c>
      <c r="D14" s="1083"/>
      <c r="E14" s="1084"/>
      <c r="F14" s="163">
        <f t="shared" si="0"/>
        <v>0.20542920029347028</v>
      </c>
      <c r="G14" s="54">
        <v>70</v>
      </c>
    </row>
    <row r="15" spans="1:9" ht="19.899999999999999" customHeight="1">
      <c r="C15" s="1082" t="s">
        <v>301</v>
      </c>
      <c r="D15" s="1083"/>
      <c r="E15" s="1084"/>
      <c r="F15" s="163">
        <f t="shared" si="0"/>
        <v>0.22010271460014674</v>
      </c>
      <c r="G15" s="54">
        <v>75</v>
      </c>
    </row>
    <row r="16" spans="1:9" ht="19.899999999999999" customHeight="1">
      <c r="C16" s="1082" t="s">
        <v>302</v>
      </c>
      <c r="D16" s="1083"/>
      <c r="E16" s="1084"/>
      <c r="F16" s="163">
        <f t="shared" si="0"/>
        <v>0.13206162876008803</v>
      </c>
      <c r="G16" s="54">
        <v>45</v>
      </c>
    </row>
    <row r="17" spans="1:7" ht="19.899999999999999" customHeight="1" thickBot="1">
      <c r="C17" s="1079" t="s">
        <v>295</v>
      </c>
      <c r="D17" s="1080"/>
      <c r="E17" s="1081"/>
      <c r="F17" s="164">
        <f t="shared" si="0"/>
        <v>0.22010271460014674</v>
      </c>
      <c r="G17" s="56">
        <v>75</v>
      </c>
    </row>
    <row r="18" spans="1:7" ht="16.5" thickTop="1">
      <c r="A18" s="175"/>
      <c r="B18" s="175"/>
      <c r="C18" s="175"/>
      <c r="D18" s="175"/>
      <c r="E18" s="175"/>
      <c r="F18" s="175"/>
    </row>
    <row r="19" spans="1:7">
      <c r="A19" s="61"/>
      <c r="B19" s="61"/>
      <c r="C19" s="61"/>
      <c r="D19" s="61"/>
      <c r="E19" s="61"/>
      <c r="F19" s="61"/>
    </row>
    <row r="43" spans="9:9">
      <c r="I43" s="47">
        <v>38</v>
      </c>
    </row>
  </sheetData>
  <mergeCells count="18">
    <mergeCell ref="C7:E7"/>
    <mergeCell ref="C8:E8"/>
    <mergeCell ref="A1:E1"/>
    <mergeCell ref="A3:E3"/>
    <mergeCell ref="A2:I2"/>
    <mergeCell ref="C4:E4"/>
    <mergeCell ref="C5:E5"/>
    <mergeCell ref="C6:E6"/>
    <mergeCell ref="C17:E17"/>
    <mergeCell ref="F4:G4"/>
    <mergeCell ref="C13:E13"/>
    <mergeCell ref="C14:E14"/>
    <mergeCell ref="C15:E15"/>
    <mergeCell ref="C16:E16"/>
    <mergeCell ref="C9:E9"/>
    <mergeCell ref="C10:E10"/>
    <mergeCell ref="C11:E11"/>
    <mergeCell ref="C12:E12"/>
  </mergeCells>
  <phoneticPr fontId="0" type="noConversion"/>
  <printOptions horizontalCentered="1"/>
  <pageMargins left="0.98425196850393704" right="0.39370078740157483" top="0.98425196850393704" bottom="0.39370078740157483" header="0.51181102362204722" footer="0.31496062992125984"/>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sheetPr codeName="Φύλλο19"/>
  <dimension ref="A1:H43"/>
  <sheetViews>
    <sheetView view="pageBreakPreview" zoomScale="75" zoomScaleNormal="75" zoomScaleSheetLayoutView="100" workbookViewId="0">
      <selection activeCell="A20" sqref="A20:H20"/>
    </sheetView>
  </sheetViews>
  <sheetFormatPr defaultColWidth="8.75" defaultRowHeight="15"/>
  <cols>
    <col min="1" max="1" width="5.375" style="61" customWidth="1"/>
    <col min="2" max="2" width="15.25" style="61" customWidth="1"/>
    <col min="3" max="3" width="9.75" style="61" customWidth="1"/>
    <col min="4" max="4" width="9.875" style="61" customWidth="1"/>
    <col min="5" max="5" width="12.875" style="61" customWidth="1"/>
    <col min="6" max="6" width="8.75" style="61" customWidth="1"/>
    <col min="7" max="7" width="12.125" style="61" customWidth="1"/>
    <col min="8" max="8" width="18.875" style="61" customWidth="1"/>
    <col min="9" max="16384" width="8.75" style="61"/>
  </cols>
  <sheetData>
    <row r="1" spans="1:8" ht="18.75">
      <c r="A1" s="751" t="s">
        <v>208</v>
      </c>
      <c r="B1" s="751"/>
      <c r="C1" s="751"/>
      <c r="D1" s="751"/>
      <c r="E1" s="751"/>
      <c r="F1" s="751"/>
      <c r="G1" s="751"/>
      <c r="H1" s="751"/>
    </row>
    <row r="2" spans="1:8" ht="9.6" customHeight="1">
      <c r="A2" s="1097"/>
      <c r="B2" s="1097"/>
      <c r="C2" s="1097"/>
      <c r="D2" s="1097"/>
      <c r="E2" s="1097"/>
      <c r="F2" s="1097"/>
      <c r="G2" s="1097"/>
      <c r="H2" s="1097"/>
    </row>
    <row r="3" spans="1:8" s="47" customFormat="1" ht="15.75">
      <c r="A3" s="1098" t="s">
        <v>748</v>
      </c>
      <c r="B3" s="1098"/>
      <c r="C3" s="1098"/>
      <c r="D3" s="1098"/>
      <c r="E3" s="1098"/>
      <c r="F3" s="1098"/>
      <c r="G3" s="1098"/>
      <c r="H3" s="1098"/>
    </row>
    <row r="4" spans="1:8" s="47" customFormat="1" ht="28.9" customHeight="1">
      <c r="A4" s="1099" t="s">
        <v>209</v>
      </c>
      <c r="B4" s="1099"/>
      <c r="C4" s="1099"/>
      <c r="D4" s="1099"/>
      <c r="E4" s="1099"/>
      <c r="F4" s="1099"/>
      <c r="G4" s="1099"/>
      <c r="H4" s="1099"/>
    </row>
    <row r="5" spans="1:8" s="47" customFormat="1" ht="15.75">
      <c r="A5" s="1" t="s">
        <v>17</v>
      </c>
    </row>
    <row r="6" spans="1:8" s="47" customFormat="1" ht="15.75">
      <c r="A6" s="22" t="s">
        <v>696</v>
      </c>
      <c r="F6" s="47" t="s">
        <v>749</v>
      </c>
    </row>
    <row r="7" spans="1:8" s="47" customFormat="1" ht="15.75">
      <c r="A7" s="22" t="s">
        <v>697</v>
      </c>
      <c r="F7" s="47" t="s">
        <v>749</v>
      </c>
    </row>
    <row r="8" spans="1:8" s="47" customFormat="1" ht="15.75">
      <c r="A8" s="22" t="s">
        <v>698</v>
      </c>
      <c r="F8" s="47" t="s">
        <v>749</v>
      </c>
    </row>
    <row r="9" spans="1:8" s="47" customFormat="1" ht="15.75">
      <c r="A9" s="22" t="s">
        <v>699</v>
      </c>
      <c r="F9" s="47" t="s">
        <v>749</v>
      </c>
    </row>
    <row r="10" spans="1:8" s="47" customFormat="1" ht="15.75">
      <c r="A10" s="23" t="s">
        <v>690</v>
      </c>
      <c r="E10" s="373" t="s">
        <v>691</v>
      </c>
      <c r="F10" s="216" t="s">
        <v>749</v>
      </c>
      <c r="G10" s="216"/>
      <c r="H10" s="216"/>
    </row>
    <row r="11" spans="1:8" s="47" customFormat="1" ht="15.75">
      <c r="A11" s="1" t="s">
        <v>18</v>
      </c>
    </row>
    <row r="12" spans="1:8" s="47" customFormat="1" ht="15.75">
      <c r="A12" s="22" t="s">
        <v>594</v>
      </c>
      <c r="F12" s="47" t="s">
        <v>749</v>
      </c>
    </row>
    <row r="13" spans="1:8" s="47" customFormat="1" ht="15.75">
      <c r="A13" s="22" t="s">
        <v>595</v>
      </c>
      <c r="F13" s="47" t="s">
        <v>749</v>
      </c>
    </row>
    <row r="14" spans="1:8" s="47" customFormat="1" ht="15.75">
      <c r="A14" s="22" t="s">
        <v>596</v>
      </c>
      <c r="F14" s="47" t="s">
        <v>749</v>
      </c>
    </row>
    <row r="15" spans="1:8" s="47" customFormat="1" ht="15.75">
      <c r="A15" s="3" t="s">
        <v>370</v>
      </c>
    </row>
    <row r="16" spans="1:8" s="47" customFormat="1" ht="15.75">
      <c r="A16" s="23" t="s">
        <v>692</v>
      </c>
      <c r="E16" s="373" t="s">
        <v>693</v>
      </c>
      <c r="F16" s="216" t="s">
        <v>749</v>
      </c>
    </row>
    <row r="17" spans="1:8" s="47" customFormat="1" ht="15.75">
      <c r="A17" s="1" t="s">
        <v>19</v>
      </c>
    </row>
    <row r="18" spans="1:8" s="47" customFormat="1" ht="16.899999999999999" customHeight="1">
      <c r="A18" s="750" t="s">
        <v>44</v>
      </c>
      <c r="B18" s="750"/>
      <c r="C18" s="750"/>
      <c r="D18" s="750"/>
      <c r="E18" s="750"/>
      <c r="F18" s="750"/>
      <c r="G18" s="750"/>
      <c r="H18" s="750"/>
    </row>
    <row r="19" spans="1:8" s="47" customFormat="1" ht="15.75">
      <c r="A19" s="1100" t="s">
        <v>695</v>
      </c>
      <c r="B19" s="1100"/>
      <c r="C19" s="1100"/>
      <c r="D19" s="1100"/>
      <c r="E19" s="1100"/>
      <c r="F19" s="1100"/>
      <c r="G19" s="1100"/>
      <c r="H19" s="1100"/>
    </row>
    <row r="20" spans="1:8" s="47" customFormat="1" ht="46.15" customHeight="1">
      <c r="A20" s="748" t="s">
        <v>678</v>
      </c>
      <c r="B20" s="748"/>
      <c r="C20" s="748"/>
      <c r="D20" s="748"/>
      <c r="E20" s="748"/>
      <c r="F20" s="748"/>
      <c r="G20" s="748"/>
      <c r="H20" s="748"/>
    </row>
    <row r="21" spans="1:8" s="47" customFormat="1" ht="63.6" customHeight="1">
      <c r="A21" s="1101" t="s">
        <v>811</v>
      </c>
      <c r="B21" s="1101"/>
      <c r="C21" s="1101"/>
      <c r="D21" s="1101"/>
      <c r="E21" s="1101"/>
      <c r="F21" s="1101"/>
      <c r="G21" s="1101"/>
      <c r="H21" s="1101"/>
    </row>
    <row r="22" spans="1:8" s="47" customFormat="1" ht="45" customHeight="1">
      <c r="A22" s="1045" t="s">
        <v>810</v>
      </c>
      <c r="B22" s="1045"/>
      <c r="C22" s="1045"/>
      <c r="D22" s="1045"/>
      <c r="E22" s="1045"/>
      <c r="F22" s="1045"/>
      <c r="G22" s="1045"/>
      <c r="H22" s="1045"/>
    </row>
    <row r="23" spans="1:8" s="47" customFormat="1" ht="4.9000000000000004" customHeight="1" thickBot="1">
      <c r="A23" s="272"/>
      <c r="B23" s="272"/>
      <c r="C23" s="272"/>
      <c r="D23" s="272"/>
      <c r="E23" s="272"/>
      <c r="F23" s="272"/>
      <c r="G23" s="272"/>
      <c r="H23" s="272"/>
    </row>
    <row r="24" spans="1:8" s="131" customFormat="1" ht="13.15" customHeight="1">
      <c r="A24" s="24"/>
      <c r="B24" s="1092" t="s">
        <v>694</v>
      </c>
      <c r="C24" s="1093"/>
      <c r="D24" s="1093"/>
      <c r="E24" s="1093"/>
      <c r="F24" s="1093"/>
      <c r="G24" s="1093"/>
      <c r="H24" s="1094"/>
    </row>
    <row r="25" spans="1:8" s="131" customFormat="1" ht="50.45" customHeight="1">
      <c r="A25" s="24"/>
      <c r="B25" s="274" t="s">
        <v>372</v>
      </c>
      <c r="C25" s="1095" t="s">
        <v>371</v>
      </c>
      <c r="D25" s="1095"/>
      <c r="E25" s="1095" t="s">
        <v>373</v>
      </c>
      <c r="F25" s="1095"/>
      <c r="G25" s="1095" t="s">
        <v>597</v>
      </c>
      <c r="H25" s="1096"/>
    </row>
    <row r="26" spans="1:8" s="131" customFormat="1" ht="15" customHeight="1">
      <c r="A26" s="24"/>
      <c r="B26" s="274"/>
      <c r="C26" s="246" t="s">
        <v>724</v>
      </c>
      <c r="D26" s="246" t="s">
        <v>443</v>
      </c>
      <c r="E26" s="246" t="s">
        <v>724</v>
      </c>
      <c r="F26" s="246" t="s">
        <v>443</v>
      </c>
      <c r="G26" s="246" t="s">
        <v>724</v>
      </c>
      <c r="H26" s="275" t="s">
        <v>443</v>
      </c>
    </row>
    <row r="27" spans="1:8" s="47" customFormat="1" ht="15.75">
      <c r="A27" s="24"/>
      <c r="B27" s="276" t="s">
        <v>374</v>
      </c>
      <c r="C27" s="277">
        <f>D27/340.75</f>
        <v>218.04842259721204</v>
      </c>
      <c r="D27" s="278">
        <v>74300</v>
      </c>
      <c r="E27" s="277">
        <f t="shared" ref="E27:E34" si="0">F27/340.75</f>
        <v>57.567131327953042</v>
      </c>
      <c r="F27" s="278">
        <v>19616</v>
      </c>
      <c r="G27" s="277"/>
      <c r="H27" s="279"/>
    </row>
    <row r="28" spans="1:8" s="47" customFormat="1" ht="15.75">
      <c r="A28" s="225"/>
      <c r="B28" s="276" t="s">
        <v>375</v>
      </c>
      <c r="C28" s="277">
        <f t="shared" ref="C28:C34" si="1">D28/340.75</f>
        <v>313.05355832721938</v>
      </c>
      <c r="D28" s="278">
        <v>106673</v>
      </c>
      <c r="E28" s="277">
        <f t="shared" si="0"/>
        <v>80.598679383712394</v>
      </c>
      <c r="F28" s="278">
        <v>27464</v>
      </c>
      <c r="G28" s="277"/>
      <c r="H28" s="279"/>
    </row>
    <row r="29" spans="1:8" s="47" customFormat="1" ht="15.75">
      <c r="A29" s="225"/>
      <c r="B29" s="276" t="s">
        <v>376</v>
      </c>
      <c r="C29" s="277">
        <f t="shared" si="1"/>
        <v>326.70579603815116</v>
      </c>
      <c r="D29" s="278">
        <v>111325</v>
      </c>
      <c r="E29" s="277">
        <f t="shared" si="0"/>
        <v>84.98312545854732</v>
      </c>
      <c r="F29" s="278">
        <v>28958</v>
      </c>
      <c r="G29" s="277"/>
      <c r="H29" s="279"/>
    </row>
    <row r="30" spans="1:8" s="47" customFormat="1" ht="15.75">
      <c r="A30" s="225"/>
      <c r="B30" s="276" t="s">
        <v>377</v>
      </c>
      <c r="C30" s="277">
        <f t="shared" si="1"/>
        <v>342.13939838591341</v>
      </c>
      <c r="D30" s="278">
        <v>116584</v>
      </c>
      <c r="E30" s="277">
        <f t="shared" si="0"/>
        <v>87.181217901687461</v>
      </c>
      <c r="F30" s="278">
        <v>29707</v>
      </c>
      <c r="G30" s="277"/>
      <c r="H30" s="279"/>
    </row>
    <row r="31" spans="1:8" s="47" customFormat="1" ht="15.75">
      <c r="A31" s="225"/>
      <c r="B31" s="276" t="s">
        <v>378</v>
      </c>
      <c r="C31" s="277">
        <f t="shared" si="1"/>
        <v>367.54805575935438</v>
      </c>
      <c r="D31" s="278">
        <v>125242</v>
      </c>
      <c r="E31" s="277">
        <f t="shared" si="0"/>
        <v>91.01687454145268</v>
      </c>
      <c r="F31" s="278">
        <v>31014</v>
      </c>
      <c r="G31" s="277">
        <f>H31/340.75</f>
        <v>162.32428466617756</v>
      </c>
      <c r="H31" s="279">
        <v>55312</v>
      </c>
    </row>
    <row r="32" spans="1:8" s="47" customFormat="1" ht="15.75">
      <c r="A32" s="225"/>
      <c r="B32" s="276" t="s">
        <v>379</v>
      </c>
      <c r="C32" s="277">
        <f t="shared" si="1"/>
        <v>399.00807043286869</v>
      </c>
      <c r="D32" s="278">
        <v>135962</v>
      </c>
      <c r="E32" s="277">
        <f t="shared" si="0"/>
        <v>109.1151870873074</v>
      </c>
      <c r="F32" s="278">
        <v>37181</v>
      </c>
      <c r="G32" s="277">
        <f>H32/340.75</f>
        <v>186.36830520909757</v>
      </c>
      <c r="H32" s="279">
        <v>63505</v>
      </c>
    </row>
    <row r="33" spans="1:8" s="47" customFormat="1" ht="15.75">
      <c r="A33" s="127"/>
      <c r="B33" s="276" t="s">
        <v>380</v>
      </c>
      <c r="C33" s="277">
        <f t="shared" si="1"/>
        <v>449.52604548789435</v>
      </c>
      <c r="D33" s="278">
        <v>153176</v>
      </c>
      <c r="E33" s="277">
        <f t="shared" si="0"/>
        <v>123.91489361702128</v>
      </c>
      <c r="F33" s="278">
        <v>42224</v>
      </c>
      <c r="G33" s="277">
        <f>H33/340.75</f>
        <v>211.14013206162875</v>
      </c>
      <c r="H33" s="279">
        <v>71946</v>
      </c>
    </row>
    <row r="34" spans="1:8" s="47" customFormat="1" ht="16.5" thickBot="1">
      <c r="A34" s="127"/>
      <c r="B34" s="280" t="s">
        <v>381</v>
      </c>
      <c r="C34" s="281">
        <f t="shared" si="1"/>
        <v>506.25678650036684</v>
      </c>
      <c r="D34" s="282">
        <v>172507</v>
      </c>
      <c r="E34" s="281">
        <f t="shared" si="0"/>
        <v>134.32134996331621</v>
      </c>
      <c r="F34" s="282">
        <v>45770</v>
      </c>
      <c r="G34" s="281">
        <f>H34/340.75</f>
        <v>231.16654438738078</v>
      </c>
      <c r="H34" s="283">
        <v>78770</v>
      </c>
    </row>
    <row r="35" spans="1:8" s="47" customFormat="1" ht="47.45" customHeight="1">
      <c r="A35" s="748" t="s">
        <v>679</v>
      </c>
      <c r="B35" s="748"/>
      <c r="C35" s="748"/>
      <c r="D35" s="748"/>
      <c r="E35" s="748"/>
      <c r="F35" s="748"/>
      <c r="G35" s="748"/>
      <c r="H35" s="748"/>
    </row>
    <row r="36" spans="1:8" s="47" customFormat="1" ht="30" customHeight="1">
      <c r="A36" s="748" t="s">
        <v>20</v>
      </c>
      <c r="B36" s="748"/>
      <c r="C36" s="748"/>
      <c r="D36" s="748"/>
      <c r="E36" s="748"/>
      <c r="F36" s="748"/>
      <c r="G36" s="748"/>
      <c r="H36" s="748"/>
    </row>
    <row r="37" spans="1:8" s="47" customFormat="1" ht="16.899999999999999" customHeight="1">
      <c r="A37" s="748" t="s">
        <v>348</v>
      </c>
      <c r="B37" s="748"/>
      <c r="C37" s="748"/>
      <c r="D37" s="748"/>
      <c r="E37" s="748"/>
      <c r="F37" s="748"/>
      <c r="G37" s="748"/>
      <c r="H37" s="748"/>
    </row>
    <row r="38" spans="1:8" s="47" customFormat="1" ht="30" customHeight="1">
      <c r="A38" s="748" t="s">
        <v>349</v>
      </c>
      <c r="B38" s="748"/>
      <c r="C38" s="748"/>
      <c r="D38" s="748"/>
      <c r="E38" s="748"/>
      <c r="F38" s="748"/>
      <c r="G38" s="748"/>
      <c r="H38" s="748"/>
    </row>
    <row r="39" spans="1:8" s="47" customFormat="1" ht="64.150000000000006" customHeight="1">
      <c r="A39" s="748" t="s">
        <v>812</v>
      </c>
      <c r="B39" s="748"/>
      <c r="C39" s="748"/>
      <c r="D39" s="748"/>
      <c r="E39" s="748"/>
      <c r="F39" s="748"/>
      <c r="G39" s="748"/>
      <c r="H39" s="748"/>
    </row>
    <row r="40" spans="1:8" s="47" customFormat="1" ht="34.15" customHeight="1">
      <c r="A40" s="1045" t="s">
        <v>680</v>
      </c>
      <c r="B40" s="1045"/>
      <c r="C40" s="1045"/>
      <c r="D40" s="1045"/>
      <c r="E40" s="1045"/>
      <c r="F40" s="1045"/>
      <c r="G40" s="1045"/>
      <c r="H40" s="1045"/>
    </row>
    <row r="41" spans="1:8" s="47" customFormat="1" ht="34.15" customHeight="1">
      <c r="A41" s="1045" t="s">
        <v>813</v>
      </c>
      <c r="B41" s="1045"/>
      <c r="C41" s="1045"/>
      <c r="D41" s="1045"/>
      <c r="E41" s="1045"/>
      <c r="F41" s="1045"/>
      <c r="G41" s="1045"/>
      <c r="H41" s="1045"/>
    </row>
    <row r="42" spans="1:8" s="47" customFormat="1" ht="25.9" customHeight="1">
      <c r="A42" s="272"/>
      <c r="B42" s="272"/>
      <c r="C42" s="272"/>
      <c r="D42" s="272"/>
      <c r="E42" s="272"/>
      <c r="F42" s="272"/>
      <c r="G42" s="272"/>
      <c r="H42" s="272"/>
    </row>
    <row r="43" spans="1:8" s="47" customFormat="1" ht="22.9" customHeight="1">
      <c r="A43" s="272" t="s">
        <v>456</v>
      </c>
      <c r="B43" s="272"/>
      <c r="C43" s="272"/>
      <c r="D43" s="272"/>
      <c r="E43" s="272"/>
      <c r="F43" s="272"/>
      <c r="G43" s="272"/>
      <c r="H43" s="554">
        <v>39</v>
      </c>
    </row>
  </sheetData>
  <mergeCells count="20">
    <mergeCell ref="A37:H37"/>
    <mergeCell ref="A22:H22"/>
    <mergeCell ref="A1:H1"/>
    <mergeCell ref="A2:H2"/>
    <mergeCell ref="A3:H3"/>
    <mergeCell ref="A4:H4"/>
    <mergeCell ref="A18:H18"/>
    <mergeCell ref="A19:H19"/>
    <mergeCell ref="A20:H20"/>
    <mergeCell ref="A21:H21"/>
    <mergeCell ref="A38:H38"/>
    <mergeCell ref="A41:H41"/>
    <mergeCell ref="B24:H24"/>
    <mergeCell ref="C25:D25"/>
    <mergeCell ref="E25:F25"/>
    <mergeCell ref="G25:H25"/>
    <mergeCell ref="A40:H40"/>
    <mergeCell ref="A39:H39"/>
    <mergeCell ref="A35:H35"/>
    <mergeCell ref="A36:H36"/>
  </mergeCells>
  <phoneticPr fontId="0" type="noConversion"/>
  <printOptions horizontalCentered="1"/>
  <pageMargins left="0.9055118110236221" right="0.39370078740157483" top="0.51181102362204722" bottom="0.39370078740157483" header="0.23622047244094491" footer="0.27559055118110237"/>
  <pageSetup paperSize="9" scale="82" orientation="portrait" r:id="rId1"/>
  <headerFooter alignWithMargins="0"/>
</worksheet>
</file>

<file path=xl/worksheets/sheet18.xml><?xml version="1.0" encoding="utf-8"?>
<worksheet xmlns="http://schemas.openxmlformats.org/spreadsheetml/2006/main" xmlns:r="http://schemas.openxmlformats.org/officeDocument/2006/relationships">
  <sheetPr codeName="Φύλλο20"/>
  <dimension ref="A1:J25"/>
  <sheetViews>
    <sheetView view="pageBreakPreview" topLeftCell="A5" zoomScale="60" zoomScaleNormal="75" workbookViewId="0">
      <selection activeCell="A19" sqref="A19:IV20"/>
    </sheetView>
  </sheetViews>
  <sheetFormatPr defaultColWidth="8.75" defaultRowHeight="15.75"/>
  <cols>
    <col min="1" max="1" width="46.25" style="47" customWidth="1"/>
    <col min="2" max="2" width="8.625" style="47" customWidth="1"/>
    <col min="3" max="3" width="10.5" style="47" customWidth="1"/>
    <col min="4" max="6" width="9.875" style="47" customWidth="1"/>
    <col min="7" max="7" width="14.25" style="47" customWidth="1"/>
    <col min="8" max="8" width="10.25" style="47" customWidth="1"/>
    <col min="9" max="9" width="12.75" style="47" customWidth="1"/>
    <col min="10" max="10" width="11.75" style="47" customWidth="1"/>
    <col min="11" max="16384" width="8.75" style="47"/>
  </cols>
  <sheetData>
    <row r="1" spans="1:10" ht="19.5">
      <c r="A1" s="823"/>
      <c r="B1" s="823"/>
      <c r="C1" s="823"/>
      <c r="D1" s="823"/>
      <c r="E1" s="823"/>
      <c r="F1" s="823"/>
      <c r="G1" s="823"/>
      <c r="H1" s="823"/>
    </row>
    <row r="2" spans="1:10" s="131" customFormat="1" ht="16.5">
      <c r="A2" s="1105" t="s">
        <v>45</v>
      </c>
      <c r="B2" s="1105"/>
      <c r="C2" s="1105"/>
      <c r="D2" s="1105"/>
      <c r="E2" s="1105"/>
      <c r="F2" s="1105"/>
      <c r="G2" s="1105"/>
      <c r="H2" s="1105"/>
      <c r="I2" s="1105"/>
    </row>
    <row r="3" spans="1:10" ht="20.25" thickBot="1">
      <c r="A3" s="1106"/>
      <c r="B3" s="1106"/>
      <c r="C3" s="1106"/>
      <c r="D3" s="1106"/>
      <c r="E3" s="1106"/>
      <c r="F3" s="1106"/>
      <c r="G3" s="1106"/>
      <c r="H3" s="1106"/>
    </row>
    <row r="4" spans="1:10" ht="25.15" customHeight="1" thickTop="1">
      <c r="A4" s="1107" t="s">
        <v>134</v>
      </c>
      <c r="B4" s="151"/>
      <c r="C4" s="825" t="s">
        <v>135</v>
      </c>
      <c r="D4" s="825"/>
      <c r="E4" s="825"/>
      <c r="F4" s="937"/>
      <c r="G4" s="825" t="s">
        <v>37</v>
      </c>
      <c r="H4" s="825"/>
      <c r="I4" s="825"/>
      <c r="J4" s="937"/>
    </row>
    <row r="5" spans="1:10" ht="53.45" customHeight="1">
      <c r="A5" s="1108"/>
      <c r="B5" s="211"/>
      <c r="C5" s="1110" t="s">
        <v>38</v>
      </c>
      <c r="D5" s="1110"/>
      <c r="E5" s="1110" t="s">
        <v>39</v>
      </c>
      <c r="F5" s="1111"/>
      <c r="G5" s="1110" t="s">
        <v>38</v>
      </c>
      <c r="H5" s="1110"/>
      <c r="I5" s="1110" t="s">
        <v>39</v>
      </c>
      <c r="J5" s="1111"/>
    </row>
    <row r="6" spans="1:10" ht="47.25">
      <c r="A6" s="1109"/>
      <c r="B6" s="152"/>
      <c r="C6" s="38" t="s">
        <v>700</v>
      </c>
      <c r="D6" s="38" t="s">
        <v>41</v>
      </c>
      <c r="E6" s="38" t="s">
        <v>700</v>
      </c>
      <c r="F6" s="589" t="s">
        <v>41</v>
      </c>
      <c r="G6" s="38" t="s">
        <v>136</v>
      </c>
      <c r="H6" s="38" t="s">
        <v>40</v>
      </c>
      <c r="I6" s="38" t="s">
        <v>136</v>
      </c>
      <c r="J6" s="39" t="s">
        <v>40</v>
      </c>
    </row>
    <row r="7" spans="1:10" ht="25.15" customHeight="1">
      <c r="A7" s="934" t="s">
        <v>34</v>
      </c>
      <c r="B7" s="284" t="s">
        <v>537</v>
      </c>
      <c r="C7" s="285">
        <f t="shared" ref="C7:J7" si="0">C8/340.75</f>
        <v>8</v>
      </c>
      <c r="D7" s="285">
        <f t="shared" si="0"/>
        <v>7.5011005135730011</v>
      </c>
      <c r="E7" s="285">
        <f t="shared" si="0"/>
        <v>8</v>
      </c>
      <c r="F7" s="286">
        <f t="shared" si="0"/>
        <v>6.9992663242846662</v>
      </c>
      <c r="G7" s="285">
        <f t="shared" si="0"/>
        <v>5.9985326485693324</v>
      </c>
      <c r="H7" s="285">
        <f t="shared" si="0"/>
        <v>6.9992663242846662</v>
      </c>
      <c r="I7" s="285">
        <f t="shared" si="0"/>
        <v>5.0007336757153338</v>
      </c>
      <c r="J7" s="286">
        <f t="shared" si="0"/>
        <v>5.9985326485693324</v>
      </c>
    </row>
    <row r="8" spans="1:10" ht="25.15" customHeight="1">
      <c r="A8" s="934"/>
      <c r="B8" s="284" t="s">
        <v>538</v>
      </c>
      <c r="C8" s="30">
        <v>2726</v>
      </c>
      <c r="D8" s="30">
        <v>2556</v>
      </c>
      <c r="E8" s="30">
        <v>2726</v>
      </c>
      <c r="F8" s="49">
        <v>2385</v>
      </c>
      <c r="G8" s="30">
        <v>2044</v>
      </c>
      <c r="H8" s="30">
        <v>2385</v>
      </c>
      <c r="I8" s="30">
        <v>1704</v>
      </c>
      <c r="J8" s="49">
        <v>2044</v>
      </c>
    </row>
    <row r="9" spans="1:10" ht="25.15" customHeight="1">
      <c r="A9" s="1104" t="s">
        <v>382</v>
      </c>
      <c r="B9" s="284" t="s">
        <v>537</v>
      </c>
      <c r="C9" s="285">
        <f t="shared" ref="C9:J9" si="1">C10/340.75</f>
        <v>4.4988994864269989</v>
      </c>
      <c r="D9" s="285">
        <f t="shared" si="1"/>
        <v>4.4988994864269989</v>
      </c>
      <c r="E9" s="285">
        <f t="shared" si="1"/>
        <v>4</v>
      </c>
      <c r="F9" s="286">
        <f t="shared" si="1"/>
        <v>4</v>
      </c>
      <c r="G9" s="285">
        <f t="shared" si="1"/>
        <v>4.4988994864269989</v>
      </c>
      <c r="H9" s="285">
        <f t="shared" si="1"/>
        <v>4.4988994864269989</v>
      </c>
      <c r="I9" s="285">
        <f t="shared" si="1"/>
        <v>4</v>
      </c>
      <c r="J9" s="286">
        <f t="shared" si="1"/>
        <v>4</v>
      </c>
    </row>
    <row r="10" spans="1:10" ht="25.15" customHeight="1">
      <c r="A10" s="1104"/>
      <c r="B10" s="284" t="s">
        <v>538</v>
      </c>
      <c r="C10" s="30">
        <v>1533</v>
      </c>
      <c r="D10" s="30">
        <v>1533</v>
      </c>
      <c r="E10" s="30">
        <v>1363</v>
      </c>
      <c r="F10" s="49">
        <v>1363</v>
      </c>
      <c r="G10" s="30">
        <v>1533</v>
      </c>
      <c r="H10" s="30">
        <v>1533</v>
      </c>
      <c r="I10" s="30">
        <v>1363</v>
      </c>
      <c r="J10" s="49">
        <v>1363</v>
      </c>
    </row>
    <row r="11" spans="1:10" ht="25.15" customHeight="1">
      <c r="A11" s="934" t="s">
        <v>35</v>
      </c>
      <c r="B11" s="284" t="s">
        <v>537</v>
      </c>
      <c r="C11" s="285">
        <f t="shared" ref="C11:J11" si="2">C12/340.75</f>
        <v>9.9985326485693324</v>
      </c>
      <c r="D11" s="285">
        <f t="shared" si="2"/>
        <v>9.0007336757153347</v>
      </c>
      <c r="E11" s="285">
        <f t="shared" si="2"/>
        <v>9.4996331621423327</v>
      </c>
      <c r="F11" s="286">
        <f t="shared" si="2"/>
        <v>8.4988994864269998</v>
      </c>
      <c r="G11" s="285">
        <f t="shared" si="2"/>
        <v>6.9992663242846662</v>
      </c>
      <c r="H11" s="285">
        <f t="shared" si="2"/>
        <v>8</v>
      </c>
      <c r="I11" s="285">
        <f t="shared" si="2"/>
        <v>6.5003668378576673</v>
      </c>
      <c r="J11" s="286">
        <f t="shared" si="2"/>
        <v>7.5011005135730011</v>
      </c>
    </row>
    <row r="12" spans="1:10" ht="25.15" customHeight="1">
      <c r="A12" s="934"/>
      <c r="B12" s="284" t="s">
        <v>538</v>
      </c>
      <c r="C12" s="30">
        <v>3407</v>
      </c>
      <c r="D12" s="30">
        <v>3067</v>
      </c>
      <c r="E12" s="30">
        <v>3237</v>
      </c>
      <c r="F12" s="49">
        <v>2896</v>
      </c>
      <c r="G12" s="30">
        <v>2385</v>
      </c>
      <c r="H12" s="30">
        <v>2726</v>
      </c>
      <c r="I12" s="30">
        <v>2215</v>
      </c>
      <c r="J12" s="49">
        <v>2556</v>
      </c>
    </row>
    <row r="13" spans="1:10" ht="25.15" customHeight="1">
      <c r="A13" s="934" t="s">
        <v>36</v>
      </c>
      <c r="B13" s="284" t="s">
        <v>537</v>
      </c>
      <c r="C13" s="285">
        <f t="shared" ref="C13:J13" si="3">C14/340.75</f>
        <v>8.3991195891416002</v>
      </c>
      <c r="D13" s="285">
        <f t="shared" si="3"/>
        <v>7.5011005135730011</v>
      </c>
      <c r="E13" s="285">
        <f t="shared" si="3"/>
        <v>8.3991195891416002</v>
      </c>
      <c r="F13" s="286">
        <f t="shared" si="3"/>
        <v>7.0990462215700658</v>
      </c>
      <c r="G13" s="285">
        <f t="shared" si="3"/>
        <v>5.7989728539985324</v>
      </c>
      <c r="H13" s="285">
        <f t="shared" si="3"/>
        <v>6.6001467351430669</v>
      </c>
      <c r="I13" s="285">
        <f t="shared" si="3"/>
        <v>5.4996331621423327</v>
      </c>
      <c r="J13" s="286">
        <f t="shared" si="3"/>
        <v>6.3008070432868672</v>
      </c>
    </row>
    <row r="14" spans="1:10" ht="25.15" customHeight="1">
      <c r="A14" s="934"/>
      <c r="B14" s="284" t="s">
        <v>538</v>
      </c>
      <c r="C14" s="30">
        <v>2862</v>
      </c>
      <c r="D14" s="30">
        <v>2556</v>
      </c>
      <c r="E14" s="30">
        <v>2862</v>
      </c>
      <c r="F14" s="49">
        <v>2419</v>
      </c>
      <c r="G14" s="30">
        <v>1976</v>
      </c>
      <c r="H14" s="30">
        <v>2249</v>
      </c>
      <c r="I14" s="30">
        <v>1874</v>
      </c>
      <c r="J14" s="49">
        <v>2147</v>
      </c>
    </row>
    <row r="15" spans="1:10" ht="25.15" customHeight="1">
      <c r="A15" s="1102" t="s">
        <v>539</v>
      </c>
      <c r="B15" s="226" t="s">
        <v>537</v>
      </c>
      <c r="C15" s="287">
        <f t="shared" ref="C15:J15" si="4">C16/340.75</f>
        <v>5000</v>
      </c>
      <c r="D15" s="287">
        <f t="shared" si="4"/>
        <v>4500</v>
      </c>
      <c r="E15" s="287">
        <f t="shared" si="4"/>
        <v>4749.9985326485694</v>
      </c>
      <c r="F15" s="58">
        <f t="shared" si="4"/>
        <v>4249.9985326485694</v>
      </c>
      <c r="G15" s="287">
        <f t="shared" si="4"/>
        <v>3500</v>
      </c>
      <c r="H15" s="287">
        <f t="shared" si="4"/>
        <v>4000</v>
      </c>
      <c r="I15" s="287">
        <f t="shared" si="4"/>
        <v>3249.9985326485694</v>
      </c>
      <c r="J15" s="58">
        <f t="shared" si="4"/>
        <v>3749.9985326485694</v>
      </c>
    </row>
    <row r="16" spans="1:10" ht="25.15" customHeight="1" thickBot="1">
      <c r="A16" s="1103"/>
      <c r="B16" s="586" t="s">
        <v>538</v>
      </c>
      <c r="C16" s="108">
        <v>1703750</v>
      </c>
      <c r="D16" s="108">
        <v>1533375</v>
      </c>
      <c r="E16" s="108">
        <v>1618562</v>
      </c>
      <c r="F16" s="109">
        <v>1448187</v>
      </c>
      <c r="G16" s="108">
        <v>1192625</v>
      </c>
      <c r="H16" s="108">
        <v>1363000</v>
      </c>
      <c r="I16" s="108">
        <v>1107437</v>
      </c>
      <c r="J16" s="109">
        <v>1277812</v>
      </c>
    </row>
    <row r="17" spans="1:10" ht="16.5" thickTop="1">
      <c r="A17" s="124"/>
      <c r="B17" s="124"/>
      <c r="C17" s="124"/>
      <c r="D17" s="124"/>
      <c r="E17" s="124"/>
      <c r="F17" s="124"/>
      <c r="G17" s="124"/>
      <c r="H17" s="124"/>
      <c r="I17" s="124"/>
    </row>
    <row r="18" spans="1:10">
      <c r="A18" s="590" t="s">
        <v>42</v>
      </c>
      <c r="B18" s="124"/>
      <c r="C18" s="124"/>
      <c r="D18" s="124"/>
      <c r="E18" s="124"/>
      <c r="F18" s="124"/>
      <c r="G18" s="124"/>
      <c r="H18" s="124"/>
      <c r="I18" s="124"/>
      <c r="J18" s="124"/>
    </row>
    <row r="19" spans="1:10">
      <c r="A19" s="590"/>
      <c r="B19" s="124"/>
      <c r="C19" s="124"/>
      <c r="D19" s="124"/>
      <c r="E19" s="124"/>
      <c r="F19" s="124"/>
      <c r="G19" s="124"/>
      <c r="H19" s="124"/>
      <c r="I19" s="124"/>
      <c r="J19" s="124"/>
    </row>
    <row r="20" spans="1:10">
      <c r="A20" s="590"/>
      <c r="B20" s="124"/>
      <c r="C20" s="124"/>
      <c r="D20" s="124"/>
      <c r="E20" s="124"/>
      <c r="F20" s="124"/>
      <c r="G20" s="124"/>
      <c r="H20" s="124"/>
      <c r="I20" s="124"/>
      <c r="J20" s="124"/>
    </row>
    <row r="21" spans="1:10">
      <c r="A21" s="590"/>
      <c r="B21" s="124"/>
      <c r="C21" s="124"/>
      <c r="D21" s="124"/>
      <c r="E21" s="124"/>
      <c r="F21" s="124"/>
      <c r="G21" s="124"/>
      <c r="H21" s="124"/>
      <c r="I21" s="124"/>
      <c r="J21" s="124"/>
    </row>
    <row r="22" spans="1:10">
      <c r="A22" s="590"/>
      <c r="B22" s="124"/>
      <c r="C22" s="124"/>
      <c r="D22" s="124"/>
      <c r="E22" s="124"/>
      <c r="F22" s="124"/>
      <c r="G22" s="124"/>
      <c r="H22" s="124"/>
      <c r="I22" s="124"/>
      <c r="J22" s="124"/>
    </row>
    <row r="23" spans="1:10" ht="7.15" customHeight="1">
      <c r="A23" s="124"/>
      <c r="B23" s="124"/>
      <c r="C23" s="124"/>
      <c r="D23" s="124"/>
      <c r="E23" s="124"/>
      <c r="F23" s="124"/>
      <c r="G23" s="124"/>
      <c r="H23" s="124"/>
      <c r="I23" s="124"/>
    </row>
    <row r="24" spans="1:10" ht="13.9" customHeight="1">
      <c r="A24" s="124"/>
      <c r="B24" s="124"/>
      <c r="C24" s="124"/>
      <c r="D24" s="124"/>
      <c r="E24" s="124"/>
      <c r="F24" s="124"/>
      <c r="G24" s="124"/>
      <c r="H24" s="124"/>
      <c r="I24" s="124"/>
    </row>
    <row r="25" spans="1:10" ht="19.149999999999999" customHeight="1">
      <c r="A25" s="124"/>
      <c r="B25" s="124"/>
      <c r="C25" s="124"/>
      <c r="D25" s="124"/>
      <c r="E25" s="124"/>
      <c r="F25" s="124"/>
      <c r="G25" s="124"/>
      <c r="H25" s="124"/>
      <c r="J25" s="258">
        <v>40</v>
      </c>
    </row>
  </sheetData>
  <mergeCells count="15">
    <mergeCell ref="A4:A6"/>
    <mergeCell ref="G5:H5"/>
    <mergeCell ref="I5:J5"/>
    <mergeCell ref="C5:D5"/>
    <mergeCell ref="E5:F5"/>
    <mergeCell ref="A15:A16"/>
    <mergeCell ref="A7:A8"/>
    <mergeCell ref="A9:A10"/>
    <mergeCell ref="A11:A12"/>
    <mergeCell ref="A13:A14"/>
    <mergeCell ref="A1:H1"/>
    <mergeCell ref="A2:I2"/>
    <mergeCell ref="A3:H3"/>
    <mergeCell ref="G4:J4"/>
    <mergeCell ref="C4:F4"/>
  </mergeCells>
  <phoneticPr fontId="0" type="noConversion"/>
  <printOptions horizontalCentered="1"/>
  <pageMargins left="0.39370078740157483" right="0.19685039370078741" top="0.98425196850393704" bottom="0.39370078740157483" header="0.51181102362204722" footer="0.27559055118110237"/>
  <pageSetup paperSize="9" scale="90" orientation="landscape" r:id="rId1"/>
  <headerFooter alignWithMargins="0"/>
</worksheet>
</file>

<file path=xl/worksheets/sheet19.xml><?xml version="1.0" encoding="utf-8"?>
<worksheet xmlns="http://schemas.openxmlformats.org/spreadsheetml/2006/main" xmlns:r="http://schemas.openxmlformats.org/officeDocument/2006/relationships">
  <dimension ref="A1:I43"/>
  <sheetViews>
    <sheetView tabSelected="1" view="pageBreakPreview" zoomScale="75" zoomScaleNormal="100" workbookViewId="0">
      <selection activeCell="C41" sqref="C41"/>
    </sheetView>
  </sheetViews>
  <sheetFormatPr defaultColWidth="8.75" defaultRowHeight="15.75"/>
  <cols>
    <col min="1" max="1" width="6.75" style="47" customWidth="1"/>
    <col min="2" max="2" width="25.75" style="47" customWidth="1"/>
    <col min="3" max="3" width="8.75" style="47" customWidth="1"/>
    <col min="4" max="5" width="9.75" style="47" customWidth="1"/>
    <col min="6" max="6" width="12.25" style="47" customWidth="1"/>
    <col min="7" max="7" width="17.25" style="47" customWidth="1"/>
    <col min="8" max="16384" width="8.75" style="47"/>
  </cols>
  <sheetData>
    <row r="1" spans="1:8" ht="16.5">
      <c r="A1" s="1105" t="s">
        <v>46</v>
      </c>
      <c r="B1" s="1105"/>
      <c r="C1" s="1105"/>
      <c r="D1" s="1105"/>
      <c r="E1" s="1105"/>
      <c r="F1" s="1105"/>
      <c r="G1" s="1105"/>
      <c r="H1" s="121"/>
    </row>
    <row r="2" spans="1:8">
      <c r="A2" s="818" t="s">
        <v>701</v>
      </c>
      <c r="B2" s="818"/>
      <c r="C2" s="818"/>
      <c r="D2" s="818"/>
      <c r="E2" s="818"/>
      <c r="F2" s="818"/>
      <c r="G2" s="818"/>
      <c r="H2" s="196"/>
    </row>
    <row r="3" spans="1:8" ht="15" customHeight="1" thickBot="1">
      <c r="G3" s="196"/>
      <c r="H3" s="196"/>
    </row>
    <row r="4" spans="1:8" ht="33" customHeight="1" thickTop="1">
      <c r="B4" s="205" t="s">
        <v>100</v>
      </c>
      <c r="C4" s="739" t="s">
        <v>101</v>
      </c>
      <c r="D4" s="1113"/>
      <c r="E4" s="739" t="s">
        <v>102</v>
      </c>
      <c r="F4" s="826"/>
    </row>
    <row r="5" spans="1:8" s="131" customFormat="1" ht="16.5" thickBot="1">
      <c r="A5" s="47"/>
      <c r="B5" s="206"/>
      <c r="C5" s="207" t="s">
        <v>750</v>
      </c>
      <c r="D5" s="207" t="s">
        <v>103</v>
      </c>
      <c r="E5" s="207" t="s">
        <v>750</v>
      </c>
      <c r="F5" s="208" t="s">
        <v>103</v>
      </c>
    </row>
    <row r="6" spans="1:8" ht="19.899999999999999" customHeight="1" thickTop="1">
      <c r="A6" s="131"/>
      <c r="B6" s="203" t="s">
        <v>104</v>
      </c>
      <c r="C6" s="197">
        <v>38.74</v>
      </c>
      <c r="D6" s="198">
        <v>13201</v>
      </c>
      <c r="E6" s="197">
        <v>37.07</v>
      </c>
      <c r="F6" s="199">
        <v>12632</v>
      </c>
    </row>
    <row r="7" spans="1:8" ht="19.899999999999999" customHeight="1">
      <c r="B7" s="203" t="s">
        <v>105</v>
      </c>
      <c r="C7" s="197">
        <v>22.37</v>
      </c>
      <c r="D7" s="198">
        <v>7623</v>
      </c>
      <c r="E7" s="374">
        <v>21.4</v>
      </c>
      <c r="F7" s="199">
        <v>7292</v>
      </c>
    </row>
    <row r="8" spans="1:8" ht="19.899999999999999" customHeight="1">
      <c r="B8" s="203" t="s">
        <v>106</v>
      </c>
      <c r="C8" s="197">
        <v>86.26</v>
      </c>
      <c r="D8" s="198">
        <v>29393</v>
      </c>
      <c r="E8" s="197">
        <v>82.51</v>
      </c>
      <c r="F8" s="199">
        <v>28115</v>
      </c>
    </row>
    <row r="9" spans="1:8" ht="34.9" customHeight="1">
      <c r="B9" s="203" t="s">
        <v>107</v>
      </c>
      <c r="C9" s="197">
        <v>38.74</v>
      </c>
      <c r="D9" s="198">
        <v>13201</v>
      </c>
      <c r="E9" s="197">
        <v>37.07</v>
      </c>
      <c r="F9" s="199">
        <v>12632</v>
      </c>
    </row>
    <row r="10" spans="1:8" ht="32.450000000000003" customHeight="1">
      <c r="B10" s="203" t="s">
        <v>108</v>
      </c>
      <c r="C10" s="197">
        <v>82.34</v>
      </c>
      <c r="D10" s="198">
        <v>28057</v>
      </c>
      <c r="E10" s="197">
        <v>79.05</v>
      </c>
      <c r="F10" s="199">
        <v>26936</v>
      </c>
    </row>
    <row r="11" spans="1:8" ht="19.899999999999999" customHeight="1">
      <c r="B11" s="203" t="s">
        <v>109</v>
      </c>
      <c r="C11" s="197">
        <v>49.47</v>
      </c>
      <c r="D11" s="198">
        <v>16857</v>
      </c>
      <c r="E11" s="197">
        <v>47.32</v>
      </c>
      <c r="F11" s="199">
        <v>16124</v>
      </c>
    </row>
    <row r="12" spans="1:8" ht="19.899999999999999" customHeight="1">
      <c r="B12" s="203" t="s">
        <v>110</v>
      </c>
      <c r="C12" s="197">
        <v>68.58</v>
      </c>
      <c r="D12" s="198">
        <v>23369</v>
      </c>
      <c r="E12" s="374">
        <v>65.599999999999994</v>
      </c>
      <c r="F12" s="199">
        <v>22353</v>
      </c>
    </row>
    <row r="13" spans="1:8" ht="19.899999999999999" customHeight="1">
      <c r="B13" s="203" t="s">
        <v>111</v>
      </c>
      <c r="C13" s="197">
        <v>82.34</v>
      </c>
      <c r="D13" s="198">
        <v>28057</v>
      </c>
      <c r="E13" s="374">
        <v>79.05</v>
      </c>
      <c r="F13" s="199">
        <v>26936</v>
      </c>
    </row>
    <row r="14" spans="1:8" ht="19.899999999999999" customHeight="1">
      <c r="B14" s="203" t="s">
        <v>112</v>
      </c>
      <c r="C14" s="197">
        <v>71.55</v>
      </c>
      <c r="D14" s="198">
        <v>24381</v>
      </c>
      <c r="E14" s="374">
        <v>68.489999999999995</v>
      </c>
      <c r="F14" s="199">
        <v>23338</v>
      </c>
    </row>
    <row r="15" spans="1:8" ht="19.899999999999999" customHeight="1">
      <c r="B15" s="203" t="s">
        <v>113</v>
      </c>
      <c r="C15" s="197">
        <v>66.33</v>
      </c>
      <c r="D15" s="198">
        <v>22602</v>
      </c>
      <c r="E15" s="374">
        <v>63.5</v>
      </c>
      <c r="F15" s="199">
        <v>21638</v>
      </c>
    </row>
    <row r="16" spans="1:8" ht="19.899999999999999" customHeight="1">
      <c r="B16" s="203" t="s">
        <v>114</v>
      </c>
      <c r="C16" s="374">
        <v>13.5</v>
      </c>
      <c r="D16" s="198">
        <v>4600</v>
      </c>
      <c r="E16" s="197">
        <v>12.91</v>
      </c>
      <c r="F16" s="199">
        <v>4399</v>
      </c>
    </row>
    <row r="17" spans="1:9" ht="19.899999999999999" customHeight="1">
      <c r="B17" s="203" t="s">
        <v>115</v>
      </c>
      <c r="C17" s="197">
        <v>18.329999999999998</v>
      </c>
      <c r="D17" s="198">
        <v>6246</v>
      </c>
      <c r="E17" s="197">
        <v>17.53</v>
      </c>
      <c r="F17" s="199">
        <v>5973</v>
      </c>
    </row>
    <row r="18" spans="1:9" ht="34.9" customHeight="1" thickBot="1">
      <c r="B18" s="204" t="s">
        <v>116</v>
      </c>
      <c r="C18" s="200">
        <v>30.17</v>
      </c>
      <c r="D18" s="201">
        <v>10280</v>
      </c>
      <c r="E18" s="200">
        <v>30.12</v>
      </c>
      <c r="F18" s="202">
        <v>10263</v>
      </c>
    </row>
    <row r="19" spans="1:9" s="130" customFormat="1" ht="9.6" customHeight="1" thickTop="1">
      <c r="B19" s="227"/>
      <c r="C19" s="212"/>
      <c r="D19" s="288"/>
      <c r="E19" s="212"/>
      <c r="F19" s="288"/>
    </row>
    <row r="20" spans="1:9" ht="40.9" customHeight="1">
      <c r="B20" s="1112" t="s">
        <v>117</v>
      </c>
      <c r="C20" s="1112"/>
      <c r="D20" s="1112"/>
      <c r="E20" s="1112"/>
      <c r="F20" s="1112"/>
      <c r="G20" s="60"/>
      <c r="H20" s="60"/>
      <c r="I20" s="60"/>
    </row>
    <row r="21" spans="1:9" ht="18.600000000000001" customHeight="1">
      <c r="B21" s="1045" t="s">
        <v>121</v>
      </c>
      <c r="C21" s="1045"/>
      <c r="D21" s="1045"/>
      <c r="E21" s="1045"/>
      <c r="F21" s="1045"/>
      <c r="G21" s="60"/>
      <c r="H21" s="60"/>
      <c r="I21" s="60"/>
    </row>
    <row r="22" spans="1:9" ht="36.6" customHeight="1">
      <c r="B22" s="1045" t="s">
        <v>122</v>
      </c>
      <c r="C22" s="1045"/>
      <c r="D22" s="1045"/>
      <c r="E22" s="1045"/>
      <c r="F22" s="1045"/>
      <c r="G22" s="60"/>
      <c r="H22" s="60"/>
      <c r="I22" s="60"/>
    </row>
    <row r="23" spans="1:9" ht="18.600000000000001" customHeight="1">
      <c r="A23" s="1114"/>
      <c r="B23" s="1114"/>
      <c r="C23" s="1114"/>
      <c r="D23" s="1114"/>
      <c r="E23" s="1114"/>
      <c r="F23" s="1114"/>
      <c r="G23" s="59"/>
      <c r="H23" s="59"/>
      <c r="I23" s="59"/>
    </row>
    <row r="24" spans="1:9" ht="17.45" customHeight="1">
      <c r="A24" s="1115" t="s">
        <v>123</v>
      </c>
      <c r="B24" s="1115"/>
      <c r="C24" s="1115"/>
      <c r="D24" s="1115"/>
      <c r="E24" s="1115"/>
      <c r="F24" s="1115"/>
      <c r="G24" s="123"/>
      <c r="H24" s="123"/>
      <c r="I24" s="123"/>
    </row>
    <row r="25" spans="1:9" ht="18" customHeight="1">
      <c r="A25" s="1115" t="s">
        <v>124</v>
      </c>
      <c r="B25" s="1115"/>
      <c r="C25" s="1115"/>
      <c r="D25" s="1115"/>
      <c r="E25" s="1115"/>
      <c r="F25" s="1115"/>
      <c r="G25" s="123"/>
      <c r="H25" s="123"/>
      <c r="I25" s="123"/>
    </row>
    <row r="26" spans="1:9" ht="10.9" customHeight="1" thickBot="1">
      <c r="A26" s="229"/>
      <c r="B26" s="229"/>
      <c r="C26" s="229"/>
      <c r="D26" s="229"/>
      <c r="E26" s="229"/>
      <c r="F26" s="229"/>
      <c r="G26" s="123"/>
      <c r="H26" s="123"/>
      <c r="I26" s="123"/>
    </row>
    <row r="27" spans="1:9" ht="35.450000000000003" customHeight="1" thickTop="1">
      <c r="B27" s="205" t="s">
        <v>100</v>
      </c>
      <c r="C27" s="739" t="s">
        <v>101</v>
      </c>
      <c r="D27" s="1113"/>
      <c r="E27" s="739" t="s">
        <v>102</v>
      </c>
      <c r="F27" s="826"/>
    </row>
    <row r="28" spans="1:9" ht="16.5" thickBot="1">
      <c r="B28" s="21"/>
      <c r="C28" s="207" t="s">
        <v>750</v>
      </c>
      <c r="D28" s="207" t="s">
        <v>103</v>
      </c>
      <c r="E28" s="207" t="s">
        <v>750</v>
      </c>
      <c r="F28" s="208" t="s">
        <v>103</v>
      </c>
    </row>
    <row r="29" spans="1:9" ht="19.899999999999999" customHeight="1" thickTop="1">
      <c r="B29" s="203" t="s">
        <v>104</v>
      </c>
      <c r="C29" s="197">
        <v>37.549999999999997</v>
      </c>
      <c r="D29" s="198">
        <v>12797</v>
      </c>
      <c r="E29" s="197">
        <v>35.93</v>
      </c>
      <c r="F29" s="199">
        <v>12246</v>
      </c>
    </row>
    <row r="30" spans="1:9" ht="19.899999999999999" customHeight="1">
      <c r="B30" s="203" t="s">
        <v>105</v>
      </c>
      <c r="C30" s="197">
        <v>16.11</v>
      </c>
      <c r="D30" s="198">
        <v>5489</v>
      </c>
      <c r="E30" s="197">
        <v>15.41</v>
      </c>
      <c r="F30" s="199">
        <v>5252</v>
      </c>
    </row>
    <row r="31" spans="1:9" ht="19.899999999999999" customHeight="1">
      <c r="B31" s="203" t="s">
        <v>106</v>
      </c>
      <c r="C31" s="197">
        <v>115.93</v>
      </c>
      <c r="D31" s="198">
        <v>39504</v>
      </c>
      <c r="E31" s="197">
        <v>115.93</v>
      </c>
      <c r="F31" s="199">
        <v>39504</v>
      </c>
    </row>
    <row r="32" spans="1:9" ht="19.899999999999999" customHeight="1">
      <c r="B32" s="203" t="s">
        <v>125</v>
      </c>
      <c r="C32" s="197">
        <v>81.16</v>
      </c>
      <c r="D32" s="198">
        <v>27655</v>
      </c>
      <c r="E32" s="197">
        <v>81.16</v>
      </c>
      <c r="F32" s="199">
        <v>27655</v>
      </c>
    </row>
    <row r="33" spans="1:7" ht="19.899999999999999" customHeight="1">
      <c r="B33" s="203" t="s">
        <v>126</v>
      </c>
      <c r="C33" s="197">
        <v>80.45</v>
      </c>
      <c r="D33" s="198">
        <v>27414</v>
      </c>
      <c r="E33" s="197">
        <v>76.97</v>
      </c>
      <c r="F33" s="199">
        <v>26229</v>
      </c>
    </row>
    <row r="34" spans="1:7" ht="19.899999999999999" customHeight="1">
      <c r="B34" s="203" t="s">
        <v>111</v>
      </c>
      <c r="C34" s="197">
        <v>81.16</v>
      </c>
      <c r="D34" s="198">
        <v>27655</v>
      </c>
      <c r="E34" s="197">
        <v>77.56</v>
      </c>
      <c r="F34" s="199">
        <v>26428</v>
      </c>
    </row>
    <row r="35" spans="1:7" ht="19.899999999999999" customHeight="1">
      <c r="B35" s="203" t="s">
        <v>112</v>
      </c>
      <c r="C35" s="197">
        <v>70.37</v>
      </c>
      <c r="D35" s="198">
        <v>23978</v>
      </c>
      <c r="E35" s="197">
        <v>67.36</v>
      </c>
      <c r="F35" s="199">
        <v>22954</v>
      </c>
    </row>
    <row r="36" spans="1:7" ht="19.899999999999999" customHeight="1">
      <c r="B36" s="203" t="s">
        <v>113</v>
      </c>
      <c r="C36" s="197">
        <v>65.150000000000006</v>
      </c>
      <c r="D36" s="198">
        <v>22199</v>
      </c>
      <c r="E36" s="197">
        <v>62.36</v>
      </c>
      <c r="F36" s="199">
        <v>21250</v>
      </c>
    </row>
    <row r="37" spans="1:7" ht="19.899999999999999" customHeight="1">
      <c r="B37" s="203" t="s">
        <v>127</v>
      </c>
      <c r="C37" s="197">
        <v>17.39</v>
      </c>
      <c r="D37" s="198">
        <v>5924</v>
      </c>
      <c r="E37" s="197">
        <v>17.39</v>
      </c>
      <c r="F37" s="199">
        <v>5924</v>
      </c>
    </row>
    <row r="38" spans="1:7" ht="29.45" customHeight="1" thickBot="1">
      <c r="B38" s="204" t="s">
        <v>128</v>
      </c>
      <c r="C38" s="200">
        <v>28.98</v>
      </c>
      <c r="D38" s="201">
        <v>9874</v>
      </c>
      <c r="E38" s="200">
        <v>28.98</v>
      </c>
      <c r="F38" s="202">
        <v>9874</v>
      </c>
    </row>
    <row r="39" spans="1:7" ht="23.45" customHeight="1" thickTop="1">
      <c r="A39" s="130"/>
      <c r="B39" s="575"/>
      <c r="C39" s="576"/>
      <c r="G39" s="47">
        <v>41</v>
      </c>
    </row>
    <row r="40" spans="1:7" ht="15.6" customHeight="1"/>
    <row r="41" spans="1:7" ht="15.6" customHeight="1"/>
    <row r="42" spans="1:7" ht="15.6" customHeight="1"/>
    <row r="43" spans="1:7" ht="15.6" customHeight="1"/>
  </sheetData>
  <mergeCells count="12">
    <mergeCell ref="C4:D4"/>
    <mergeCell ref="E4:F4"/>
    <mergeCell ref="A1:G1"/>
    <mergeCell ref="A2:G2"/>
    <mergeCell ref="B20:F20"/>
    <mergeCell ref="B21:F21"/>
    <mergeCell ref="B22:F22"/>
    <mergeCell ref="C27:D27"/>
    <mergeCell ref="E27:F27"/>
    <mergeCell ref="A23:F23"/>
    <mergeCell ref="A24:F24"/>
    <mergeCell ref="A25:F25"/>
  </mergeCells>
  <phoneticPr fontId="0" type="noConversion"/>
  <printOptions horizontalCentered="1"/>
  <pageMargins left="0.98425196850393704" right="0.39370078740157483" top="0.94488188976377963" bottom="0.39370078740157483" header="0.31496062992125984" footer="0.31496062992125984"/>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sheetPr codeName="Φύλλο5"/>
  <dimension ref="A1:H22"/>
  <sheetViews>
    <sheetView topLeftCell="A4" workbookViewId="0">
      <selection activeCell="C11" sqref="C11:D11"/>
    </sheetView>
  </sheetViews>
  <sheetFormatPr defaultColWidth="8.75" defaultRowHeight="15.75"/>
  <cols>
    <col min="1" max="1" width="9.25" style="47" customWidth="1"/>
    <col min="2" max="2" width="14.875" style="47" customWidth="1"/>
    <col min="3" max="3" width="17.25" style="47" customWidth="1"/>
    <col min="4" max="4" width="6.75" style="47" customWidth="1"/>
    <col min="5" max="5" width="12.125" style="47" customWidth="1"/>
    <col min="6" max="6" width="15.125" style="47" customWidth="1"/>
    <col min="7" max="7" width="11.5" style="47" customWidth="1"/>
    <col min="8" max="8" width="13.625" style="47" customWidth="1"/>
    <col min="9" max="16384" width="8.75" style="47"/>
  </cols>
  <sheetData>
    <row r="1" spans="1:8" ht="59.45" customHeight="1">
      <c r="A1" s="743" t="s">
        <v>186</v>
      </c>
      <c r="B1" s="743"/>
      <c r="C1" s="743"/>
      <c r="D1" s="743"/>
      <c r="E1" s="743"/>
      <c r="F1" s="743"/>
      <c r="G1" s="743"/>
      <c r="H1" s="743"/>
    </row>
    <row r="2" spans="1:8" s="127" customFormat="1" ht="16.5" thickBot="1"/>
    <row r="3" spans="1:8" s="127" customFormat="1" ht="78.599999999999994" customHeight="1" thickTop="1">
      <c r="B3" s="45" t="s">
        <v>875</v>
      </c>
      <c r="C3" s="739" t="s">
        <v>946</v>
      </c>
      <c r="D3" s="740"/>
      <c r="E3" s="538" t="s">
        <v>295</v>
      </c>
      <c r="F3" s="541" t="s">
        <v>298</v>
      </c>
      <c r="G3" s="465" t="s">
        <v>876</v>
      </c>
    </row>
    <row r="4" spans="1:8" s="127" customFormat="1">
      <c r="B4" s="41"/>
      <c r="C4" s="737" t="s">
        <v>877</v>
      </c>
      <c r="D4" s="738"/>
      <c r="E4" s="33" t="s">
        <v>877</v>
      </c>
      <c r="F4" s="33" t="s">
        <v>877</v>
      </c>
      <c r="G4" s="170" t="s">
        <v>877</v>
      </c>
    </row>
    <row r="5" spans="1:8" s="127" customFormat="1" ht="19.5" customHeight="1">
      <c r="B5" s="40" t="s">
        <v>878</v>
      </c>
      <c r="C5" s="735" t="s">
        <v>592</v>
      </c>
      <c r="D5" s="736"/>
      <c r="E5" s="29" t="s">
        <v>275</v>
      </c>
      <c r="F5" s="29" t="s">
        <v>589</v>
      </c>
      <c r="G5" s="31">
        <v>0.2</v>
      </c>
    </row>
    <row r="6" spans="1:8" s="127" customFormat="1" ht="20.25">
      <c r="B6" s="40" t="s">
        <v>945</v>
      </c>
      <c r="C6" s="735">
        <v>0.2</v>
      </c>
      <c r="D6" s="736"/>
      <c r="E6" s="29" t="s">
        <v>275</v>
      </c>
      <c r="F6" s="29" t="s">
        <v>590</v>
      </c>
      <c r="G6" s="31">
        <v>0.2</v>
      </c>
    </row>
    <row r="7" spans="1:8" s="127" customFormat="1">
      <c r="B7" s="40" t="s">
        <v>879</v>
      </c>
      <c r="C7" s="735">
        <v>0.2</v>
      </c>
      <c r="D7" s="736"/>
      <c r="E7" s="29" t="s">
        <v>275</v>
      </c>
      <c r="F7" s="29">
        <v>0.3</v>
      </c>
      <c r="G7" s="31">
        <v>0.2</v>
      </c>
    </row>
    <row r="8" spans="1:8" s="127" customFormat="1" ht="20.25">
      <c r="B8" s="40" t="s">
        <v>880</v>
      </c>
      <c r="C8" s="735">
        <v>0.2</v>
      </c>
      <c r="D8" s="736"/>
      <c r="E8" s="29">
        <v>0.1</v>
      </c>
      <c r="F8" s="29" t="s">
        <v>590</v>
      </c>
      <c r="G8" s="31">
        <v>0.2</v>
      </c>
    </row>
    <row r="9" spans="1:8" s="127" customFormat="1" ht="20.25">
      <c r="B9" s="40" t="s">
        <v>881</v>
      </c>
      <c r="C9" s="735">
        <v>0.2</v>
      </c>
      <c r="D9" s="736"/>
      <c r="E9" s="29">
        <v>0.1</v>
      </c>
      <c r="F9" s="29" t="s">
        <v>590</v>
      </c>
      <c r="G9" s="31" t="s">
        <v>275</v>
      </c>
    </row>
    <row r="10" spans="1:8" s="127" customFormat="1" ht="25.5">
      <c r="B10" s="84" t="s">
        <v>882</v>
      </c>
      <c r="C10" s="735" t="s">
        <v>883</v>
      </c>
      <c r="D10" s="736"/>
      <c r="E10" s="29">
        <v>0.5</v>
      </c>
      <c r="F10" s="29">
        <v>0.1</v>
      </c>
      <c r="G10" s="31">
        <v>0.4</v>
      </c>
    </row>
    <row r="11" spans="1:8" s="127" customFormat="1" ht="25.5">
      <c r="B11" s="84" t="s">
        <v>32</v>
      </c>
      <c r="C11" s="735" t="s">
        <v>883</v>
      </c>
      <c r="D11" s="736"/>
      <c r="E11" s="29" t="s">
        <v>947</v>
      </c>
      <c r="F11" s="29" t="s">
        <v>275</v>
      </c>
      <c r="G11" s="31" t="s">
        <v>884</v>
      </c>
    </row>
    <row r="12" spans="1:8" s="127" customFormat="1">
      <c r="B12" s="40" t="s">
        <v>885</v>
      </c>
      <c r="C12" s="735" t="s">
        <v>275</v>
      </c>
      <c r="D12" s="736"/>
      <c r="E12" s="29">
        <v>1</v>
      </c>
      <c r="F12" s="29" t="s">
        <v>275</v>
      </c>
      <c r="G12" s="31">
        <v>0.7</v>
      </c>
    </row>
    <row r="13" spans="1:8" s="127" customFormat="1" ht="20.25">
      <c r="B13" s="40" t="s">
        <v>886</v>
      </c>
      <c r="C13" s="735" t="s">
        <v>275</v>
      </c>
      <c r="D13" s="736"/>
      <c r="E13" s="29" t="s">
        <v>275</v>
      </c>
      <c r="F13" s="29" t="s">
        <v>591</v>
      </c>
      <c r="G13" s="31" t="s">
        <v>275</v>
      </c>
    </row>
    <row r="14" spans="1:8" s="127" customFormat="1" ht="28.5" customHeight="1" thickBot="1">
      <c r="B14" s="81" t="s">
        <v>887</v>
      </c>
      <c r="C14" s="741">
        <v>1.6</v>
      </c>
      <c r="D14" s="742"/>
      <c r="E14" s="82">
        <v>3.7</v>
      </c>
      <c r="F14" s="82">
        <v>3</v>
      </c>
      <c r="G14" s="556">
        <v>3</v>
      </c>
    </row>
    <row r="15" spans="1:8" s="127" customFormat="1" ht="20.25" thickTop="1">
      <c r="B15" s="26"/>
      <c r="F15" s="129"/>
    </row>
    <row r="16" spans="1:8" ht="20.25">
      <c r="B16" s="578" t="s">
        <v>588</v>
      </c>
    </row>
    <row r="17" spans="2:8">
      <c r="B17" s="7" t="s">
        <v>948</v>
      </c>
    </row>
    <row r="18" spans="2:8">
      <c r="B18" s="7" t="s">
        <v>949</v>
      </c>
    </row>
    <row r="22" spans="2:8">
      <c r="H22" s="86">
        <v>22</v>
      </c>
    </row>
  </sheetData>
  <mergeCells count="13">
    <mergeCell ref="A1:H1"/>
    <mergeCell ref="C9:D9"/>
    <mergeCell ref="C10:D10"/>
    <mergeCell ref="C11:D11"/>
    <mergeCell ref="C5:D5"/>
    <mergeCell ref="C6:D6"/>
    <mergeCell ref="C7:D7"/>
    <mergeCell ref="C8:D8"/>
    <mergeCell ref="C4:D4"/>
    <mergeCell ref="C3:D3"/>
    <mergeCell ref="C13:D13"/>
    <mergeCell ref="C14:D14"/>
    <mergeCell ref="C12:D12"/>
  </mergeCells>
  <phoneticPr fontId="0" type="noConversion"/>
  <printOptions horizontalCentered="1"/>
  <pageMargins left="0.43307086614173229" right="0.39370078740157483" top="0.86614173228346458" bottom="0.39370078740157483" header="0.11811023622047245"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dimension ref="A1:J55"/>
  <sheetViews>
    <sheetView view="pageBreakPreview" zoomScale="75" zoomScaleNormal="100" workbookViewId="0">
      <selection activeCell="F5" sqref="F5"/>
    </sheetView>
  </sheetViews>
  <sheetFormatPr defaultColWidth="8.75" defaultRowHeight="15.75"/>
  <cols>
    <col min="1" max="1" width="3.75" style="371" customWidth="1"/>
    <col min="2" max="2" width="0.75" style="47" customWidth="1"/>
    <col min="3" max="3" width="23.25" style="47" customWidth="1"/>
    <col min="4" max="4" width="15.875" style="47" customWidth="1"/>
    <col min="5" max="5" width="12.75" style="47" customWidth="1"/>
    <col min="6" max="6" width="10.75" style="47" customWidth="1"/>
    <col min="7" max="7" width="12.75" style="47" customWidth="1"/>
    <col min="8" max="8" width="9.125" style="47" customWidth="1"/>
    <col min="9" max="9" width="8.25" style="47" customWidth="1"/>
    <col min="10" max="16384" width="8.75" style="47"/>
  </cols>
  <sheetData>
    <row r="1" spans="1:10" ht="18.75">
      <c r="A1" s="751" t="s">
        <v>47</v>
      </c>
      <c r="B1" s="751"/>
      <c r="C1" s="751"/>
      <c r="D1" s="751"/>
      <c r="E1" s="751"/>
      <c r="F1" s="751"/>
      <c r="G1" s="751"/>
      <c r="H1" s="751"/>
      <c r="I1" s="119"/>
      <c r="J1" s="119"/>
    </row>
    <row r="2" spans="1:10" ht="15" customHeight="1" thickBot="1">
      <c r="A2" s="1145" t="s">
        <v>681</v>
      </c>
      <c r="B2" s="1145"/>
      <c r="C2" s="1145"/>
      <c r="D2" s="1145"/>
      <c r="E2" s="1145"/>
      <c r="F2" s="1145"/>
      <c r="G2" s="1145"/>
      <c r="H2" s="1145"/>
      <c r="I2" s="119"/>
    </row>
    <row r="3" spans="1:10" ht="69" customHeight="1" thickTop="1">
      <c r="A3" s="1123" t="s">
        <v>705</v>
      </c>
      <c r="B3" s="1124"/>
      <c r="C3" s="1144" t="s">
        <v>48</v>
      </c>
      <c r="D3" s="1144"/>
      <c r="E3" s="375">
        <f t="shared" ref="E3:E9" si="0">G3/340.75</f>
        <v>586.94057226705797</v>
      </c>
      <c r="F3" s="353" t="s">
        <v>132</v>
      </c>
      <c r="G3" s="354">
        <v>200000</v>
      </c>
      <c r="H3" s="355" t="s">
        <v>703</v>
      </c>
    </row>
    <row r="4" spans="1:10" ht="64.150000000000006" customHeight="1">
      <c r="A4" s="1121" t="s">
        <v>706</v>
      </c>
      <c r="B4" s="1122"/>
      <c r="C4" s="1116" t="s">
        <v>49</v>
      </c>
      <c r="D4" s="1116"/>
      <c r="E4" s="376">
        <f t="shared" si="0"/>
        <v>440.20542920029345</v>
      </c>
      <c r="F4" s="291" t="s">
        <v>132</v>
      </c>
      <c r="G4" s="356">
        <v>150000</v>
      </c>
      <c r="H4" s="256" t="s">
        <v>704</v>
      </c>
    </row>
    <row r="5" spans="1:10" ht="41.45" customHeight="1">
      <c r="A5" s="1121" t="s">
        <v>707</v>
      </c>
      <c r="B5" s="1122"/>
      <c r="C5" s="1116" t="s">
        <v>50</v>
      </c>
      <c r="D5" s="1116"/>
      <c r="E5" s="376">
        <f t="shared" si="0"/>
        <v>7.3367571533382243</v>
      </c>
      <c r="F5" s="291" t="s">
        <v>751</v>
      </c>
      <c r="G5" s="356">
        <v>2500</v>
      </c>
      <c r="H5" s="256" t="s">
        <v>284</v>
      </c>
    </row>
    <row r="6" spans="1:10" ht="41.45" customHeight="1">
      <c r="A6" s="1121" t="s">
        <v>708</v>
      </c>
      <c r="B6" s="1122"/>
      <c r="C6" s="1116" t="s">
        <v>51</v>
      </c>
      <c r="D6" s="1116"/>
      <c r="E6" s="376">
        <f t="shared" si="0"/>
        <v>3.5216434336023479</v>
      </c>
      <c r="F6" s="291" t="s">
        <v>751</v>
      </c>
      <c r="G6" s="356">
        <v>1200</v>
      </c>
      <c r="H6" s="256" t="s">
        <v>285</v>
      </c>
    </row>
    <row r="7" spans="1:10" ht="41.45" customHeight="1">
      <c r="A7" s="1121" t="s">
        <v>709</v>
      </c>
      <c r="B7" s="1122"/>
      <c r="C7" s="1116" t="s">
        <v>52</v>
      </c>
      <c r="D7" s="1116"/>
      <c r="E7" s="376">
        <f t="shared" si="0"/>
        <v>2.9347028613352899</v>
      </c>
      <c r="F7" s="291" t="s">
        <v>752</v>
      </c>
      <c r="G7" s="356">
        <v>1000</v>
      </c>
      <c r="H7" s="256" t="s">
        <v>286</v>
      </c>
    </row>
    <row r="8" spans="1:10" ht="41.45" customHeight="1">
      <c r="A8" s="1121" t="s">
        <v>334</v>
      </c>
      <c r="B8" s="1122"/>
      <c r="C8" s="1116" t="s">
        <v>53</v>
      </c>
      <c r="D8" s="1116"/>
      <c r="E8" s="376">
        <f t="shared" si="0"/>
        <v>1.467351430667645</v>
      </c>
      <c r="F8" s="291" t="s">
        <v>752</v>
      </c>
      <c r="G8" s="357">
        <v>500</v>
      </c>
      <c r="H8" s="256" t="s">
        <v>286</v>
      </c>
    </row>
    <row r="9" spans="1:10" ht="44.45" customHeight="1">
      <c r="A9" s="1121" t="s">
        <v>335</v>
      </c>
      <c r="B9" s="1122"/>
      <c r="C9" s="1116" t="s">
        <v>831</v>
      </c>
      <c r="D9" s="1116"/>
      <c r="E9" s="376">
        <f t="shared" si="0"/>
        <v>1.0271460014673515</v>
      </c>
      <c r="F9" s="291" t="s">
        <v>287</v>
      </c>
      <c r="G9" s="357">
        <v>350</v>
      </c>
      <c r="H9" s="256" t="s">
        <v>287</v>
      </c>
    </row>
    <row r="10" spans="1:10" ht="28.15" customHeight="1">
      <c r="A10" s="1121" t="s">
        <v>336</v>
      </c>
      <c r="B10" s="1122"/>
      <c r="C10" s="1138" t="s">
        <v>54</v>
      </c>
      <c r="D10" s="1138"/>
      <c r="E10" s="1142" t="s">
        <v>55</v>
      </c>
      <c r="F10" s="1142"/>
      <c r="G10" s="1142"/>
      <c r="H10" s="1143"/>
    </row>
    <row r="11" spans="1:10" ht="29.45" customHeight="1">
      <c r="A11" s="1125" t="s">
        <v>337</v>
      </c>
      <c r="B11" s="1126"/>
      <c r="C11" s="1139" t="s">
        <v>702</v>
      </c>
      <c r="D11" s="1140"/>
      <c r="E11" s="1140"/>
      <c r="F11" s="1140"/>
      <c r="G11" s="1140"/>
      <c r="H11" s="1141"/>
    </row>
    <row r="12" spans="1:10" ht="39" customHeight="1">
      <c r="A12" s="1127"/>
      <c r="B12" s="1128"/>
      <c r="C12" s="1119" t="s">
        <v>683</v>
      </c>
      <c r="D12" s="1120"/>
      <c r="E12" s="1120"/>
      <c r="F12" s="1117" t="s">
        <v>56</v>
      </c>
      <c r="G12" s="1117"/>
      <c r="H12" s="1118"/>
    </row>
    <row r="13" spans="1:10" ht="47.45" customHeight="1">
      <c r="A13" s="1127"/>
      <c r="B13" s="1128"/>
      <c r="C13" s="1119" t="s">
        <v>684</v>
      </c>
      <c r="D13" s="1120"/>
      <c r="E13" s="1120"/>
      <c r="F13" s="1117" t="s">
        <v>57</v>
      </c>
      <c r="G13" s="1117"/>
      <c r="H13" s="1118"/>
    </row>
    <row r="14" spans="1:10" ht="41.45" customHeight="1">
      <c r="A14" s="1129"/>
      <c r="B14" s="1130"/>
      <c r="C14" s="1119" t="s">
        <v>685</v>
      </c>
      <c r="D14" s="1120"/>
      <c r="E14" s="1120"/>
      <c r="F14" s="1117" t="s">
        <v>58</v>
      </c>
      <c r="G14" s="1117"/>
      <c r="H14" s="1118"/>
    </row>
    <row r="15" spans="1:10" ht="41.45" customHeight="1">
      <c r="A15" s="1121" t="s">
        <v>338</v>
      </c>
      <c r="B15" s="1122"/>
      <c r="C15" s="1134" t="s">
        <v>59</v>
      </c>
      <c r="D15" s="1135"/>
      <c r="E15" s="602">
        <f>G15/340.75</f>
        <v>2054.2920029347029</v>
      </c>
      <c r="F15" s="469" t="s">
        <v>724</v>
      </c>
      <c r="G15" s="470">
        <v>700000</v>
      </c>
      <c r="H15" s="370" t="s">
        <v>288</v>
      </c>
    </row>
    <row r="16" spans="1:10" ht="41.45" customHeight="1" thickBot="1">
      <c r="A16" s="1131" t="s">
        <v>339</v>
      </c>
      <c r="B16" s="1132"/>
      <c r="C16" s="1136" t="s">
        <v>60</v>
      </c>
      <c r="D16" s="1137"/>
      <c r="E16" s="603">
        <f>G16/340.75</f>
        <v>2934.70286133529</v>
      </c>
      <c r="F16" s="358" t="s">
        <v>724</v>
      </c>
      <c r="G16" s="359">
        <v>1000000</v>
      </c>
      <c r="H16" s="360" t="s">
        <v>288</v>
      </c>
    </row>
    <row r="17" spans="1:10" ht="23.45" customHeight="1" thickTop="1">
      <c r="B17" s="78"/>
      <c r="C17" s="79"/>
      <c r="D17" s="289"/>
      <c r="E17" s="290"/>
      <c r="F17" s="209"/>
      <c r="G17" s="79"/>
      <c r="H17" s="61"/>
    </row>
    <row r="18" spans="1:10" ht="21" customHeight="1" thickBot="1">
      <c r="C18" s="1133" t="s">
        <v>682</v>
      </c>
      <c r="D18" s="1133"/>
      <c r="E18" s="1133"/>
      <c r="F18" s="1133"/>
      <c r="G18" s="1133"/>
      <c r="J18" s="210"/>
    </row>
    <row r="19" spans="1:10" ht="40.15" customHeight="1" thickTop="1">
      <c r="C19" s="579" t="s">
        <v>63</v>
      </c>
      <c r="D19" s="377">
        <f>F19/340.75</f>
        <v>29.347028613352897</v>
      </c>
      <c r="E19" s="361" t="s">
        <v>814</v>
      </c>
      <c r="F19" s="364">
        <v>10000</v>
      </c>
      <c r="G19" s="365" t="s">
        <v>532</v>
      </c>
      <c r="J19" s="78"/>
    </row>
    <row r="20" spans="1:10" ht="40.15" customHeight="1">
      <c r="C20" s="580" t="s">
        <v>64</v>
      </c>
      <c r="D20" s="378">
        <f>F20/340.75</f>
        <v>36.97725605282465</v>
      </c>
      <c r="E20" s="362" t="s">
        <v>814</v>
      </c>
      <c r="F20" s="366">
        <v>12600</v>
      </c>
      <c r="G20" s="367" t="s">
        <v>532</v>
      </c>
      <c r="J20" s="78"/>
    </row>
    <row r="21" spans="1:10" ht="40.15" customHeight="1">
      <c r="C21" s="580" t="s">
        <v>65</v>
      </c>
      <c r="D21" s="378">
        <f>F21/340.75</f>
        <v>44.020542920029349</v>
      </c>
      <c r="E21" s="362" t="s">
        <v>814</v>
      </c>
      <c r="F21" s="366">
        <v>15000</v>
      </c>
      <c r="G21" s="367" t="s">
        <v>532</v>
      </c>
      <c r="J21" s="78"/>
    </row>
    <row r="22" spans="1:10" ht="40.15" customHeight="1" thickBot="1">
      <c r="C22" s="581" t="s">
        <v>66</v>
      </c>
      <c r="D22" s="379">
        <f>F22/340.75</f>
        <v>52.824651504035216</v>
      </c>
      <c r="E22" s="363" t="s">
        <v>814</v>
      </c>
      <c r="F22" s="368">
        <v>18000</v>
      </c>
      <c r="G22" s="369" t="s">
        <v>532</v>
      </c>
      <c r="J22" s="78"/>
    </row>
    <row r="23" spans="1:10" ht="19.899999999999999" customHeight="1" thickTop="1">
      <c r="B23" s="2"/>
    </row>
    <row r="24" spans="1:10" ht="19.899999999999999" customHeight="1">
      <c r="B24" s="2"/>
    </row>
    <row r="25" spans="1:10" ht="31.15" customHeight="1">
      <c r="B25" s="2"/>
      <c r="I25" s="86">
        <v>42</v>
      </c>
    </row>
    <row r="26" spans="1:10" ht="22.15" customHeight="1">
      <c r="B26" s="2"/>
    </row>
    <row r="27" spans="1:10" ht="40.15" customHeight="1" thickBot="1">
      <c r="A27" s="372"/>
      <c r="C27" s="1133" t="s">
        <v>674</v>
      </c>
      <c r="D27" s="1133"/>
      <c r="E27" s="1133"/>
      <c r="F27" s="1133"/>
      <c r="G27" s="1133"/>
      <c r="H27" s="210"/>
      <c r="I27" s="210"/>
    </row>
    <row r="28" spans="1:10" ht="30" customHeight="1" thickTop="1">
      <c r="A28" s="372"/>
      <c r="C28" s="1146" t="s">
        <v>672</v>
      </c>
      <c r="D28" s="1147"/>
      <c r="E28" s="1147"/>
      <c r="F28" s="1147"/>
      <c r="G28" s="486" t="s">
        <v>673</v>
      </c>
      <c r="H28" s="210"/>
      <c r="I28" s="210"/>
    </row>
    <row r="29" spans="1:10" ht="40.15" customHeight="1">
      <c r="B29" s="19"/>
      <c r="C29" s="1082" t="s">
        <v>833</v>
      </c>
      <c r="D29" s="1083"/>
      <c r="E29" s="1083"/>
      <c r="F29" s="1083"/>
      <c r="G29" s="487">
        <v>120</v>
      </c>
    </row>
    <row r="30" spans="1:10" ht="40.15" customHeight="1">
      <c r="B30" s="19"/>
      <c r="C30" s="1082" t="s">
        <v>832</v>
      </c>
      <c r="D30" s="1083"/>
      <c r="E30" s="1083"/>
      <c r="F30" s="1083"/>
      <c r="G30" s="487">
        <v>70</v>
      </c>
    </row>
    <row r="31" spans="1:10" ht="40.15" customHeight="1">
      <c r="B31" s="19"/>
      <c r="C31" s="1082" t="s">
        <v>834</v>
      </c>
      <c r="D31" s="1083"/>
      <c r="E31" s="1083"/>
      <c r="F31" s="1083"/>
      <c r="G31" s="487">
        <v>80</v>
      </c>
    </row>
    <row r="32" spans="1:10" ht="40.15" customHeight="1" thickBot="1">
      <c r="B32" s="19"/>
      <c r="C32" s="1079" t="s">
        <v>460</v>
      </c>
      <c r="D32" s="1080"/>
      <c r="E32" s="1080"/>
      <c r="F32" s="1080"/>
      <c r="G32" s="488">
        <v>60</v>
      </c>
    </row>
    <row r="33" spans="2:7" ht="40.15" customHeight="1" thickTop="1">
      <c r="B33" s="19"/>
      <c r="C33" s="540"/>
      <c r="D33" s="540"/>
      <c r="E33" s="540"/>
      <c r="F33" s="540"/>
      <c r="G33" s="555"/>
    </row>
    <row r="34" spans="2:7" ht="40.15" customHeight="1">
      <c r="B34" s="19"/>
      <c r="C34" s="540"/>
      <c r="D34" s="540"/>
      <c r="E34" s="540"/>
      <c r="F34" s="540"/>
      <c r="G34" s="555"/>
    </row>
    <row r="35" spans="2:7" ht="40.15" customHeight="1">
      <c r="B35" s="19"/>
      <c r="C35" s="540"/>
      <c r="D35" s="540"/>
      <c r="E35" s="540"/>
      <c r="F35" s="540"/>
      <c r="G35" s="555"/>
    </row>
    <row r="36" spans="2:7" ht="40.15" customHeight="1">
      <c r="B36" s="19"/>
      <c r="C36" s="540"/>
      <c r="D36" s="540"/>
      <c r="E36" s="540"/>
      <c r="F36" s="540"/>
      <c r="G36" s="555"/>
    </row>
    <row r="37" spans="2:7" ht="40.15" customHeight="1">
      <c r="B37" s="19"/>
      <c r="C37" s="540"/>
      <c r="D37" s="540"/>
      <c r="E37" s="540"/>
      <c r="F37" s="540"/>
      <c r="G37" s="555"/>
    </row>
    <row r="38" spans="2:7" ht="40.15" customHeight="1">
      <c r="B38" s="19"/>
      <c r="C38" s="540"/>
      <c r="D38" s="540"/>
      <c r="E38" s="540"/>
      <c r="F38" s="540"/>
      <c r="G38" s="555"/>
    </row>
    <row r="39" spans="2:7" ht="40.15" customHeight="1">
      <c r="B39" s="19"/>
      <c r="C39" s="540"/>
      <c r="D39" s="540"/>
      <c r="E39" s="540"/>
      <c r="F39" s="540"/>
      <c r="G39" s="555"/>
    </row>
    <row r="40" spans="2:7" ht="40.15" customHeight="1">
      <c r="B40" s="19"/>
      <c r="C40" s="540"/>
      <c r="D40" s="540"/>
      <c r="E40" s="540"/>
      <c r="F40" s="540"/>
      <c r="G40" s="555"/>
    </row>
    <row r="41" spans="2:7" ht="40.15" customHeight="1">
      <c r="B41" s="19"/>
      <c r="C41" s="540"/>
      <c r="D41" s="540"/>
      <c r="E41" s="540"/>
      <c r="F41" s="540"/>
      <c r="G41" s="555"/>
    </row>
    <row r="42" spans="2:7" ht="40.15" customHeight="1">
      <c r="B42" s="19"/>
      <c r="C42" s="540"/>
      <c r="D42" s="540"/>
      <c r="E42" s="540"/>
      <c r="F42" s="540"/>
      <c r="G42" s="555"/>
    </row>
    <row r="43" spans="2:7" ht="40.15" customHeight="1">
      <c r="B43" s="19"/>
      <c r="C43" s="540"/>
      <c r="D43" s="540"/>
      <c r="E43" s="540"/>
      <c r="F43" s="540"/>
      <c r="G43" s="555"/>
    </row>
    <row r="44" spans="2:7" ht="40.15" customHeight="1">
      <c r="B44" s="19"/>
      <c r="C44" s="540"/>
      <c r="D44" s="540"/>
      <c r="E44" s="540"/>
      <c r="F44" s="540"/>
      <c r="G44" s="555"/>
    </row>
    <row r="45" spans="2:7" ht="40.15" customHeight="1">
      <c r="B45" s="19"/>
      <c r="C45" s="540"/>
      <c r="D45" s="540"/>
      <c r="E45" s="540"/>
      <c r="F45" s="540"/>
      <c r="G45" s="555"/>
    </row>
    <row r="46" spans="2:7" ht="40.15" customHeight="1">
      <c r="B46" s="19"/>
      <c r="C46" s="540"/>
      <c r="D46" s="540"/>
      <c r="E46" s="540"/>
      <c r="F46" s="540"/>
      <c r="G46" s="555"/>
    </row>
    <row r="47" spans="2:7" ht="40.15" customHeight="1">
      <c r="B47" s="19"/>
      <c r="C47" s="540"/>
      <c r="D47" s="540"/>
      <c r="E47" s="540"/>
      <c r="F47" s="540"/>
      <c r="G47" s="555"/>
    </row>
    <row r="48" spans="2:7" ht="27.6" customHeight="1">
      <c r="B48" s="19"/>
      <c r="C48" s="540"/>
      <c r="D48" s="540"/>
      <c r="E48" s="540"/>
      <c r="F48" s="540"/>
      <c r="G48" s="555"/>
    </row>
    <row r="49" spans="2:9" ht="18" customHeight="1">
      <c r="B49" s="19"/>
      <c r="C49" s="540"/>
      <c r="D49" s="540"/>
      <c r="E49" s="540"/>
      <c r="F49" s="540"/>
      <c r="G49" s="555"/>
    </row>
    <row r="50" spans="2:9">
      <c r="B50" s="2"/>
      <c r="I50" s="86">
        <v>43</v>
      </c>
    </row>
    <row r="51" spans="2:9">
      <c r="B51" s="2"/>
    </row>
    <row r="52" spans="2:9">
      <c r="B52" s="2"/>
    </row>
    <row r="53" spans="2:9">
      <c r="B53" s="2"/>
    </row>
    <row r="54" spans="2:9">
      <c r="B54" s="2"/>
    </row>
    <row r="55" spans="2:9">
      <c r="B55" s="2"/>
    </row>
  </sheetData>
  <mergeCells count="38">
    <mergeCell ref="C30:F30"/>
    <mergeCell ref="C31:F31"/>
    <mergeCell ref="C32:F32"/>
    <mergeCell ref="C27:G27"/>
    <mergeCell ref="C28:F28"/>
    <mergeCell ref="C29:F29"/>
    <mergeCell ref="A1:H1"/>
    <mergeCell ref="A7:B7"/>
    <mergeCell ref="A8:B8"/>
    <mergeCell ref="C3:D3"/>
    <mergeCell ref="C4:D4"/>
    <mergeCell ref="C5:D5"/>
    <mergeCell ref="A2:H2"/>
    <mergeCell ref="C6:D6"/>
    <mergeCell ref="C7:D7"/>
    <mergeCell ref="C8:D8"/>
    <mergeCell ref="A16:B16"/>
    <mergeCell ref="C18:G18"/>
    <mergeCell ref="A15:B15"/>
    <mergeCell ref="C15:D15"/>
    <mergeCell ref="C16:D16"/>
    <mergeCell ref="C10:D10"/>
    <mergeCell ref="C11:H11"/>
    <mergeCell ref="E10:H10"/>
    <mergeCell ref="A9:B9"/>
    <mergeCell ref="A3:B3"/>
    <mergeCell ref="A4:B4"/>
    <mergeCell ref="A5:B5"/>
    <mergeCell ref="A6:B6"/>
    <mergeCell ref="A11:B14"/>
    <mergeCell ref="A10:B10"/>
    <mergeCell ref="C9:D9"/>
    <mergeCell ref="F12:H12"/>
    <mergeCell ref="F13:H13"/>
    <mergeCell ref="F14:H14"/>
    <mergeCell ref="C12:E12"/>
    <mergeCell ref="C13:E13"/>
    <mergeCell ref="C14:E14"/>
  </mergeCells>
  <phoneticPr fontId="0" type="noConversion"/>
  <printOptions horizontalCentered="1"/>
  <pageMargins left="0.98425196850393704" right="0.39370078740157483" top="0.98425196850393704" bottom="0.39370078740157483" header="0.31496062992125984" footer="0.31496062992125984"/>
  <pageSetup paperSize="9" scale="83" orientation="portrait" r:id="rId1"/>
  <headerFooter alignWithMargins="0"/>
</worksheet>
</file>

<file path=xl/worksheets/sheet21.xml><?xml version="1.0" encoding="utf-8"?>
<worksheet xmlns="http://schemas.openxmlformats.org/spreadsheetml/2006/main" xmlns:r="http://schemas.openxmlformats.org/officeDocument/2006/relationships">
  <dimension ref="A1:I35"/>
  <sheetViews>
    <sheetView zoomScale="75" workbookViewId="0">
      <selection activeCell="A14" sqref="A14:I14"/>
    </sheetView>
  </sheetViews>
  <sheetFormatPr defaultRowHeight="15.75"/>
  <cols>
    <col min="9" max="9" width="7.625" customWidth="1"/>
  </cols>
  <sheetData>
    <row r="1" spans="1:9" s="47" customFormat="1">
      <c r="A1" s="818" t="s">
        <v>815</v>
      </c>
      <c r="B1" s="818"/>
      <c r="C1" s="818"/>
      <c r="D1" s="818"/>
      <c r="E1" s="818"/>
      <c r="F1" s="818"/>
      <c r="G1" s="818"/>
      <c r="H1" s="818"/>
      <c r="I1" s="119"/>
    </row>
    <row r="2" spans="1:9" ht="15" customHeight="1">
      <c r="A2" s="484"/>
      <c r="B2" s="484"/>
      <c r="C2" s="484"/>
      <c r="D2" s="484"/>
      <c r="E2" s="484"/>
      <c r="F2" s="484"/>
      <c r="G2" s="484"/>
      <c r="H2" s="484"/>
      <c r="I2" s="485"/>
    </row>
    <row r="3" spans="1:9" s="47" customFormat="1" ht="52.9" customHeight="1">
      <c r="B3" s="1148" t="s">
        <v>710</v>
      </c>
      <c r="C3" s="1149"/>
      <c r="D3" s="1149"/>
      <c r="E3" s="1149"/>
      <c r="F3" s="1149"/>
      <c r="G3" s="1150"/>
      <c r="H3" s="517"/>
      <c r="I3" s="518"/>
    </row>
    <row r="4" spans="1:9" s="47" customFormat="1" ht="18" customHeight="1">
      <c r="B4" s="1148" t="s">
        <v>350</v>
      </c>
      <c r="C4" s="1149"/>
      <c r="D4" s="1149"/>
      <c r="E4" s="1149"/>
      <c r="F4" s="1150"/>
      <c r="G4" s="519">
        <v>2</v>
      </c>
      <c r="H4" s="518"/>
      <c r="I4" s="518"/>
    </row>
    <row r="5" spans="1:9" s="47" customFormat="1" ht="32.450000000000003" customHeight="1">
      <c r="B5" s="1148" t="s">
        <v>351</v>
      </c>
      <c r="C5" s="1149"/>
      <c r="D5" s="1149"/>
      <c r="E5" s="1149"/>
      <c r="F5" s="1150"/>
      <c r="G5" s="519">
        <v>3</v>
      </c>
      <c r="H5" s="518"/>
      <c r="I5" s="518"/>
    </row>
    <row r="6" spans="1:9" s="47" customFormat="1" ht="15.6" customHeight="1">
      <c r="B6" s="1148" t="s">
        <v>353</v>
      </c>
      <c r="C6" s="1149"/>
      <c r="D6" s="1149"/>
      <c r="E6" s="1149"/>
      <c r="F6" s="1150"/>
      <c r="G6" s="519">
        <v>1</v>
      </c>
      <c r="H6" s="518"/>
      <c r="I6" s="518"/>
    </row>
    <row r="7" spans="1:9" s="47" customFormat="1" ht="15.6" customHeight="1">
      <c r="B7" s="1148" t="s">
        <v>355</v>
      </c>
      <c r="C7" s="1149"/>
      <c r="D7" s="1149"/>
      <c r="E7" s="1149"/>
      <c r="F7" s="1150"/>
      <c r="G7" s="519">
        <v>4</v>
      </c>
      <c r="H7" s="518"/>
      <c r="I7" s="518"/>
    </row>
    <row r="8" spans="1:9" s="47" customFormat="1" ht="15.6" customHeight="1">
      <c r="B8" s="1148" t="s">
        <v>356</v>
      </c>
      <c r="C8" s="1149"/>
      <c r="D8" s="1149"/>
      <c r="E8" s="1149"/>
      <c r="F8" s="1150"/>
      <c r="G8" s="519">
        <v>5</v>
      </c>
      <c r="H8" s="518"/>
      <c r="I8" s="518"/>
    </row>
    <row r="9" spans="1:9" s="47" customFormat="1" ht="15.6" customHeight="1">
      <c r="B9" s="1148" t="s">
        <v>357</v>
      </c>
      <c r="C9" s="1149"/>
      <c r="D9" s="1149"/>
      <c r="E9" s="1149"/>
      <c r="F9" s="1150"/>
      <c r="G9" s="519">
        <v>3</v>
      </c>
      <c r="H9" s="518"/>
      <c r="I9" s="518"/>
    </row>
    <row r="10" spans="1:9" s="47" customFormat="1" ht="15.6" customHeight="1">
      <c r="B10" s="1148" t="s">
        <v>358</v>
      </c>
      <c r="C10" s="1149"/>
      <c r="D10" s="1149"/>
      <c r="E10" s="1149"/>
      <c r="F10" s="1150"/>
      <c r="G10" s="519">
        <v>1.7</v>
      </c>
      <c r="H10" s="518"/>
      <c r="I10" s="518"/>
    </row>
    <row r="11" spans="1:9" s="47" customFormat="1" ht="29.45" customHeight="1">
      <c r="B11" s="1148" t="s">
        <v>15</v>
      </c>
      <c r="C11" s="1149"/>
      <c r="D11" s="1149"/>
      <c r="E11" s="1149"/>
      <c r="F11" s="1150"/>
      <c r="G11" s="519">
        <v>6.5</v>
      </c>
      <c r="H11" s="518"/>
      <c r="I11" s="518"/>
    </row>
    <row r="12" spans="1:9" s="47" customFormat="1" ht="15.6" customHeight="1">
      <c r="B12" s="1148" t="s">
        <v>359</v>
      </c>
      <c r="C12" s="1149"/>
      <c r="D12" s="1149"/>
      <c r="E12" s="1149"/>
      <c r="F12" s="1150"/>
      <c r="G12" s="519">
        <v>18</v>
      </c>
      <c r="H12" s="518"/>
      <c r="I12" s="518"/>
    </row>
    <row r="13" spans="1:9" s="47" customFormat="1" ht="15.6" customHeight="1">
      <c r="B13" s="1148" t="s">
        <v>360</v>
      </c>
      <c r="C13" s="1149"/>
      <c r="D13" s="1149"/>
      <c r="E13" s="1149"/>
      <c r="F13" s="1150"/>
      <c r="G13" s="519">
        <v>1.4</v>
      </c>
      <c r="H13" s="518"/>
      <c r="I13" s="518"/>
    </row>
    <row r="14" spans="1:9" s="61" customFormat="1" ht="44.25" customHeight="1">
      <c r="A14" s="1151" t="s">
        <v>711</v>
      </c>
      <c r="B14" s="1151"/>
      <c r="C14" s="1151"/>
      <c r="D14" s="1151"/>
      <c r="E14" s="1151"/>
      <c r="F14" s="1151"/>
      <c r="G14" s="1151"/>
      <c r="H14" s="1151"/>
      <c r="I14" s="1151"/>
    </row>
    <row r="15" spans="1:9" s="47" customFormat="1" ht="118.15" customHeight="1">
      <c r="A15" s="1019" t="s">
        <v>133</v>
      </c>
      <c r="B15" s="1019"/>
      <c r="C15" s="1019"/>
      <c r="D15" s="1019"/>
      <c r="E15" s="1019"/>
      <c r="F15" s="1019"/>
      <c r="G15" s="1019"/>
      <c r="H15" s="1019"/>
      <c r="I15" s="1019"/>
    </row>
    <row r="16" spans="1:9" s="47" customFormat="1" ht="74.45" customHeight="1">
      <c r="A16" s="1019" t="s">
        <v>542</v>
      </c>
      <c r="B16" s="1019"/>
      <c r="C16" s="1019"/>
      <c r="D16" s="1019"/>
      <c r="E16" s="1019"/>
      <c r="F16" s="1019"/>
      <c r="G16" s="1019"/>
      <c r="H16" s="1019"/>
      <c r="I16" s="1019"/>
    </row>
    <row r="17" spans="1:9" s="47" customFormat="1" ht="153.6" customHeight="1">
      <c r="A17" s="1019" t="s">
        <v>543</v>
      </c>
      <c r="B17" s="1019"/>
      <c r="C17" s="1019"/>
      <c r="D17" s="1019"/>
      <c r="E17" s="1019"/>
      <c r="F17" s="1019"/>
      <c r="G17" s="1019"/>
      <c r="H17" s="1019"/>
      <c r="I17" s="1019"/>
    </row>
    <row r="18" spans="1:9" s="47" customFormat="1"/>
    <row r="19" spans="1:9" s="47" customFormat="1"/>
    <row r="20" spans="1:9" s="47" customFormat="1"/>
    <row r="21" spans="1:9" s="47" customFormat="1"/>
    <row r="22" spans="1:9" s="47" customFormat="1"/>
    <row r="23" spans="1:9" s="47" customFormat="1">
      <c r="I23" s="47">
        <v>44</v>
      </c>
    </row>
    <row r="24" spans="1:9" s="47" customFormat="1"/>
    <row r="25" spans="1:9" s="47" customFormat="1"/>
    <row r="26" spans="1:9" s="47" customFormat="1"/>
    <row r="27" spans="1:9" s="47" customFormat="1"/>
    <row r="28" spans="1:9" s="47" customFormat="1"/>
    <row r="29" spans="1:9" s="47" customFormat="1"/>
    <row r="30" spans="1:9" s="47" customFormat="1"/>
    <row r="31" spans="1:9" s="47" customFormat="1"/>
    <row r="32" spans="1:9" s="47" customFormat="1"/>
    <row r="33" s="47" customFormat="1"/>
    <row r="34" s="47" customFormat="1"/>
    <row r="35" s="47" customFormat="1"/>
  </sheetData>
  <mergeCells count="16">
    <mergeCell ref="A17:I17"/>
    <mergeCell ref="A14:I14"/>
    <mergeCell ref="B10:F10"/>
    <mergeCell ref="B11:F11"/>
    <mergeCell ref="B12:F12"/>
    <mergeCell ref="B13:F13"/>
    <mergeCell ref="A15:I15"/>
    <mergeCell ref="A16:I16"/>
    <mergeCell ref="B7:F7"/>
    <mergeCell ref="B8:F8"/>
    <mergeCell ref="B9:F9"/>
    <mergeCell ref="B5:F5"/>
    <mergeCell ref="A1:H1"/>
    <mergeCell ref="B4:F4"/>
    <mergeCell ref="B3:G3"/>
    <mergeCell ref="B6:F6"/>
  </mergeCells>
  <phoneticPr fontId="0" type="noConversion"/>
  <printOptions horizontalCentered="1"/>
  <pageMargins left="0.98425196850393704" right="0.59055118110236227" top="0.98425196850393704" bottom="0.39370078740157483" header="0.51181102362204722" footer="0.31496062992125984"/>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dimension ref="A1:I22"/>
  <sheetViews>
    <sheetView view="pageBreakPreview" zoomScale="75" zoomScaleNormal="75" workbookViewId="0">
      <selection activeCell="B15" sqref="B15"/>
    </sheetView>
  </sheetViews>
  <sheetFormatPr defaultRowHeight="15.75"/>
  <cols>
    <col min="1" max="1" width="6.375" customWidth="1"/>
    <col min="2" max="2" width="25.75" customWidth="1"/>
    <col min="3" max="4" width="8.75" customWidth="1"/>
    <col min="5" max="5" width="10" customWidth="1"/>
    <col min="6" max="8" width="8.75" customWidth="1"/>
    <col min="9" max="9" width="0" hidden="1" customWidth="1"/>
  </cols>
  <sheetData>
    <row r="1" spans="1:9" ht="20.25">
      <c r="A1" s="1152" t="s">
        <v>817</v>
      </c>
      <c r="B1" s="1152"/>
      <c r="C1" s="1152"/>
      <c r="D1" s="1152"/>
      <c r="E1" s="1152"/>
      <c r="F1" s="1152"/>
      <c r="G1" s="1152"/>
      <c r="H1" s="1152"/>
      <c r="I1" s="562"/>
    </row>
    <row r="2" spans="1:9" ht="64.5" customHeight="1">
      <c r="A2" s="1153" t="s">
        <v>762</v>
      </c>
      <c r="B2" s="1153"/>
      <c r="C2" s="1153"/>
      <c r="D2" s="1153"/>
      <c r="E2" s="1153"/>
      <c r="F2" s="1153"/>
      <c r="G2" s="1153"/>
      <c r="H2" s="1153"/>
      <c r="I2" s="1153"/>
    </row>
    <row r="3" spans="1:9" ht="57" customHeight="1">
      <c r="A3" s="1153" t="s">
        <v>763</v>
      </c>
      <c r="B3" s="1153"/>
      <c r="C3" s="1153"/>
      <c r="D3" s="1153"/>
      <c r="E3" s="1153"/>
      <c r="F3" s="1153"/>
      <c r="G3" s="1153"/>
      <c r="H3" s="1153"/>
      <c r="I3" s="1153"/>
    </row>
    <row r="4" spans="1:9" ht="18.75">
      <c r="A4" s="1153" t="s">
        <v>764</v>
      </c>
      <c r="B4" s="1153"/>
      <c r="C4" s="1153"/>
      <c r="D4" s="1153"/>
      <c r="E4" s="1153"/>
      <c r="F4" s="1153"/>
      <c r="G4" s="1153"/>
      <c r="H4" s="1153"/>
      <c r="I4" s="1153"/>
    </row>
    <row r="5" spans="1:9" ht="18.75">
      <c r="A5" s="1153" t="s">
        <v>765</v>
      </c>
      <c r="B5" s="1153"/>
      <c r="C5" s="1153"/>
      <c r="D5" s="1153"/>
      <c r="E5" s="1153"/>
      <c r="F5" s="1153"/>
      <c r="G5" s="1153"/>
      <c r="H5" s="1153"/>
      <c r="I5" s="1153"/>
    </row>
    <row r="6" spans="1:9" ht="18.75" customHeight="1">
      <c r="A6" s="1154" t="s">
        <v>816</v>
      </c>
      <c r="B6" s="1154"/>
      <c r="C6" s="1154"/>
      <c r="D6" s="1154"/>
      <c r="E6" s="1154"/>
      <c r="F6" s="1154"/>
      <c r="G6" s="1154"/>
      <c r="H6" s="1154"/>
      <c r="I6" s="1154"/>
    </row>
    <row r="7" spans="1:9" ht="18.75" customHeight="1">
      <c r="A7" s="1153" t="s">
        <v>819</v>
      </c>
      <c r="B7" s="1153"/>
      <c r="C7" s="1153"/>
      <c r="D7" s="1153"/>
      <c r="E7" s="1153"/>
      <c r="F7" s="1153"/>
      <c r="G7" s="1153"/>
      <c r="H7" s="1153"/>
      <c r="I7" s="1153"/>
    </row>
    <row r="8" spans="1:9" ht="18.75" customHeight="1">
      <c r="A8" s="1153" t="s">
        <v>818</v>
      </c>
      <c r="B8" s="1153"/>
      <c r="C8" s="1153"/>
      <c r="D8" s="1153"/>
      <c r="E8" s="1153"/>
      <c r="F8" s="1153"/>
      <c r="G8" s="1153"/>
      <c r="H8" s="1153"/>
      <c r="I8" s="1153"/>
    </row>
    <row r="9" spans="1:9" ht="18.75" customHeight="1">
      <c r="A9" s="1153" t="s">
        <v>820</v>
      </c>
      <c r="B9" s="1153"/>
      <c r="C9" s="1153"/>
      <c r="D9" s="1153"/>
      <c r="E9" s="1153"/>
      <c r="F9" s="1153"/>
      <c r="G9" s="1153"/>
      <c r="H9" s="1153"/>
      <c r="I9" s="1153"/>
    </row>
    <row r="10" spans="1:9" ht="18.75" customHeight="1">
      <c r="A10" s="1153" t="s">
        <v>821</v>
      </c>
      <c r="B10" s="1153"/>
      <c r="C10" s="1153"/>
      <c r="D10" s="1153"/>
      <c r="E10" s="1153"/>
      <c r="F10" s="1153"/>
      <c r="G10" s="1153"/>
      <c r="H10" s="1153"/>
      <c r="I10" s="1153"/>
    </row>
    <row r="11" spans="1:9" ht="18.75" customHeight="1">
      <c r="A11" s="1153" t="s">
        <v>822</v>
      </c>
      <c r="B11" s="1153"/>
      <c r="C11" s="1153"/>
      <c r="D11" s="1153"/>
      <c r="E11" s="1153"/>
      <c r="F11" s="1153"/>
      <c r="G11" s="1153"/>
      <c r="H11" s="1153"/>
      <c r="I11" s="1153"/>
    </row>
    <row r="12" spans="1:9" ht="18.75" customHeight="1">
      <c r="A12" s="1153" t="s">
        <v>823</v>
      </c>
      <c r="B12" s="1153"/>
      <c r="C12" s="1153"/>
      <c r="D12" s="1153"/>
      <c r="E12" s="1153"/>
      <c r="F12" s="1153"/>
      <c r="G12" s="1153"/>
      <c r="H12" s="1153"/>
      <c r="I12" s="1153"/>
    </row>
    <row r="13" spans="1:9" ht="18.75" customHeight="1">
      <c r="A13" s="1153" t="s">
        <v>824</v>
      </c>
      <c r="B13" s="1153"/>
      <c r="C13" s="1153"/>
      <c r="D13" s="1153"/>
      <c r="E13" s="1153"/>
      <c r="F13" s="1153"/>
      <c r="G13" s="1153"/>
      <c r="H13" s="1153"/>
      <c r="I13" s="1153"/>
    </row>
    <row r="14" spans="1:9" ht="68.25" customHeight="1">
      <c r="A14" s="1153" t="s">
        <v>766</v>
      </c>
      <c r="B14" s="1153"/>
      <c r="C14" s="1153"/>
      <c r="D14" s="1153"/>
      <c r="E14" s="1153"/>
      <c r="F14" s="1153"/>
      <c r="G14" s="1153"/>
      <c r="H14" s="1153"/>
      <c r="I14" s="1153"/>
    </row>
    <row r="15" spans="1:9" ht="18.75">
      <c r="A15" s="562"/>
      <c r="B15" s="563"/>
      <c r="C15" s="562"/>
      <c r="D15" s="562"/>
      <c r="E15" s="562"/>
      <c r="F15" s="562"/>
      <c r="G15" s="562"/>
      <c r="H15" s="562"/>
      <c r="I15" s="562"/>
    </row>
    <row r="16" spans="1:9" ht="43.5" customHeight="1">
      <c r="A16" s="1155" t="s">
        <v>769</v>
      </c>
      <c r="B16" s="1155"/>
      <c r="C16" s="1155"/>
      <c r="D16" s="1155"/>
      <c r="E16" s="1155"/>
      <c r="F16" s="1155"/>
      <c r="G16" s="1155"/>
      <c r="H16" s="1155"/>
      <c r="I16" s="485"/>
    </row>
    <row r="17" spans="1:9" ht="90" customHeight="1">
      <c r="A17" s="1153" t="s">
        <v>767</v>
      </c>
      <c r="B17" s="1153"/>
      <c r="C17" s="1153"/>
      <c r="D17" s="1153"/>
      <c r="E17" s="1153"/>
      <c r="F17" s="1153"/>
      <c r="G17" s="1153"/>
      <c r="H17" s="1153"/>
      <c r="I17" s="1153"/>
    </row>
    <row r="18" spans="1:9" ht="126" customHeight="1">
      <c r="A18" s="1153" t="s">
        <v>768</v>
      </c>
      <c r="B18" s="1153"/>
      <c r="C18" s="1153"/>
      <c r="D18" s="1153"/>
      <c r="E18" s="1153"/>
      <c r="F18" s="1153"/>
      <c r="G18" s="1153"/>
      <c r="H18" s="1153"/>
      <c r="I18" s="563"/>
    </row>
    <row r="19" spans="1:9" ht="103.15" customHeight="1">
      <c r="A19" s="1153" t="s">
        <v>229</v>
      </c>
      <c r="B19" s="1153"/>
      <c r="C19" s="1153"/>
      <c r="D19" s="1153"/>
      <c r="E19" s="1153"/>
      <c r="F19" s="1153"/>
      <c r="G19" s="1153"/>
      <c r="H19" s="1153"/>
      <c r="I19" s="563"/>
    </row>
    <row r="20" spans="1:9" ht="62.25" customHeight="1">
      <c r="A20" s="563"/>
      <c r="B20" s="563"/>
      <c r="C20" s="563"/>
      <c r="D20" s="563"/>
      <c r="E20" s="563"/>
      <c r="F20" s="563"/>
      <c r="G20" s="563"/>
      <c r="H20" s="563"/>
      <c r="I20" s="563"/>
    </row>
    <row r="21" spans="1:9" ht="62.25" customHeight="1">
      <c r="A21" s="562"/>
      <c r="B21" s="562"/>
      <c r="C21" s="562"/>
      <c r="D21" s="562"/>
      <c r="E21" s="562"/>
      <c r="F21" s="562"/>
      <c r="G21" s="562"/>
      <c r="H21" s="562"/>
      <c r="I21" s="562"/>
    </row>
    <row r="22" spans="1:9" ht="18.75">
      <c r="A22" s="562"/>
      <c r="B22" s="562"/>
      <c r="C22" s="562"/>
      <c r="D22" s="562"/>
      <c r="E22" s="562"/>
      <c r="F22" s="562"/>
      <c r="G22" s="562"/>
      <c r="H22" s="562"/>
      <c r="I22" s="562"/>
    </row>
  </sheetData>
  <mergeCells count="18">
    <mergeCell ref="A19:H19"/>
    <mergeCell ref="A18:H18"/>
    <mergeCell ref="A13:I13"/>
    <mergeCell ref="A14:I14"/>
    <mergeCell ref="A16:H16"/>
    <mergeCell ref="A17:I17"/>
    <mergeCell ref="A7:I7"/>
    <mergeCell ref="A8:I8"/>
    <mergeCell ref="A9:I9"/>
    <mergeCell ref="A10:I10"/>
    <mergeCell ref="A11:I11"/>
    <mergeCell ref="A12:I12"/>
    <mergeCell ref="A1:H1"/>
    <mergeCell ref="A2:I2"/>
    <mergeCell ref="A3:I3"/>
    <mergeCell ref="A4:I4"/>
    <mergeCell ref="A5:I5"/>
    <mergeCell ref="A6:I6"/>
  </mergeCells>
  <phoneticPr fontId="0" type="noConversion"/>
  <printOptions horizontalCentered="1"/>
  <pageMargins left="0.98425196850393704" right="0.43307086614173229" top="0.98425196850393704" bottom="0.39370078740157483" header="0.51181102362204722" footer="0.51181102362204722"/>
  <pageSetup paperSize="9" scale="91" orientation="portrait" r:id="rId1"/>
  <headerFooter alignWithMargins="0">
    <oddFooter xml:space="preserve">&amp;R&amp;13 45      &amp;12           
</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sheetPr codeName="Φύλλο6"/>
  <dimension ref="A1:K26"/>
  <sheetViews>
    <sheetView view="pageBreakPreview" topLeftCell="A7" zoomScaleNormal="75" workbookViewId="0">
      <selection activeCell="A19" sqref="A19:K19"/>
    </sheetView>
  </sheetViews>
  <sheetFormatPr defaultRowHeight="15.75"/>
  <cols>
    <col min="7" max="7" width="7.75" customWidth="1"/>
    <col min="8" max="8" width="9.25" customWidth="1"/>
    <col min="9" max="9" width="9" hidden="1" customWidth="1"/>
    <col min="10" max="10" width="7.5" hidden="1" customWidth="1"/>
    <col min="11" max="11" width="7.375" customWidth="1"/>
  </cols>
  <sheetData>
    <row r="1" spans="1:11" ht="18.75">
      <c r="A1" s="751" t="s">
        <v>333</v>
      </c>
      <c r="B1" s="751"/>
      <c r="C1" s="751"/>
      <c r="D1" s="751"/>
      <c r="E1" s="751"/>
      <c r="F1" s="751"/>
      <c r="G1" s="751"/>
      <c r="H1" s="751"/>
      <c r="I1" s="751"/>
      <c r="J1" s="751"/>
      <c r="K1" s="751"/>
    </row>
    <row r="2" spans="1:11" ht="9" customHeight="1">
      <c r="A2" s="752"/>
      <c r="B2" s="752"/>
      <c r="C2" s="752"/>
      <c r="D2" s="752"/>
      <c r="E2" s="752"/>
      <c r="F2" s="752"/>
      <c r="G2" s="752"/>
      <c r="H2" s="752"/>
      <c r="I2" s="752"/>
      <c r="J2" s="752"/>
      <c r="K2" s="752"/>
    </row>
    <row r="3" spans="1:11" ht="16.5" customHeight="1">
      <c r="A3" s="753" t="s">
        <v>364</v>
      </c>
      <c r="B3" s="753"/>
      <c r="C3" s="753"/>
      <c r="D3" s="753"/>
      <c r="E3" s="753"/>
      <c r="F3" s="753"/>
      <c r="G3" s="753"/>
      <c r="H3" s="753"/>
      <c r="I3" s="753"/>
      <c r="J3" s="753"/>
      <c r="K3" s="753"/>
    </row>
    <row r="4" spans="1:11" ht="9" customHeight="1">
      <c r="A4" s="754"/>
      <c r="B4" s="754"/>
      <c r="C4" s="754"/>
      <c r="D4" s="754"/>
      <c r="E4" s="754"/>
      <c r="F4" s="754"/>
      <c r="G4" s="754"/>
      <c r="H4" s="754"/>
      <c r="I4" s="754"/>
      <c r="J4" s="754"/>
      <c r="K4" s="754"/>
    </row>
    <row r="5" spans="1:11" ht="81" customHeight="1">
      <c r="A5" s="748" t="s">
        <v>33</v>
      </c>
      <c r="B5" s="748"/>
      <c r="C5" s="748"/>
      <c r="D5" s="748"/>
      <c r="E5" s="748"/>
      <c r="F5" s="748"/>
      <c r="G5" s="748"/>
      <c r="H5" s="748"/>
      <c r="I5" s="748"/>
      <c r="J5" s="748"/>
      <c r="K5" s="748"/>
    </row>
    <row r="6" spans="1:11" ht="8.4499999999999993" customHeight="1">
      <c r="A6" s="748"/>
      <c r="B6" s="748"/>
      <c r="C6" s="748"/>
      <c r="D6" s="748"/>
      <c r="E6" s="748"/>
      <c r="F6" s="748"/>
      <c r="G6" s="748"/>
      <c r="H6" s="748"/>
      <c r="I6" s="748"/>
      <c r="J6" s="748"/>
      <c r="K6" s="748"/>
    </row>
    <row r="7" spans="1:11" ht="80.45" customHeight="1">
      <c r="A7" s="748" t="s">
        <v>43</v>
      </c>
      <c r="B7" s="748"/>
      <c r="C7" s="748"/>
      <c r="D7" s="748"/>
      <c r="E7" s="748"/>
      <c r="F7" s="748"/>
      <c r="G7" s="748"/>
      <c r="H7" s="748"/>
      <c r="I7" s="748"/>
      <c r="J7" s="748"/>
      <c r="K7" s="748"/>
    </row>
    <row r="8" spans="1:11">
      <c r="A8" s="748"/>
      <c r="B8" s="748"/>
      <c r="C8" s="748"/>
      <c r="D8" s="748"/>
      <c r="E8" s="748"/>
      <c r="F8" s="748"/>
      <c r="G8" s="748"/>
      <c r="H8" s="748"/>
      <c r="I8" s="748"/>
      <c r="J8" s="748"/>
      <c r="K8" s="748"/>
    </row>
    <row r="9" spans="1:11">
      <c r="A9" s="750" t="s">
        <v>365</v>
      </c>
      <c r="B9" s="750"/>
      <c r="C9" s="750"/>
      <c r="D9" s="750"/>
      <c r="E9" s="750"/>
      <c r="F9" s="750"/>
      <c r="G9" s="750"/>
      <c r="H9" s="750"/>
      <c r="I9" s="750"/>
      <c r="J9" s="750"/>
      <c r="K9" s="750"/>
    </row>
    <row r="10" spans="1:11" ht="7.9" customHeight="1">
      <c r="A10" s="748"/>
      <c r="B10" s="748"/>
      <c r="C10" s="748"/>
      <c r="D10" s="748"/>
      <c r="E10" s="748"/>
      <c r="F10" s="748"/>
      <c r="G10" s="748"/>
      <c r="H10" s="748"/>
      <c r="I10" s="748"/>
      <c r="J10" s="748"/>
      <c r="K10" s="748"/>
    </row>
    <row r="11" spans="1:11" ht="61.5" customHeight="1">
      <c r="A11" s="748" t="s">
        <v>721</v>
      </c>
      <c r="B11" s="748"/>
      <c r="C11" s="748"/>
      <c r="D11" s="748"/>
      <c r="E11" s="748"/>
      <c r="F11" s="748"/>
      <c r="G11" s="748"/>
      <c r="H11" s="748"/>
      <c r="I11" s="748"/>
      <c r="J11" s="748"/>
      <c r="K11" s="748"/>
    </row>
    <row r="12" spans="1:11" ht="6.6" customHeight="1">
      <c r="A12" s="748"/>
      <c r="B12" s="748"/>
      <c r="C12" s="748"/>
      <c r="D12" s="748"/>
      <c r="E12" s="748"/>
      <c r="F12" s="748"/>
      <c r="G12" s="748"/>
      <c r="H12" s="748"/>
      <c r="I12" s="748"/>
      <c r="J12" s="748"/>
      <c r="K12" s="748"/>
    </row>
    <row r="13" spans="1:11" ht="82.5" customHeight="1">
      <c r="A13" s="748" t="s">
        <v>544</v>
      </c>
      <c r="B13" s="748"/>
      <c r="C13" s="748"/>
      <c r="D13" s="748"/>
      <c r="E13" s="748"/>
      <c r="F13" s="748"/>
      <c r="G13" s="748"/>
      <c r="H13" s="748"/>
      <c r="I13" s="748"/>
      <c r="J13" s="748"/>
      <c r="K13" s="748"/>
    </row>
    <row r="14" spans="1:11" ht="12" customHeight="1">
      <c r="A14" s="748"/>
      <c r="B14" s="748"/>
      <c r="C14" s="748"/>
      <c r="D14" s="748"/>
      <c r="E14" s="748"/>
      <c r="F14" s="748"/>
      <c r="G14" s="748"/>
      <c r="H14" s="748"/>
      <c r="I14" s="748"/>
      <c r="J14" s="748"/>
      <c r="K14" s="748"/>
    </row>
    <row r="15" spans="1:11">
      <c r="A15" s="749" t="s">
        <v>118</v>
      </c>
      <c r="B15" s="749"/>
      <c r="C15" s="749"/>
      <c r="D15" s="749"/>
      <c r="E15" s="749"/>
      <c r="F15" s="749"/>
      <c r="G15" s="749"/>
      <c r="H15" s="749"/>
      <c r="I15" s="749"/>
      <c r="J15" s="749"/>
      <c r="K15" s="749"/>
    </row>
    <row r="16" spans="1:11" ht="6" customHeight="1">
      <c r="A16" s="748"/>
      <c r="B16" s="748"/>
      <c r="C16" s="748"/>
      <c r="D16" s="748"/>
      <c r="E16" s="748"/>
      <c r="F16" s="748"/>
      <c r="G16" s="748"/>
      <c r="H16" s="748"/>
      <c r="I16" s="748"/>
      <c r="J16" s="748"/>
      <c r="K16" s="748"/>
    </row>
    <row r="17" spans="1:11" ht="32.25" customHeight="1">
      <c r="A17" s="748" t="s">
        <v>458</v>
      </c>
      <c r="B17" s="748"/>
      <c r="C17" s="748"/>
      <c r="D17" s="748"/>
      <c r="E17" s="748"/>
      <c r="F17" s="748"/>
      <c r="G17" s="748"/>
      <c r="H17" s="748"/>
      <c r="I17" s="748"/>
      <c r="J17" s="748"/>
      <c r="K17" s="748"/>
    </row>
    <row r="18" spans="1:11">
      <c r="A18" s="748" t="s">
        <v>16</v>
      </c>
      <c r="B18" s="748"/>
      <c r="C18" s="748"/>
      <c r="D18" s="748"/>
      <c r="E18" s="748"/>
      <c r="F18" s="748"/>
      <c r="G18" s="748"/>
      <c r="H18" s="748"/>
      <c r="I18" s="748"/>
      <c r="J18" s="748"/>
      <c r="K18" s="748"/>
    </row>
    <row r="19" spans="1:11" ht="31.9" customHeight="1">
      <c r="A19" s="616" t="s">
        <v>677</v>
      </c>
      <c r="B19" s="616"/>
      <c r="C19" s="616"/>
      <c r="D19" s="616"/>
      <c r="E19" s="616"/>
      <c r="F19" s="616"/>
      <c r="G19" s="616"/>
      <c r="H19" s="616"/>
      <c r="I19" s="616"/>
      <c r="J19" s="616"/>
      <c r="K19" s="616"/>
    </row>
    <row r="20" spans="1:11" ht="19.899999999999999" customHeight="1">
      <c r="A20" s="616" t="s">
        <v>218</v>
      </c>
      <c r="B20" s="616"/>
      <c r="C20" s="616"/>
      <c r="D20" s="616"/>
      <c r="E20" s="616"/>
      <c r="F20" s="616"/>
      <c r="G20" s="616"/>
      <c r="H20" s="616"/>
      <c r="I20" s="616"/>
      <c r="J20" s="616"/>
      <c r="K20" s="616"/>
    </row>
    <row r="21" spans="1:11" ht="22.15" customHeight="1">
      <c r="A21" s="746" t="s">
        <v>120</v>
      </c>
      <c r="B21" s="747"/>
      <c r="C21" s="747"/>
      <c r="D21" s="747"/>
      <c r="E21" s="747"/>
      <c r="F21" s="747"/>
      <c r="G21" s="747"/>
      <c r="H21" s="747"/>
      <c r="I21" s="747"/>
      <c r="J21" s="747"/>
      <c r="K21" s="747"/>
    </row>
    <row r="22" spans="1:11" ht="46.15" customHeight="1">
      <c r="A22" s="744" t="s">
        <v>219</v>
      </c>
      <c r="B22" s="744"/>
      <c r="C22" s="744"/>
      <c r="D22" s="744"/>
      <c r="E22" s="744"/>
      <c r="F22" s="744"/>
      <c r="G22" s="744"/>
      <c r="H22" s="744"/>
      <c r="I22" s="744"/>
      <c r="J22" s="744"/>
      <c r="K22" s="744"/>
    </row>
    <row r="23" spans="1:11" ht="19.149999999999999" customHeight="1">
      <c r="A23" s="744" t="s">
        <v>220</v>
      </c>
      <c r="B23" s="744"/>
      <c r="C23" s="744"/>
      <c r="D23" s="744"/>
      <c r="E23" s="744"/>
      <c r="F23" s="744"/>
      <c r="G23" s="744"/>
      <c r="H23" s="744"/>
      <c r="I23" s="744"/>
      <c r="J23" s="744"/>
      <c r="K23" s="744"/>
    </row>
    <row r="24" spans="1:11" ht="47.45" customHeight="1">
      <c r="A24" s="744" t="s">
        <v>119</v>
      </c>
      <c r="B24" s="744"/>
      <c r="C24" s="744"/>
      <c r="D24" s="744"/>
      <c r="E24" s="744"/>
      <c r="F24" s="744"/>
      <c r="G24" s="744"/>
      <c r="H24" s="744"/>
      <c r="I24" s="744"/>
      <c r="J24" s="744"/>
      <c r="K24" s="744"/>
    </row>
    <row r="25" spans="1:11" ht="35.450000000000003" customHeight="1">
      <c r="A25" s="744" t="s">
        <v>540</v>
      </c>
      <c r="B25" s="744"/>
      <c r="C25" s="744"/>
      <c r="D25" s="744"/>
      <c r="E25" s="744"/>
      <c r="F25" s="744"/>
      <c r="G25" s="744"/>
      <c r="H25" s="744"/>
      <c r="I25" s="744"/>
      <c r="J25" s="744"/>
      <c r="K25" s="744"/>
    </row>
    <row r="26" spans="1:11" ht="31.9" customHeight="1">
      <c r="A26" s="745">
        <v>23</v>
      </c>
      <c r="B26" s="745"/>
      <c r="C26" s="745"/>
      <c r="D26" s="745"/>
      <c r="E26" s="745"/>
      <c r="F26" s="745"/>
      <c r="G26" s="745"/>
      <c r="H26" s="745"/>
      <c r="I26" s="745"/>
      <c r="J26" s="745"/>
      <c r="K26" s="745"/>
    </row>
  </sheetData>
  <mergeCells count="26">
    <mergeCell ref="A6:K6"/>
    <mergeCell ref="A7:K7"/>
    <mergeCell ref="A8:K8"/>
    <mergeCell ref="A19:K19"/>
    <mergeCell ref="A9:K9"/>
    <mergeCell ref="A10:K10"/>
    <mergeCell ref="A11:K11"/>
    <mergeCell ref="A12:K12"/>
    <mergeCell ref="A20:K20"/>
    <mergeCell ref="A1:K1"/>
    <mergeCell ref="A2:K2"/>
    <mergeCell ref="A3:K3"/>
    <mergeCell ref="A4:K4"/>
    <mergeCell ref="A5:K5"/>
    <mergeCell ref="A17:K17"/>
    <mergeCell ref="A18:K18"/>
    <mergeCell ref="A13:K13"/>
    <mergeCell ref="A14:K14"/>
    <mergeCell ref="A15:K15"/>
    <mergeCell ref="A16:K16"/>
    <mergeCell ref="A25:K25"/>
    <mergeCell ref="A26:K26"/>
    <mergeCell ref="A21:K21"/>
    <mergeCell ref="A22:K22"/>
    <mergeCell ref="A23:K23"/>
    <mergeCell ref="A24:K24"/>
  </mergeCells>
  <phoneticPr fontId="0" type="noConversion"/>
  <pageMargins left="0.98425196850393704" right="0.39370078740157483" top="0.98425196850393704"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Φύλλο7"/>
  <dimension ref="A1:L25"/>
  <sheetViews>
    <sheetView topLeftCell="G1" zoomScale="75" workbookViewId="0">
      <selection activeCell="L24" sqref="L24"/>
    </sheetView>
  </sheetViews>
  <sheetFormatPr defaultRowHeight="15.75"/>
  <cols>
    <col min="1" max="1" width="7.25" style="235" customWidth="1"/>
    <col min="2" max="2" width="21.125" style="235" customWidth="1"/>
    <col min="3" max="5" width="9" style="235"/>
    <col min="6" max="6" width="10.875" style="235" customWidth="1"/>
    <col min="7" max="7" width="6.5" style="235" customWidth="1"/>
    <col min="8" max="8" width="30.625" style="235" customWidth="1"/>
    <col min="9" max="9" width="11.75" style="235" customWidth="1"/>
    <col min="10" max="10" width="9.625" style="235" customWidth="1"/>
    <col min="11" max="11" width="11.375" style="235" customWidth="1"/>
    <col min="12" max="12" width="13.375" style="235" customWidth="1"/>
    <col min="13" max="16384" width="9" style="235"/>
  </cols>
  <sheetData>
    <row r="1" spans="1:12" ht="19.5">
      <c r="A1" s="756" t="s">
        <v>185</v>
      </c>
      <c r="B1" s="756"/>
      <c r="C1" s="756"/>
      <c r="D1" s="756"/>
      <c r="E1" s="756"/>
      <c r="F1" s="756"/>
      <c r="G1" s="756"/>
      <c r="H1" s="756"/>
      <c r="I1" s="756"/>
      <c r="J1" s="756"/>
      <c r="K1" s="756"/>
      <c r="L1" s="756"/>
    </row>
    <row r="2" spans="1:12" ht="4.9000000000000004" customHeight="1" thickBot="1">
      <c r="A2" s="326"/>
      <c r="B2" s="86"/>
      <c r="C2" s="86"/>
      <c r="D2" s="86"/>
      <c r="E2" s="86"/>
      <c r="F2" s="86"/>
      <c r="G2" s="86"/>
      <c r="H2" s="86"/>
      <c r="I2" s="86"/>
      <c r="J2" s="86"/>
      <c r="K2" s="86"/>
      <c r="L2" s="86"/>
    </row>
    <row r="3" spans="1:12" ht="65.25" customHeight="1" thickTop="1">
      <c r="A3" s="757" t="s">
        <v>586</v>
      </c>
      <c r="B3" s="758"/>
      <c r="C3" s="776" t="s">
        <v>598</v>
      </c>
      <c r="D3" s="776"/>
      <c r="E3" s="776" t="s">
        <v>347</v>
      </c>
      <c r="F3" s="776"/>
      <c r="G3" s="761" t="s">
        <v>586</v>
      </c>
      <c r="H3" s="758"/>
      <c r="I3" s="776" t="s">
        <v>599</v>
      </c>
      <c r="J3" s="776"/>
      <c r="K3" s="776" t="s">
        <v>347</v>
      </c>
      <c r="L3" s="777"/>
    </row>
    <row r="4" spans="1:12" ht="57.75" customHeight="1">
      <c r="A4" s="759"/>
      <c r="B4" s="760"/>
      <c r="C4" s="141" t="s">
        <v>600</v>
      </c>
      <c r="D4" s="141" t="s">
        <v>601</v>
      </c>
      <c r="E4" s="141" t="s">
        <v>602</v>
      </c>
      <c r="F4" s="141" t="s">
        <v>925</v>
      </c>
      <c r="G4" s="762"/>
      <c r="H4" s="760"/>
      <c r="I4" s="141" t="s">
        <v>600</v>
      </c>
      <c r="J4" s="141" t="s">
        <v>601</v>
      </c>
      <c r="K4" s="141" t="s">
        <v>602</v>
      </c>
      <c r="L4" s="213" t="s">
        <v>925</v>
      </c>
    </row>
    <row r="5" spans="1:12" ht="28.9" customHeight="1">
      <c r="A5" s="778" t="s">
        <v>603</v>
      </c>
      <c r="B5" s="773"/>
      <c r="C5" s="773"/>
      <c r="D5" s="773"/>
      <c r="E5" s="773"/>
      <c r="F5" s="773"/>
      <c r="G5" s="773" t="s">
        <v>604</v>
      </c>
      <c r="H5" s="773"/>
      <c r="I5" s="773"/>
      <c r="J5" s="773"/>
      <c r="K5" s="773"/>
      <c r="L5" s="774"/>
    </row>
    <row r="6" spans="1:12" ht="34.9" customHeight="1">
      <c r="A6" s="775" t="s">
        <v>753</v>
      </c>
      <c r="B6" s="769"/>
      <c r="C6" s="329">
        <v>1640</v>
      </c>
      <c r="D6" s="329">
        <v>1490</v>
      </c>
      <c r="E6" s="327" t="s">
        <v>605</v>
      </c>
      <c r="F6" s="327" t="s">
        <v>606</v>
      </c>
      <c r="G6" s="769" t="s">
        <v>914</v>
      </c>
      <c r="H6" s="769"/>
      <c r="I6" s="565">
        <v>2.8</v>
      </c>
      <c r="J6" s="565">
        <v>2.5</v>
      </c>
      <c r="K6" s="327" t="s">
        <v>607</v>
      </c>
      <c r="L6" s="328" t="s">
        <v>608</v>
      </c>
    </row>
    <row r="7" spans="1:12" ht="34.9" customHeight="1">
      <c r="A7" s="775" t="s">
        <v>906</v>
      </c>
      <c r="B7" s="769"/>
      <c r="C7" s="329">
        <v>1410</v>
      </c>
      <c r="D7" s="329">
        <v>1280</v>
      </c>
      <c r="E7" s="327" t="s">
        <v>609</v>
      </c>
      <c r="F7" s="327" t="s">
        <v>610</v>
      </c>
      <c r="G7" s="769" t="s">
        <v>915</v>
      </c>
      <c r="H7" s="769"/>
      <c r="I7" s="565">
        <v>5</v>
      </c>
      <c r="J7" s="565">
        <v>4.5</v>
      </c>
      <c r="K7" s="327" t="s">
        <v>611</v>
      </c>
      <c r="L7" s="328" t="s">
        <v>612</v>
      </c>
    </row>
    <row r="8" spans="1:12" ht="34.9" customHeight="1">
      <c r="A8" s="775" t="s">
        <v>907</v>
      </c>
      <c r="B8" s="769"/>
      <c r="C8" s="329">
        <v>1300</v>
      </c>
      <c r="D8" s="329">
        <v>1180</v>
      </c>
      <c r="E8" s="327" t="s">
        <v>613</v>
      </c>
      <c r="F8" s="327" t="s">
        <v>614</v>
      </c>
      <c r="G8" s="769" t="s">
        <v>916</v>
      </c>
      <c r="H8" s="769"/>
      <c r="I8" s="565">
        <v>2.2000000000000002</v>
      </c>
      <c r="J8" s="565">
        <v>2</v>
      </c>
      <c r="K8" s="327" t="s">
        <v>275</v>
      </c>
      <c r="L8" s="328" t="s">
        <v>275</v>
      </c>
    </row>
    <row r="9" spans="1:12" ht="34.9" customHeight="1">
      <c r="A9" s="775" t="s">
        <v>908</v>
      </c>
      <c r="B9" s="769"/>
      <c r="C9" s="329">
        <v>290</v>
      </c>
      <c r="D9" s="329">
        <v>260</v>
      </c>
      <c r="E9" s="327" t="s">
        <v>275</v>
      </c>
      <c r="F9" s="327" t="s">
        <v>615</v>
      </c>
      <c r="G9" s="769" t="s">
        <v>918</v>
      </c>
      <c r="H9" s="769"/>
      <c r="I9" s="565">
        <v>4.7</v>
      </c>
      <c r="J9" s="565">
        <v>4.3</v>
      </c>
      <c r="K9" s="327" t="s">
        <v>275</v>
      </c>
      <c r="L9" s="328" t="s">
        <v>616</v>
      </c>
    </row>
    <row r="10" spans="1:12" ht="34.9" customHeight="1">
      <c r="A10" s="775" t="s">
        <v>909</v>
      </c>
      <c r="B10" s="769"/>
      <c r="C10" s="329">
        <v>249</v>
      </c>
      <c r="D10" s="329">
        <v>223</v>
      </c>
      <c r="E10" s="327" t="s">
        <v>275</v>
      </c>
      <c r="F10" s="327" t="s">
        <v>617</v>
      </c>
      <c r="G10" s="769" t="s">
        <v>919</v>
      </c>
      <c r="H10" s="769"/>
      <c r="I10" s="565">
        <v>2.2000000000000002</v>
      </c>
      <c r="J10" s="565">
        <v>2</v>
      </c>
      <c r="K10" s="327" t="s">
        <v>275</v>
      </c>
      <c r="L10" s="328" t="s">
        <v>275</v>
      </c>
    </row>
    <row r="11" spans="1:12" ht="34.9" customHeight="1">
      <c r="A11" s="775" t="s">
        <v>910</v>
      </c>
      <c r="B11" s="769"/>
      <c r="C11" s="329">
        <v>230</v>
      </c>
      <c r="D11" s="329">
        <v>210</v>
      </c>
      <c r="E11" s="327" t="s">
        <v>275</v>
      </c>
      <c r="F11" s="327" t="s">
        <v>618</v>
      </c>
      <c r="G11" s="769" t="s">
        <v>920</v>
      </c>
      <c r="H11" s="769"/>
      <c r="I11" s="565">
        <v>4.5</v>
      </c>
      <c r="J11" s="565">
        <v>4.0999999999999996</v>
      </c>
      <c r="K11" s="327" t="s">
        <v>275</v>
      </c>
      <c r="L11" s="328" t="s">
        <v>616</v>
      </c>
    </row>
    <row r="12" spans="1:12" ht="34.9" customHeight="1">
      <c r="A12" s="775" t="s">
        <v>911</v>
      </c>
      <c r="B12" s="769"/>
      <c r="C12" s="329">
        <v>290</v>
      </c>
      <c r="D12" s="329">
        <v>260</v>
      </c>
      <c r="E12" s="327" t="s">
        <v>275</v>
      </c>
      <c r="F12" s="327" t="s">
        <v>615</v>
      </c>
      <c r="G12" s="769" t="s">
        <v>921</v>
      </c>
      <c r="H12" s="769"/>
      <c r="I12" s="565">
        <v>3.7</v>
      </c>
      <c r="J12" s="565">
        <v>3.4</v>
      </c>
      <c r="K12" s="327" t="s">
        <v>275</v>
      </c>
      <c r="L12" s="328" t="s">
        <v>619</v>
      </c>
    </row>
    <row r="13" spans="1:12" ht="34.9" customHeight="1">
      <c r="A13" s="775" t="s">
        <v>912</v>
      </c>
      <c r="B13" s="769"/>
      <c r="C13" s="329">
        <v>230</v>
      </c>
      <c r="D13" s="329">
        <v>210</v>
      </c>
      <c r="E13" s="327" t="s">
        <v>275</v>
      </c>
      <c r="F13" s="327" t="s">
        <v>618</v>
      </c>
      <c r="G13" s="769" t="s">
        <v>922</v>
      </c>
      <c r="H13" s="769"/>
      <c r="I13" s="565">
        <v>3.6</v>
      </c>
      <c r="J13" s="565">
        <v>3.3</v>
      </c>
      <c r="K13" s="327" t="s">
        <v>275</v>
      </c>
      <c r="L13" s="328" t="s">
        <v>620</v>
      </c>
    </row>
    <row r="14" spans="1:12" ht="31.9" customHeight="1">
      <c r="A14" s="771" t="s">
        <v>913</v>
      </c>
      <c r="B14" s="772"/>
      <c r="C14" s="329">
        <v>1330</v>
      </c>
      <c r="D14" s="329">
        <v>1210</v>
      </c>
      <c r="E14" s="327" t="s">
        <v>275</v>
      </c>
      <c r="F14" s="327" t="s">
        <v>621</v>
      </c>
      <c r="G14" s="773" t="s">
        <v>622</v>
      </c>
      <c r="H14" s="773"/>
      <c r="I14" s="773"/>
      <c r="J14" s="773"/>
      <c r="K14" s="773"/>
      <c r="L14" s="774"/>
    </row>
    <row r="15" spans="1:12" ht="25.15" customHeight="1">
      <c r="A15" s="775" t="s">
        <v>926</v>
      </c>
      <c r="B15" s="769"/>
      <c r="C15" s="327">
        <v>72</v>
      </c>
      <c r="D15" s="327">
        <v>65</v>
      </c>
      <c r="E15" s="327" t="s">
        <v>275</v>
      </c>
      <c r="F15" s="327" t="s">
        <v>623</v>
      </c>
      <c r="G15" s="769" t="s">
        <v>923</v>
      </c>
      <c r="H15" s="769"/>
      <c r="I15" s="564">
        <v>0.45</v>
      </c>
      <c r="J15" s="564">
        <v>0.4</v>
      </c>
      <c r="K15" s="327" t="s">
        <v>275</v>
      </c>
      <c r="L15" s="328" t="s">
        <v>275</v>
      </c>
    </row>
    <row r="16" spans="1:12" ht="25.15" customHeight="1">
      <c r="A16" s="763" t="s">
        <v>783</v>
      </c>
      <c r="B16" s="764"/>
      <c r="C16" s="764"/>
      <c r="D16" s="764"/>
      <c r="E16" s="764"/>
      <c r="F16" s="765"/>
      <c r="G16" s="769" t="s">
        <v>754</v>
      </c>
      <c r="H16" s="769"/>
      <c r="I16" s="564">
        <v>0.6</v>
      </c>
      <c r="J16" s="564">
        <v>0.54</v>
      </c>
      <c r="K16" s="327" t="s">
        <v>275</v>
      </c>
      <c r="L16" s="328" t="s">
        <v>275</v>
      </c>
    </row>
    <row r="17" spans="1:12" ht="25.15" customHeight="1" thickBot="1">
      <c r="A17" s="766"/>
      <c r="B17" s="767"/>
      <c r="C17" s="767"/>
      <c r="D17" s="767"/>
      <c r="E17" s="767"/>
      <c r="F17" s="768"/>
      <c r="G17" s="770" t="s">
        <v>755</v>
      </c>
      <c r="H17" s="770"/>
      <c r="I17" s="567">
        <v>0.47</v>
      </c>
      <c r="J17" s="567">
        <v>0.43</v>
      </c>
      <c r="K17" s="330" t="s">
        <v>275</v>
      </c>
      <c r="L17" s="331" t="s">
        <v>275</v>
      </c>
    </row>
    <row r="18" spans="1:12" ht="11.45" customHeight="1" thickTop="1"/>
    <row r="19" spans="1:12" ht="19.899999999999999" customHeight="1" thickBot="1">
      <c r="A19" s="779" t="s">
        <v>346</v>
      </c>
      <c r="B19" s="779"/>
      <c r="C19" s="779"/>
      <c r="D19" s="779"/>
      <c r="E19" s="779"/>
      <c r="F19" s="779"/>
      <c r="G19" s="779"/>
      <c r="H19" s="779"/>
      <c r="I19" s="779"/>
      <c r="J19" s="779"/>
      <c r="K19" s="779"/>
      <c r="L19" s="779"/>
    </row>
    <row r="20" spans="1:12" ht="40.15" customHeight="1" thickTop="1">
      <c r="A20" s="782" t="s">
        <v>361</v>
      </c>
      <c r="B20" s="783"/>
      <c r="C20" s="783" t="s">
        <v>362</v>
      </c>
      <c r="D20" s="783"/>
      <c r="E20" s="468" t="s">
        <v>272</v>
      </c>
      <c r="F20" s="468" t="s">
        <v>363</v>
      </c>
      <c r="G20" s="780" t="s">
        <v>300</v>
      </c>
      <c r="H20" s="780"/>
      <c r="I20" s="780" t="s">
        <v>302</v>
      </c>
      <c r="J20" s="780"/>
      <c r="K20" s="468" t="s">
        <v>876</v>
      </c>
      <c r="L20" s="529" t="s">
        <v>712</v>
      </c>
    </row>
    <row r="21" spans="1:12" ht="30.6" customHeight="1" thickBot="1">
      <c r="A21" s="784" t="s">
        <v>545</v>
      </c>
      <c r="B21" s="785"/>
      <c r="C21" s="786">
        <v>1.1599999999999999</v>
      </c>
      <c r="D21" s="786"/>
      <c r="E21" s="466">
        <v>1</v>
      </c>
      <c r="F21" s="466">
        <v>1</v>
      </c>
      <c r="G21" s="781">
        <v>0.65</v>
      </c>
      <c r="H21" s="781"/>
      <c r="I21" s="781">
        <v>0.8</v>
      </c>
      <c r="J21" s="781"/>
      <c r="K21" s="467">
        <v>0.48</v>
      </c>
      <c r="L21" s="489">
        <v>0.14000000000000001</v>
      </c>
    </row>
    <row r="22" spans="1:12" ht="9" customHeight="1" thickTop="1"/>
    <row r="23" spans="1:12" ht="24.6" customHeight="1">
      <c r="A23" s="755" t="s">
        <v>924</v>
      </c>
      <c r="B23" s="755"/>
      <c r="C23" s="755"/>
      <c r="D23" s="755"/>
      <c r="E23" s="755"/>
      <c r="F23" s="755"/>
      <c r="G23" s="755"/>
      <c r="H23" s="755"/>
      <c r="I23" s="755"/>
      <c r="J23" s="755"/>
      <c r="K23" s="755"/>
      <c r="L23" s="755"/>
    </row>
    <row r="24" spans="1:12" ht="19.899999999999999" customHeight="1">
      <c r="B24" s="582"/>
      <c r="C24" s="582"/>
      <c r="D24" s="582"/>
      <c r="E24" s="582"/>
      <c r="F24" s="582"/>
      <c r="G24" s="582"/>
      <c r="H24" s="582"/>
      <c r="I24" s="582"/>
      <c r="J24" s="582"/>
      <c r="K24" s="582"/>
      <c r="L24" s="596">
        <v>24</v>
      </c>
    </row>
    <row r="25" spans="1:12" ht="19.149999999999999" customHeight="1"/>
  </sheetData>
  <mergeCells count="42">
    <mergeCell ref="A19:L19"/>
    <mergeCell ref="I20:J20"/>
    <mergeCell ref="I21:J21"/>
    <mergeCell ref="A20:B20"/>
    <mergeCell ref="A21:B21"/>
    <mergeCell ref="C20:D20"/>
    <mergeCell ref="C21:D21"/>
    <mergeCell ref="G20:H20"/>
    <mergeCell ref="G21:H21"/>
    <mergeCell ref="K3:L3"/>
    <mergeCell ref="A5:F5"/>
    <mergeCell ref="G5:L5"/>
    <mergeCell ref="C3:D3"/>
    <mergeCell ref="E3:F3"/>
    <mergeCell ref="I3:J3"/>
    <mergeCell ref="A8:B8"/>
    <mergeCell ref="G8:H8"/>
    <mergeCell ref="A9:B9"/>
    <mergeCell ref="G9:H9"/>
    <mergeCell ref="A6:B6"/>
    <mergeCell ref="G6:H6"/>
    <mergeCell ref="A7:B7"/>
    <mergeCell ref="G7:H7"/>
    <mergeCell ref="G15:H15"/>
    <mergeCell ref="A12:B12"/>
    <mergeCell ref="G12:H12"/>
    <mergeCell ref="A13:B13"/>
    <mergeCell ref="G13:H13"/>
    <mergeCell ref="A10:B10"/>
    <mergeCell ref="G10:H10"/>
    <mergeCell ref="A11:B11"/>
    <mergeCell ref="G11:H11"/>
    <mergeCell ref="A23:L23"/>
    <mergeCell ref="A1:L1"/>
    <mergeCell ref="A3:B4"/>
    <mergeCell ref="G3:H4"/>
    <mergeCell ref="A16:F17"/>
    <mergeCell ref="G16:H16"/>
    <mergeCell ref="G17:H17"/>
    <mergeCell ref="A14:B14"/>
    <mergeCell ref="G14:L14"/>
    <mergeCell ref="A15:B15"/>
  </mergeCells>
  <phoneticPr fontId="0" type="noConversion"/>
  <printOptions horizontalCentered="1"/>
  <pageMargins left="0.39370078740157483" right="0.39370078740157483" top="0.59055118110236227" bottom="0.39370078740157483" header="0.11811023622047245" footer="3.937007874015748E-2"/>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Φύλλο8"/>
  <dimension ref="A1:Q30"/>
  <sheetViews>
    <sheetView topLeftCell="F1" zoomScale="75" workbookViewId="0">
      <selection sqref="A1:Q7"/>
    </sheetView>
  </sheetViews>
  <sheetFormatPr defaultColWidth="8.75" defaultRowHeight="15.75"/>
  <cols>
    <col min="1" max="1" width="11.625" style="47" customWidth="1"/>
    <col min="2" max="2" width="9.125" style="47" bestFit="1" customWidth="1"/>
    <col min="3" max="3" width="10" style="47" customWidth="1"/>
    <col min="4" max="4" width="9.625" style="47" bestFit="1" customWidth="1"/>
    <col min="5" max="5" width="8.75" style="47" customWidth="1"/>
    <col min="6" max="6" width="10.375" style="47" customWidth="1"/>
    <col min="7" max="7" width="9.125" style="47" customWidth="1"/>
    <col min="8" max="8" width="9.625" style="47" customWidth="1"/>
    <col min="9" max="9" width="9.125" style="47" customWidth="1"/>
    <col min="10" max="10" width="9.25" style="47" customWidth="1"/>
    <col min="11" max="11" width="7.75" style="47" customWidth="1"/>
    <col min="12" max="13" width="7.875" style="47" customWidth="1"/>
    <col min="14" max="14" width="7.75" style="47" customWidth="1"/>
    <col min="15" max="16" width="7.875" style="47" customWidth="1"/>
    <col min="17" max="17" width="10.5" style="47" customWidth="1"/>
    <col min="18" max="16384" width="8.75" style="47"/>
  </cols>
  <sheetData>
    <row r="1" spans="1:17" ht="19.5">
      <c r="A1" s="823" t="s">
        <v>784</v>
      </c>
      <c r="B1" s="823"/>
      <c r="C1" s="823"/>
      <c r="D1" s="823"/>
      <c r="E1" s="823"/>
      <c r="F1" s="823"/>
      <c r="G1" s="823"/>
      <c r="H1" s="823"/>
      <c r="I1" s="823"/>
      <c r="J1" s="823"/>
      <c r="K1" s="823"/>
      <c r="L1" s="823"/>
      <c r="M1" s="823"/>
      <c r="N1" s="823"/>
      <c r="O1" s="823"/>
      <c r="P1" s="823"/>
      <c r="Q1" s="823"/>
    </row>
    <row r="2" spans="1:17" ht="20.25" thickBot="1">
      <c r="A2" s="824"/>
      <c r="B2" s="824"/>
      <c r="C2" s="824"/>
      <c r="D2" s="824"/>
      <c r="E2" s="824"/>
      <c r="F2" s="824"/>
      <c r="G2" s="824"/>
      <c r="H2" s="824"/>
      <c r="I2" s="824"/>
      <c r="J2" s="824"/>
      <c r="K2" s="824"/>
      <c r="L2" s="824"/>
      <c r="M2" s="824"/>
      <c r="N2" s="824"/>
      <c r="O2" s="824"/>
      <c r="P2" s="824"/>
      <c r="Q2" s="824"/>
    </row>
    <row r="3" spans="1:17" s="131" customFormat="1" ht="34.9" customHeight="1" thickTop="1">
      <c r="A3" s="789" t="s">
        <v>407</v>
      </c>
      <c r="B3" s="825" t="s">
        <v>408</v>
      </c>
      <c r="C3" s="825"/>
      <c r="D3" s="825"/>
      <c r="E3" s="825"/>
      <c r="F3" s="825"/>
      <c r="G3" s="825"/>
      <c r="H3" s="825" t="s">
        <v>409</v>
      </c>
      <c r="I3" s="825"/>
      <c r="J3" s="825"/>
      <c r="K3" s="739" t="s">
        <v>410</v>
      </c>
      <c r="L3" s="740"/>
      <c r="M3" s="740"/>
      <c r="N3" s="740"/>
      <c r="O3" s="740"/>
      <c r="P3" s="826"/>
      <c r="Q3" s="795" t="s">
        <v>411</v>
      </c>
    </row>
    <row r="4" spans="1:17" ht="34.5" customHeight="1">
      <c r="A4" s="790"/>
      <c r="B4" s="794" t="s">
        <v>412</v>
      </c>
      <c r="C4" s="794"/>
      <c r="D4" s="794" t="s">
        <v>413</v>
      </c>
      <c r="E4" s="794"/>
      <c r="F4" s="794" t="s">
        <v>414</v>
      </c>
      <c r="G4" s="794"/>
      <c r="H4" s="33" t="s">
        <v>415</v>
      </c>
      <c r="I4" s="33" t="s">
        <v>416</v>
      </c>
      <c r="J4" s="33" t="s">
        <v>417</v>
      </c>
      <c r="K4" s="794" t="s">
        <v>418</v>
      </c>
      <c r="L4" s="794"/>
      <c r="M4" s="794"/>
      <c r="N4" s="794" t="s">
        <v>420</v>
      </c>
      <c r="O4" s="794"/>
      <c r="P4" s="831"/>
      <c r="Q4" s="796"/>
    </row>
    <row r="5" spans="1:17" ht="34.15" customHeight="1">
      <c r="A5" s="41"/>
      <c r="B5" s="177" t="s">
        <v>724</v>
      </c>
      <c r="C5" s="107" t="s">
        <v>443</v>
      </c>
      <c r="D5" s="177" t="s">
        <v>724</v>
      </c>
      <c r="E5" s="107" t="s">
        <v>443</v>
      </c>
      <c r="F5" s="177" t="s">
        <v>724</v>
      </c>
      <c r="G5" s="107" t="s">
        <v>443</v>
      </c>
      <c r="H5" s="107"/>
      <c r="I5" s="107"/>
      <c r="J5" s="107"/>
      <c r="K5" s="177" t="s">
        <v>756</v>
      </c>
      <c r="L5" s="832" t="s">
        <v>419</v>
      </c>
      <c r="M5" s="832"/>
      <c r="N5" s="177" t="s">
        <v>757</v>
      </c>
      <c r="O5" s="832" t="s">
        <v>352</v>
      </c>
      <c r="P5" s="833"/>
      <c r="Q5" s="791">
        <v>10</v>
      </c>
    </row>
    <row r="6" spans="1:17" ht="30">
      <c r="A6" s="48" t="s">
        <v>366</v>
      </c>
      <c r="B6" s="133">
        <f>C6/340.75</f>
        <v>3.5216434336023479</v>
      </c>
      <c r="C6" s="30">
        <v>1200</v>
      </c>
      <c r="D6" s="133">
        <f>E6/340.75</f>
        <v>0.73367571533382248</v>
      </c>
      <c r="E6" s="29">
        <v>250</v>
      </c>
      <c r="F6" s="133">
        <f>G6/340.75</f>
        <v>7.0432868672046958</v>
      </c>
      <c r="G6" s="30">
        <v>2400</v>
      </c>
      <c r="H6" s="29">
        <v>15</v>
      </c>
      <c r="I6" s="29">
        <v>0.2</v>
      </c>
      <c r="J6" s="29">
        <v>0.3</v>
      </c>
      <c r="K6" s="133">
        <f>L6/340.75</f>
        <v>29.347028613352897</v>
      </c>
      <c r="L6" s="834">
        <v>10000</v>
      </c>
      <c r="M6" s="834"/>
      <c r="N6" s="133">
        <f>O6/340.75</f>
        <v>58.694057226705795</v>
      </c>
      <c r="O6" s="834">
        <v>20000</v>
      </c>
      <c r="P6" s="835"/>
      <c r="Q6" s="792"/>
    </row>
    <row r="7" spans="1:17" ht="30.75" thickBot="1">
      <c r="A7" s="55" t="s">
        <v>422</v>
      </c>
      <c r="B7" s="134">
        <f>C7/340.75</f>
        <v>4.1085840058694059</v>
      </c>
      <c r="C7" s="50">
        <v>1400</v>
      </c>
      <c r="D7" s="134">
        <f>E7/340.75</f>
        <v>0.88041085840058697</v>
      </c>
      <c r="E7" s="44">
        <v>300</v>
      </c>
      <c r="F7" s="134">
        <f>G7/340.75</f>
        <v>8.2171680117388117</v>
      </c>
      <c r="G7" s="50">
        <v>2800</v>
      </c>
      <c r="H7" s="44">
        <v>25</v>
      </c>
      <c r="I7" s="44">
        <v>0.3</v>
      </c>
      <c r="J7" s="44">
        <v>0.4</v>
      </c>
      <c r="K7" s="605">
        <f>L7/340.75</f>
        <v>44.020542920029349</v>
      </c>
      <c r="L7" s="836">
        <v>15000</v>
      </c>
      <c r="M7" s="838"/>
      <c r="N7" s="605">
        <f>O7/340.75</f>
        <v>88.041085840058699</v>
      </c>
      <c r="O7" s="836">
        <v>30000</v>
      </c>
      <c r="P7" s="837"/>
      <c r="Q7" s="793"/>
    </row>
    <row r="8" spans="1:17" ht="20.25" thickTop="1">
      <c r="A8" s="6"/>
    </row>
    <row r="9" spans="1:17" ht="16.5" thickBot="1">
      <c r="A9" s="818" t="s">
        <v>423</v>
      </c>
      <c r="B9" s="818"/>
      <c r="C9" s="818"/>
      <c r="D9" s="818"/>
      <c r="E9" s="818"/>
      <c r="F9" s="818"/>
      <c r="G9" s="818"/>
      <c r="H9" s="818"/>
      <c r="I9" s="818"/>
      <c r="J9" s="818"/>
      <c r="K9" s="818"/>
      <c r="L9" s="818"/>
      <c r="M9" s="818"/>
      <c r="N9" s="818"/>
      <c r="O9" s="119"/>
      <c r="P9" s="119"/>
    </row>
    <row r="10" spans="1:17" ht="20.25" thickTop="1" thickBot="1">
      <c r="A10" s="9"/>
      <c r="B10" s="797" t="s">
        <v>424</v>
      </c>
      <c r="C10" s="798"/>
      <c r="D10" s="797" t="s">
        <v>425</v>
      </c>
      <c r="E10" s="798"/>
      <c r="F10" s="797" t="s">
        <v>129</v>
      </c>
      <c r="G10" s="798"/>
      <c r="H10" s="797" t="s">
        <v>426</v>
      </c>
      <c r="I10" s="798"/>
      <c r="J10" s="797" t="s">
        <v>427</v>
      </c>
      <c r="K10" s="798"/>
      <c r="L10" s="797" t="s">
        <v>428</v>
      </c>
      <c r="M10" s="799"/>
    </row>
    <row r="11" spans="1:17" ht="19.5" thickTop="1">
      <c r="A11" s="28"/>
      <c r="B11" s="10" t="s">
        <v>429</v>
      </c>
      <c r="C11" s="10" t="s">
        <v>457</v>
      </c>
      <c r="D11" s="10" t="s">
        <v>429</v>
      </c>
      <c r="E11" s="10" t="s">
        <v>457</v>
      </c>
      <c r="F11" s="10" t="s">
        <v>429</v>
      </c>
      <c r="G11" s="10" t="s">
        <v>457</v>
      </c>
      <c r="H11" s="10" t="s">
        <v>429</v>
      </c>
      <c r="I11" s="10" t="s">
        <v>457</v>
      </c>
      <c r="J11" s="10" t="s">
        <v>429</v>
      </c>
      <c r="K11" s="10" t="s">
        <v>457</v>
      </c>
      <c r="L11" s="10" t="s">
        <v>429</v>
      </c>
      <c r="M11" s="11" t="s">
        <v>457</v>
      </c>
    </row>
    <row r="12" spans="1:17" ht="30">
      <c r="A12" s="12" t="s">
        <v>421</v>
      </c>
      <c r="B12" s="8">
        <v>13</v>
      </c>
      <c r="C12" s="8">
        <v>1</v>
      </c>
      <c r="D12" s="8">
        <v>11</v>
      </c>
      <c r="E12" s="8">
        <v>0.8</v>
      </c>
      <c r="F12" s="8">
        <v>9</v>
      </c>
      <c r="G12" s="8">
        <v>0.7</v>
      </c>
      <c r="H12" s="8">
        <v>7</v>
      </c>
      <c r="I12" s="8">
        <v>0.6</v>
      </c>
      <c r="J12" s="8">
        <v>5</v>
      </c>
      <c r="K12" s="8">
        <v>0.5</v>
      </c>
      <c r="L12" s="8">
        <v>3</v>
      </c>
      <c r="M12" s="13">
        <v>0.4</v>
      </c>
    </row>
    <row r="13" spans="1:17" ht="30.75" thickBot="1">
      <c r="A13" s="14" t="s">
        <v>422</v>
      </c>
      <c r="B13" s="15">
        <v>16</v>
      </c>
      <c r="C13" s="15">
        <v>1.2</v>
      </c>
      <c r="D13" s="15">
        <v>13</v>
      </c>
      <c r="E13" s="568">
        <v>1</v>
      </c>
      <c r="F13" s="15">
        <v>11</v>
      </c>
      <c r="G13" s="15">
        <v>0.8</v>
      </c>
      <c r="H13" s="15">
        <v>8</v>
      </c>
      <c r="I13" s="15">
        <v>0.7</v>
      </c>
      <c r="J13" s="15">
        <v>6</v>
      </c>
      <c r="K13" s="15">
        <v>0.6</v>
      </c>
      <c r="L13" s="15">
        <v>4</v>
      </c>
      <c r="M13" s="16">
        <v>0.5</v>
      </c>
    </row>
    <row r="14" spans="1:17" ht="16.5" thickTop="1">
      <c r="A14" s="17" t="s">
        <v>430</v>
      </c>
    </row>
    <row r="15" spans="1:17" ht="19.5">
      <c r="A15" s="6" t="s">
        <v>431</v>
      </c>
    </row>
    <row r="16" spans="1:17" ht="19.5">
      <c r="A16" s="18" t="s">
        <v>722</v>
      </c>
    </row>
    <row r="17" spans="1:17" ht="19.5">
      <c r="A17" s="18" t="s">
        <v>723</v>
      </c>
    </row>
    <row r="18" spans="1:17" ht="20.25" thickBot="1">
      <c r="A18" s="5"/>
    </row>
    <row r="19" spans="1:17" ht="53.25" customHeight="1" thickTop="1">
      <c r="A19" s="800" t="s">
        <v>927</v>
      </c>
      <c r="B19" s="801"/>
      <c r="C19" s="802"/>
      <c r="D19" s="135" t="s">
        <v>929</v>
      </c>
      <c r="E19" s="136" t="s">
        <v>735</v>
      </c>
      <c r="F19" s="110" t="s">
        <v>158</v>
      </c>
      <c r="G19" s="111" t="s">
        <v>130</v>
      </c>
      <c r="H19" s="800" t="s">
        <v>435</v>
      </c>
      <c r="I19" s="802"/>
      <c r="J19" s="805" t="s">
        <v>436</v>
      </c>
      <c r="K19" s="801"/>
      <c r="L19" s="801"/>
      <c r="M19" s="806"/>
    </row>
    <row r="20" spans="1:17" ht="34.9" customHeight="1">
      <c r="A20" s="827" t="s">
        <v>928</v>
      </c>
      <c r="B20" s="828"/>
      <c r="C20" s="828"/>
      <c r="D20" s="137" t="s">
        <v>156</v>
      </c>
      <c r="E20" s="138" t="s">
        <v>157</v>
      </c>
      <c r="F20" s="112" t="s">
        <v>159</v>
      </c>
      <c r="G20" s="113" t="s">
        <v>157</v>
      </c>
      <c r="H20" s="803" t="s">
        <v>437</v>
      </c>
      <c r="I20" s="804"/>
      <c r="J20" s="807" t="s">
        <v>438</v>
      </c>
      <c r="K20" s="808"/>
      <c r="L20" s="808"/>
      <c r="M20" s="809"/>
    </row>
    <row r="21" spans="1:17" ht="34.9" customHeight="1">
      <c r="A21" s="803" t="s">
        <v>433</v>
      </c>
      <c r="B21" s="808"/>
      <c r="C21" s="804"/>
      <c r="D21" s="604">
        <f>F21/340.75</f>
        <v>2054.2920029347029</v>
      </c>
      <c r="E21" s="138" t="s">
        <v>157</v>
      </c>
      <c r="F21" s="112">
        <v>700000</v>
      </c>
      <c r="G21" s="113" t="s">
        <v>157</v>
      </c>
      <c r="H21" s="812" t="s">
        <v>439</v>
      </c>
      <c r="I21" s="813"/>
      <c r="J21" s="810">
        <f>L21/340.75</f>
        <v>264.12325752017608</v>
      </c>
      <c r="K21" s="816" t="s">
        <v>758</v>
      </c>
      <c r="L21" s="819">
        <v>90000</v>
      </c>
      <c r="M21" s="821" t="s">
        <v>139</v>
      </c>
    </row>
    <row r="22" spans="1:17" ht="34.9" customHeight="1" thickBot="1">
      <c r="A22" s="829" t="s">
        <v>434</v>
      </c>
      <c r="B22" s="830"/>
      <c r="C22" s="830"/>
      <c r="D22" s="139">
        <f>F22/340.75</f>
        <v>20.54292002934703</v>
      </c>
      <c r="E22" s="140" t="s">
        <v>157</v>
      </c>
      <c r="F22" s="114">
        <v>7000</v>
      </c>
      <c r="G22" s="115" t="s">
        <v>157</v>
      </c>
      <c r="H22" s="814"/>
      <c r="I22" s="815"/>
      <c r="J22" s="811"/>
      <c r="K22" s="817"/>
      <c r="L22" s="820"/>
      <c r="M22" s="822"/>
    </row>
    <row r="23" spans="1:17" ht="16.5" customHeight="1" thickTop="1"/>
    <row r="24" spans="1:17">
      <c r="A24" s="787" t="s">
        <v>432</v>
      </c>
      <c r="B24" s="787"/>
      <c r="C24" s="787"/>
      <c r="D24" s="787"/>
      <c r="E24" s="787"/>
      <c r="F24" s="787"/>
      <c r="G24" s="116"/>
      <c r="H24" s="117"/>
      <c r="I24" s="117"/>
      <c r="J24" s="117"/>
    </row>
    <row r="25" spans="1:17" s="131" customFormat="1" ht="36" customHeight="1">
      <c r="A25" s="788" t="s">
        <v>826</v>
      </c>
      <c r="B25" s="788"/>
      <c r="C25" s="788"/>
      <c r="D25" s="788"/>
      <c r="E25" s="788"/>
      <c r="F25" s="788"/>
      <c r="G25" s="788"/>
      <c r="H25" s="788"/>
      <c r="I25" s="788"/>
      <c r="J25" s="788"/>
    </row>
    <row r="26" spans="1:17" s="131" customFormat="1" ht="15.75" customHeight="1">
      <c r="A26" s="788" t="s">
        <v>827</v>
      </c>
      <c r="B26" s="788"/>
      <c r="C26" s="788"/>
      <c r="D26" s="788"/>
      <c r="E26" s="788"/>
      <c r="F26" s="788"/>
      <c r="G26" s="788"/>
      <c r="H26" s="788"/>
      <c r="I26" s="788"/>
      <c r="J26" s="788"/>
    </row>
    <row r="27" spans="1:17" ht="18.75">
      <c r="A27" s="32"/>
      <c r="B27" s="32"/>
      <c r="C27" s="32"/>
      <c r="D27" s="32"/>
      <c r="E27" s="32"/>
      <c r="F27" s="32"/>
      <c r="G27" s="32"/>
      <c r="H27" s="32"/>
      <c r="I27" s="32"/>
      <c r="J27" s="32"/>
      <c r="Q27" s="584">
        <v>25</v>
      </c>
    </row>
    <row r="28" spans="1:17">
      <c r="A28" s="32"/>
      <c r="B28" s="32"/>
      <c r="C28" s="32"/>
      <c r="D28" s="32"/>
      <c r="E28" s="32"/>
      <c r="F28" s="32"/>
      <c r="G28" s="32"/>
      <c r="H28" s="32"/>
      <c r="I28" s="32"/>
      <c r="J28" s="32"/>
    </row>
    <row r="29" spans="1:17">
      <c r="A29" s="32"/>
      <c r="B29" s="32"/>
      <c r="C29" s="32"/>
      <c r="D29" s="32"/>
      <c r="E29" s="32"/>
      <c r="F29" s="32"/>
      <c r="G29" s="32"/>
      <c r="H29" s="32"/>
      <c r="I29" s="32"/>
      <c r="J29" s="32"/>
    </row>
    <row r="30" spans="1:17">
      <c r="A30" s="32"/>
      <c r="B30" s="32"/>
      <c r="C30" s="32"/>
      <c r="D30" s="32"/>
      <c r="E30" s="32"/>
      <c r="F30" s="32"/>
      <c r="G30" s="32"/>
      <c r="H30" s="32"/>
      <c r="I30" s="32"/>
      <c r="J30" s="32"/>
    </row>
  </sheetData>
  <mergeCells count="42">
    <mergeCell ref="O6:P6"/>
    <mergeCell ref="O7:P7"/>
    <mergeCell ref="L5:M5"/>
    <mergeCell ref="L6:M6"/>
    <mergeCell ref="L7:M7"/>
    <mergeCell ref="A1:Q1"/>
    <mergeCell ref="A2:Q2"/>
    <mergeCell ref="B3:G3"/>
    <mergeCell ref="H3:J3"/>
    <mergeCell ref="K3:P3"/>
    <mergeCell ref="A20:C20"/>
    <mergeCell ref="H10:I10"/>
    <mergeCell ref="K4:M4"/>
    <mergeCell ref="N4:P4"/>
    <mergeCell ref="O5:P5"/>
    <mergeCell ref="A9:N9"/>
    <mergeCell ref="B10:C10"/>
    <mergeCell ref="D10:E10"/>
    <mergeCell ref="F10:G10"/>
    <mergeCell ref="L21:L22"/>
    <mergeCell ref="M21:M22"/>
    <mergeCell ref="A22:C22"/>
    <mergeCell ref="A26:J26"/>
    <mergeCell ref="A19:C19"/>
    <mergeCell ref="H19:I19"/>
    <mergeCell ref="H20:I20"/>
    <mergeCell ref="J19:M19"/>
    <mergeCell ref="J20:M20"/>
    <mergeCell ref="J21:J22"/>
    <mergeCell ref="H21:I22"/>
    <mergeCell ref="A21:C21"/>
    <mergeCell ref="K21:K22"/>
    <mergeCell ref="A24:F24"/>
    <mergeCell ref="A25:J25"/>
    <mergeCell ref="A3:A4"/>
    <mergeCell ref="Q5:Q7"/>
    <mergeCell ref="F4:G4"/>
    <mergeCell ref="B4:C4"/>
    <mergeCell ref="D4:E4"/>
    <mergeCell ref="Q3:Q4"/>
    <mergeCell ref="J10:K10"/>
    <mergeCell ref="L10:M10"/>
  </mergeCells>
  <phoneticPr fontId="0" type="noConversion"/>
  <printOptions horizontalCentered="1"/>
  <pageMargins left="0.74803149606299213" right="0.74803149606299213" top="0.78740157480314965" bottom="0.19685039370078741" header="0.31496062992125984" footer="0.11811023622047245"/>
  <pageSetup paperSize="9" scale="78"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Φύλλο9"/>
  <dimension ref="A1:U32"/>
  <sheetViews>
    <sheetView view="pageBreakPreview" zoomScale="50" zoomScaleNormal="100" workbookViewId="0">
      <selection activeCell="S10" sqref="S10"/>
    </sheetView>
  </sheetViews>
  <sheetFormatPr defaultColWidth="8.75" defaultRowHeight="15.75"/>
  <cols>
    <col min="1" max="1" width="8.75" style="86" customWidth="1"/>
    <col min="2" max="2" width="22.875" style="86" customWidth="1"/>
    <col min="3" max="14" width="7.5" style="86" customWidth="1"/>
    <col min="15" max="15" width="7" style="86" customWidth="1"/>
    <col min="16" max="16" width="6.875" style="86" customWidth="1"/>
    <col min="17" max="17" width="8.75" style="86" customWidth="1"/>
    <col min="18" max="18" width="10.875" style="86" customWidth="1"/>
    <col min="19" max="19" width="11.25" style="86" customWidth="1"/>
    <col min="20" max="20" width="10.125" style="86" customWidth="1"/>
    <col min="21" max="21" width="14.75" style="86" customWidth="1"/>
    <col min="22" max="16384" width="8.75" style="86"/>
  </cols>
  <sheetData>
    <row r="1" spans="1:21" s="150" customFormat="1" ht="27" customHeight="1" thickBot="1">
      <c r="A1" s="756" t="s">
        <v>184</v>
      </c>
      <c r="B1" s="756"/>
      <c r="C1" s="756"/>
      <c r="D1" s="756"/>
      <c r="E1" s="756"/>
      <c r="F1" s="756"/>
      <c r="G1" s="756"/>
      <c r="H1" s="756"/>
      <c r="I1" s="756"/>
      <c r="J1" s="756"/>
      <c r="K1" s="756"/>
      <c r="L1" s="756"/>
      <c r="M1" s="756"/>
      <c r="N1" s="756"/>
      <c r="O1" s="756"/>
      <c r="P1" s="756"/>
      <c r="Q1" s="756"/>
      <c r="R1" s="756"/>
      <c r="S1" s="756"/>
      <c r="T1" s="756"/>
      <c r="U1" s="756"/>
    </row>
    <row r="2" spans="1:21" s="148" customFormat="1" ht="51.6" customHeight="1" thickTop="1">
      <c r="A2" s="845" t="s">
        <v>453</v>
      </c>
      <c r="B2" s="846"/>
      <c r="C2" s="846" t="s">
        <v>454</v>
      </c>
      <c r="D2" s="846"/>
      <c r="E2" s="846"/>
      <c r="F2" s="846"/>
      <c r="G2" s="846"/>
      <c r="H2" s="846"/>
      <c r="I2" s="846"/>
      <c r="J2" s="846"/>
      <c r="K2" s="846"/>
      <c r="L2" s="846"/>
      <c r="M2" s="846"/>
      <c r="N2" s="846"/>
      <c r="O2" s="846" t="s">
        <v>455</v>
      </c>
      <c r="P2" s="846"/>
      <c r="Q2" s="846"/>
      <c r="R2" s="846" t="s">
        <v>558</v>
      </c>
      <c r="S2" s="846"/>
      <c r="T2" s="839" t="s">
        <v>828</v>
      </c>
      <c r="U2" s="842" t="s">
        <v>829</v>
      </c>
    </row>
    <row r="3" spans="1:21" s="148" customFormat="1" ht="37.9" customHeight="1">
      <c r="A3" s="847"/>
      <c r="B3" s="848"/>
      <c r="C3" s="848" t="s">
        <v>559</v>
      </c>
      <c r="D3" s="848"/>
      <c r="E3" s="848"/>
      <c r="F3" s="848"/>
      <c r="G3" s="848"/>
      <c r="H3" s="848"/>
      <c r="I3" s="848" t="s">
        <v>560</v>
      </c>
      <c r="J3" s="848"/>
      <c r="K3" s="848"/>
      <c r="L3" s="848"/>
      <c r="M3" s="848"/>
      <c r="N3" s="848"/>
      <c r="O3" s="848" t="s">
        <v>562</v>
      </c>
      <c r="P3" s="149" t="s">
        <v>563</v>
      </c>
      <c r="Q3" s="149" t="s">
        <v>565</v>
      </c>
      <c r="R3" s="848" t="s">
        <v>569</v>
      </c>
      <c r="S3" s="848" t="s">
        <v>570</v>
      </c>
      <c r="T3" s="840"/>
      <c r="U3" s="843"/>
    </row>
    <row r="4" spans="1:21" s="148" customFormat="1" ht="49.9" customHeight="1">
      <c r="A4" s="847"/>
      <c r="B4" s="848"/>
      <c r="C4" s="848" t="s">
        <v>830</v>
      </c>
      <c r="D4" s="848"/>
      <c r="E4" s="848" t="s">
        <v>713</v>
      </c>
      <c r="F4" s="848"/>
      <c r="G4" s="848" t="s">
        <v>567</v>
      </c>
      <c r="H4" s="848"/>
      <c r="I4" s="848" t="s">
        <v>830</v>
      </c>
      <c r="J4" s="848"/>
      <c r="K4" s="848" t="s">
        <v>566</v>
      </c>
      <c r="L4" s="848"/>
      <c r="M4" s="848" t="s">
        <v>568</v>
      </c>
      <c r="N4" s="848"/>
      <c r="O4" s="848"/>
      <c r="P4" s="149" t="s">
        <v>564</v>
      </c>
      <c r="Q4" s="149" t="s">
        <v>564</v>
      </c>
      <c r="R4" s="848"/>
      <c r="S4" s="848"/>
      <c r="T4" s="840"/>
      <c r="U4" s="843"/>
    </row>
    <row r="5" spans="1:21" s="148" customFormat="1" ht="24.95" customHeight="1">
      <c r="A5" s="853"/>
      <c r="B5" s="854"/>
      <c r="C5" s="149" t="s">
        <v>724</v>
      </c>
      <c r="D5" s="149" t="s">
        <v>443</v>
      </c>
      <c r="E5" s="149" t="s">
        <v>724</v>
      </c>
      <c r="F5" s="149" t="s">
        <v>443</v>
      </c>
      <c r="G5" s="149" t="s">
        <v>724</v>
      </c>
      <c r="H5" s="149" t="s">
        <v>443</v>
      </c>
      <c r="I5" s="149" t="s">
        <v>724</v>
      </c>
      <c r="J5" s="149" t="s">
        <v>443</v>
      </c>
      <c r="K5" s="149" t="s">
        <v>724</v>
      </c>
      <c r="L5" s="149" t="s">
        <v>443</v>
      </c>
      <c r="M5" s="149" t="s">
        <v>724</v>
      </c>
      <c r="N5" s="149" t="s">
        <v>443</v>
      </c>
      <c r="O5" s="848"/>
      <c r="P5" s="149"/>
      <c r="Q5" s="149"/>
      <c r="R5" s="848"/>
      <c r="S5" s="848"/>
      <c r="T5" s="841"/>
      <c r="U5" s="844"/>
    </row>
    <row r="6" spans="1:21" ht="22.15" customHeight="1">
      <c r="A6" s="849" t="s">
        <v>571</v>
      </c>
      <c r="B6" s="850"/>
      <c r="C6" s="133">
        <f t="shared" ref="C6:C16" si="0">D6/340.75</f>
        <v>18.077769625825386</v>
      </c>
      <c r="D6" s="143">
        <v>6160</v>
      </c>
      <c r="E6" s="133">
        <f t="shared" ref="E6:E16" si="1">F6/340.75</f>
        <v>11.556859867938371</v>
      </c>
      <c r="F6" s="143">
        <v>3938</v>
      </c>
      <c r="G6" s="133">
        <f t="shared" ref="G6:G16" si="2">H6/340.75</f>
        <v>38.151137197358764</v>
      </c>
      <c r="H6" s="143">
        <v>13000</v>
      </c>
      <c r="I6" s="133">
        <f t="shared" ref="I6:I16" si="3">J6/340.75</f>
        <v>14.673514306676449</v>
      </c>
      <c r="J6" s="143">
        <v>5000</v>
      </c>
      <c r="K6" s="133">
        <f t="shared" ref="K6:K16" si="4">L6/340.75</f>
        <v>10.13646368305209</v>
      </c>
      <c r="L6" s="143">
        <v>3454</v>
      </c>
      <c r="M6" s="133">
        <f t="shared" ref="M6:M16" si="5">N6/340.75</f>
        <v>43.96184886280264</v>
      </c>
      <c r="N6" s="143">
        <v>14980</v>
      </c>
      <c r="O6" s="143">
        <v>5000</v>
      </c>
      <c r="P6" s="132">
        <v>125</v>
      </c>
      <c r="Q6" s="132" t="s">
        <v>275</v>
      </c>
      <c r="R6" s="132">
        <v>0.8</v>
      </c>
      <c r="S6" s="132">
        <v>0.9</v>
      </c>
      <c r="T6" s="132">
        <v>25</v>
      </c>
      <c r="U6" s="144">
        <v>56</v>
      </c>
    </row>
    <row r="7" spans="1:21" ht="22.15" customHeight="1">
      <c r="A7" s="849" t="s">
        <v>573</v>
      </c>
      <c r="B7" s="850"/>
      <c r="C7" s="133">
        <f t="shared" si="0"/>
        <v>16.757153338224505</v>
      </c>
      <c r="D7" s="143">
        <v>5710</v>
      </c>
      <c r="E7" s="133">
        <f t="shared" si="1"/>
        <v>10.770359501100513</v>
      </c>
      <c r="F7" s="143">
        <v>3670</v>
      </c>
      <c r="G7" s="133">
        <f t="shared" si="2"/>
        <v>30.608950843727072</v>
      </c>
      <c r="H7" s="143">
        <v>10430</v>
      </c>
      <c r="I7" s="133">
        <f t="shared" si="3"/>
        <v>13.969185619955979</v>
      </c>
      <c r="J7" s="143">
        <v>4760</v>
      </c>
      <c r="K7" s="133">
        <f t="shared" si="4"/>
        <v>9.8899486426999275</v>
      </c>
      <c r="L7" s="143">
        <v>3370</v>
      </c>
      <c r="M7" s="133">
        <f t="shared" si="5"/>
        <v>35.509904622157009</v>
      </c>
      <c r="N7" s="143">
        <v>12100</v>
      </c>
      <c r="O7" s="143">
        <v>4000</v>
      </c>
      <c r="P7" s="132" t="s">
        <v>275</v>
      </c>
      <c r="Q7" s="132" t="s">
        <v>275</v>
      </c>
      <c r="R7" s="132">
        <v>0.8</v>
      </c>
      <c r="S7" s="132" t="s">
        <v>572</v>
      </c>
      <c r="T7" s="132">
        <v>25</v>
      </c>
      <c r="U7" s="144">
        <v>45</v>
      </c>
    </row>
    <row r="8" spans="1:21" ht="22.15" customHeight="1">
      <c r="A8" s="849" t="s">
        <v>574</v>
      </c>
      <c r="B8" s="850"/>
      <c r="C8" s="133">
        <f t="shared" si="0"/>
        <v>7.0432868672046958</v>
      </c>
      <c r="D8" s="143">
        <v>2400</v>
      </c>
      <c r="E8" s="133">
        <f t="shared" si="1"/>
        <v>7.2193690388848131</v>
      </c>
      <c r="F8" s="143">
        <v>2460</v>
      </c>
      <c r="G8" s="133">
        <f t="shared" si="2"/>
        <v>7.8063096111518711</v>
      </c>
      <c r="H8" s="143">
        <v>2660</v>
      </c>
      <c r="I8" s="133">
        <f t="shared" si="3"/>
        <v>5.0183418928833454</v>
      </c>
      <c r="J8" s="143">
        <v>1710</v>
      </c>
      <c r="K8" s="133">
        <f t="shared" si="4"/>
        <v>6.7791636096845194</v>
      </c>
      <c r="L8" s="143">
        <v>2310</v>
      </c>
      <c r="M8" s="133">
        <f t="shared" si="5"/>
        <v>8.1584739545121057</v>
      </c>
      <c r="N8" s="143">
        <v>2780</v>
      </c>
      <c r="O8" s="132" t="s">
        <v>275</v>
      </c>
      <c r="P8" s="132">
        <v>70</v>
      </c>
      <c r="Q8" s="132" t="s">
        <v>275</v>
      </c>
      <c r="R8" s="132">
        <v>0.6</v>
      </c>
      <c r="S8" s="132">
        <v>0.7</v>
      </c>
      <c r="T8" s="132">
        <v>20</v>
      </c>
      <c r="U8" s="144">
        <v>31</v>
      </c>
    </row>
    <row r="9" spans="1:21" ht="22.15" customHeight="1">
      <c r="A9" s="849" t="s">
        <v>575</v>
      </c>
      <c r="B9" s="850"/>
      <c r="C9" s="133">
        <f t="shared" si="0"/>
        <v>14.820249449743214</v>
      </c>
      <c r="D9" s="143">
        <v>5050</v>
      </c>
      <c r="E9" s="133">
        <f t="shared" si="1"/>
        <v>8.0410858400586935</v>
      </c>
      <c r="F9" s="143">
        <v>2740</v>
      </c>
      <c r="G9" s="133">
        <f t="shared" si="2"/>
        <v>20.454878943506969</v>
      </c>
      <c r="H9" s="143">
        <v>6970</v>
      </c>
      <c r="I9" s="133">
        <f t="shared" si="3"/>
        <v>13.558327219369039</v>
      </c>
      <c r="J9" s="143">
        <v>4620</v>
      </c>
      <c r="K9" s="133">
        <f t="shared" si="4"/>
        <v>4.9009537784299342</v>
      </c>
      <c r="L9" s="143">
        <v>1670</v>
      </c>
      <c r="M9" s="133">
        <f t="shared" si="5"/>
        <v>6.573734409391049</v>
      </c>
      <c r="N9" s="143">
        <v>2240</v>
      </c>
      <c r="O9" s="132" t="s">
        <v>275</v>
      </c>
      <c r="P9" s="132">
        <v>370</v>
      </c>
      <c r="Q9" s="132" t="s">
        <v>275</v>
      </c>
      <c r="R9" s="132"/>
      <c r="S9" s="132" t="s">
        <v>576</v>
      </c>
      <c r="T9" s="132" t="s">
        <v>275</v>
      </c>
      <c r="U9" s="144">
        <v>200</v>
      </c>
    </row>
    <row r="10" spans="1:21" ht="22.15" customHeight="1">
      <c r="A10" s="849" t="s">
        <v>577</v>
      </c>
      <c r="B10" s="850"/>
      <c r="C10" s="133">
        <f t="shared" si="0"/>
        <v>14.673514306676449</v>
      </c>
      <c r="D10" s="143">
        <v>5000</v>
      </c>
      <c r="E10" s="133">
        <f t="shared" si="1"/>
        <v>7.6008804108584007</v>
      </c>
      <c r="F10" s="143">
        <v>2590</v>
      </c>
      <c r="G10" s="133">
        <f t="shared" si="2"/>
        <v>18.606016140865737</v>
      </c>
      <c r="H10" s="143">
        <v>6340</v>
      </c>
      <c r="I10" s="133">
        <f t="shared" si="3"/>
        <v>13.000733675715335</v>
      </c>
      <c r="J10" s="143">
        <v>4430</v>
      </c>
      <c r="K10" s="133">
        <f t="shared" si="4"/>
        <v>4.4607483492296405</v>
      </c>
      <c r="L10" s="143">
        <v>1520</v>
      </c>
      <c r="M10" s="133">
        <f t="shared" si="5"/>
        <v>20.54292002934703</v>
      </c>
      <c r="N10" s="143">
        <v>7000</v>
      </c>
      <c r="O10" s="132" t="s">
        <v>275</v>
      </c>
      <c r="P10" s="132">
        <v>330</v>
      </c>
      <c r="Q10" s="132" t="s">
        <v>275</v>
      </c>
      <c r="R10" s="132" t="s">
        <v>275</v>
      </c>
      <c r="S10" s="132" t="s">
        <v>275</v>
      </c>
      <c r="T10" s="132" t="s">
        <v>275</v>
      </c>
      <c r="U10" s="144">
        <v>180</v>
      </c>
    </row>
    <row r="11" spans="1:21" ht="22.15" customHeight="1">
      <c r="A11" s="849" t="s">
        <v>578</v>
      </c>
      <c r="B11" s="850"/>
      <c r="C11" s="133">
        <f t="shared" si="0"/>
        <v>13.528980190755686</v>
      </c>
      <c r="D11" s="143">
        <v>4610</v>
      </c>
      <c r="E11" s="133">
        <f t="shared" si="1"/>
        <v>4.6074834922964047</v>
      </c>
      <c r="F11" s="143">
        <v>1570</v>
      </c>
      <c r="G11" s="133">
        <f t="shared" si="2"/>
        <v>16.258253851797505</v>
      </c>
      <c r="H11" s="143">
        <v>5540</v>
      </c>
      <c r="I11" s="133">
        <f t="shared" si="3"/>
        <v>8.8041085840058688</v>
      </c>
      <c r="J11" s="143">
        <v>3000</v>
      </c>
      <c r="K11" s="133">
        <f t="shared" si="4"/>
        <v>2.6412325752017609</v>
      </c>
      <c r="L11" s="132">
        <v>900</v>
      </c>
      <c r="M11" s="133">
        <f t="shared" si="5"/>
        <v>19.45707997065297</v>
      </c>
      <c r="N11" s="143">
        <v>6630</v>
      </c>
      <c r="O11" s="132" t="s">
        <v>275</v>
      </c>
      <c r="P11" s="132">
        <v>270</v>
      </c>
      <c r="Q11" s="132" t="s">
        <v>275</v>
      </c>
      <c r="R11" s="132" t="s">
        <v>275</v>
      </c>
      <c r="S11" s="132" t="s">
        <v>275</v>
      </c>
      <c r="T11" s="132" t="s">
        <v>275</v>
      </c>
      <c r="U11" s="144">
        <v>145</v>
      </c>
    </row>
    <row r="12" spans="1:21" ht="28.15" customHeight="1">
      <c r="A12" s="849" t="s">
        <v>579</v>
      </c>
      <c r="B12" s="850"/>
      <c r="C12" s="133">
        <f t="shared" si="0"/>
        <v>7.6008804108584007</v>
      </c>
      <c r="D12" s="143">
        <v>2590</v>
      </c>
      <c r="E12" s="133">
        <f t="shared" si="1"/>
        <v>8.8041085840058688</v>
      </c>
      <c r="F12" s="143">
        <v>3000</v>
      </c>
      <c r="G12" s="133">
        <f t="shared" si="2"/>
        <v>4.0498899486426998</v>
      </c>
      <c r="H12" s="143">
        <v>1380</v>
      </c>
      <c r="I12" s="133">
        <f t="shared" si="3"/>
        <v>6.3683052090975787</v>
      </c>
      <c r="J12" s="143">
        <v>2170</v>
      </c>
      <c r="K12" s="133">
        <f t="shared" si="4"/>
        <v>7.6008804108584007</v>
      </c>
      <c r="L12" s="143">
        <v>2590</v>
      </c>
      <c r="M12" s="133">
        <f t="shared" si="5"/>
        <v>4.2846661775495232</v>
      </c>
      <c r="N12" s="143">
        <v>1460</v>
      </c>
      <c r="O12" s="132">
        <v>600</v>
      </c>
      <c r="P12" s="132">
        <v>15</v>
      </c>
      <c r="Q12" s="132">
        <v>1.6</v>
      </c>
      <c r="R12" s="132">
        <v>1.6</v>
      </c>
      <c r="S12" s="132">
        <v>1.8</v>
      </c>
      <c r="T12" s="132">
        <v>25</v>
      </c>
      <c r="U12" s="144">
        <v>6.6</v>
      </c>
    </row>
    <row r="13" spans="1:21" ht="28.15" customHeight="1">
      <c r="A13" s="849" t="s">
        <v>580</v>
      </c>
      <c r="B13" s="850"/>
      <c r="C13" s="133">
        <f t="shared" si="0"/>
        <v>0.52824651504035214</v>
      </c>
      <c r="D13" s="132">
        <v>180</v>
      </c>
      <c r="E13" s="133">
        <f t="shared" si="1"/>
        <v>0.85106382978723405</v>
      </c>
      <c r="F13" s="132">
        <v>290</v>
      </c>
      <c r="G13" s="133">
        <f t="shared" si="2"/>
        <v>1.0271460014673515</v>
      </c>
      <c r="H13" s="132">
        <v>350</v>
      </c>
      <c r="I13" s="133">
        <f t="shared" si="3"/>
        <v>0.49889948642699927</v>
      </c>
      <c r="J13" s="132">
        <v>170</v>
      </c>
      <c r="K13" s="133">
        <f t="shared" si="4"/>
        <v>0.70432868672046955</v>
      </c>
      <c r="L13" s="132">
        <v>240</v>
      </c>
      <c r="M13" s="133">
        <f t="shared" si="5"/>
        <v>1.1445341159207629</v>
      </c>
      <c r="N13" s="132">
        <v>390</v>
      </c>
      <c r="O13" s="132">
        <v>220</v>
      </c>
      <c r="P13" s="132">
        <v>10</v>
      </c>
      <c r="Q13" s="569">
        <v>1</v>
      </c>
      <c r="R13" s="569">
        <v>1</v>
      </c>
      <c r="S13" s="132">
        <v>1.5</v>
      </c>
      <c r="T13" s="132">
        <v>25</v>
      </c>
      <c r="U13" s="144" t="s">
        <v>581</v>
      </c>
    </row>
    <row r="14" spans="1:21" ht="28.15" customHeight="1">
      <c r="A14" s="849" t="s">
        <v>582</v>
      </c>
      <c r="B14" s="850"/>
      <c r="C14" s="133">
        <f t="shared" si="0"/>
        <v>3.4336023477622892</v>
      </c>
      <c r="D14" s="143">
        <v>1170</v>
      </c>
      <c r="E14" s="133">
        <f t="shared" si="1"/>
        <v>2.8466617754952313</v>
      </c>
      <c r="F14" s="132">
        <v>970</v>
      </c>
      <c r="G14" s="133">
        <f t="shared" si="2"/>
        <v>2.8466617754952313</v>
      </c>
      <c r="H14" s="132">
        <v>970</v>
      </c>
      <c r="I14" s="133">
        <f t="shared" si="3"/>
        <v>2.3477622890682319</v>
      </c>
      <c r="J14" s="132">
        <v>800</v>
      </c>
      <c r="K14" s="133">
        <f t="shared" si="4"/>
        <v>1.7314746881878209</v>
      </c>
      <c r="L14" s="132">
        <v>590</v>
      </c>
      <c r="M14" s="133">
        <f t="shared" si="5"/>
        <v>3.2281731474688189</v>
      </c>
      <c r="N14" s="143">
        <v>1100</v>
      </c>
      <c r="O14" s="132">
        <v>220</v>
      </c>
      <c r="P14" s="132">
        <v>15</v>
      </c>
      <c r="Q14" s="132">
        <v>1.5</v>
      </c>
      <c r="R14" s="132">
        <v>1.5</v>
      </c>
      <c r="S14" s="132">
        <v>1.7</v>
      </c>
      <c r="T14" s="145">
        <v>25</v>
      </c>
      <c r="U14" s="144">
        <v>6.6</v>
      </c>
    </row>
    <row r="15" spans="1:21" ht="28.9" customHeight="1">
      <c r="A15" s="851" t="s">
        <v>583</v>
      </c>
      <c r="B15" s="852"/>
      <c r="C15" s="133">
        <f t="shared" si="0"/>
        <v>1.2912692589875274</v>
      </c>
      <c r="D15" s="132">
        <v>440</v>
      </c>
      <c r="E15" s="133">
        <f t="shared" si="1"/>
        <v>1.1445341159207629</v>
      </c>
      <c r="F15" s="132">
        <v>390</v>
      </c>
      <c r="G15" s="133">
        <f t="shared" si="2"/>
        <v>2.614820249449743</v>
      </c>
      <c r="H15" s="132">
        <v>891</v>
      </c>
      <c r="I15" s="133">
        <f t="shared" si="3"/>
        <v>1.2032281731474688</v>
      </c>
      <c r="J15" s="132">
        <v>410</v>
      </c>
      <c r="K15" s="133">
        <f t="shared" si="4"/>
        <v>0.88041085840058697</v>
      </c>
      <c r="L15" s="132">
        <v>300</v>
      </c>
      <c r="M15" s="133">
        <f t="shared" si="5"/>
        <v>2.9053558327219369</v>
      </c>
      <c r="N15" s="132">
        <v>990</v>
      </c>
      <c r="O15" s="132">
        <v>150</v>
      </c>
      <c r="P15" s="132">
        <v>11.5</v>
      </c>
      <c r="Q15" s="132">
        <v>1.1499999999999999</v>
      </c>
      <c r="R15" s="132">
        <v>1.1499999999999999</v>
      </c>
      <c r="S15" s="132">
        <v>1.2</v>
      </c>
      <c r="T15" s="132">
        <v>25</v>
      </c>
      <c r="U15" s="144">
        <v>5</v>
      </c>
    </row>
    <row r="16" spans="1:21" ht="30" customHeight="1">
      <c r="A16" s="849" t="s">
        <v>584</v>
      </c>
      <c r="B16" s="850"/>
      <c r="C16" s="133">
        <f t="shared" si="0"/>
        <v>1.2032281731474688</v>
      </c>
      <c r="D16" s="132">
        <v>410</v>
      </c>
      <c r="E16" s="133">
        <f t="shared" si="1"/>
        <v>0.9391049156272927</v>
      </c>
      <c r="F16" s="132">
        <v>320</v>
      </c>
      <c r="G16" s="133">
        <f t="shared" si="2"/>
        <v>2.5238444607483492</v>
      </c>
      <c r="H16" s="132">
        <v>860</v>
      </c>
      <c r="I16" s="133">
        <f t="shared" si="3"/>
        <v>1.0271460014673515</v>
      </c>
      <c r="J16" s="132">
        <v>350</v>
      </c>
      <c r="K16" s="133">
        <f t="shared" si="4"/>
        <v>0.82171680117388113</v>
      </c>
      <c r="L16" s="132">
        <v>280</v>
      </c>
      <c r="M16" s="133">
        <f t="shared" si="5"/>
        <v>2.5825385179750548</v>
      </c>
      <c r="N16" s="132">
        <v>880</v>
      </c>
      <c r="O16" s="132">
        <v>100</v>
      </c>
      <c r="P16" s="132">
        <v>10</v>
      </c>
      <c r="Q16" s="132">
        <v>0.9</v>
      </c>
      <c r="R16" s="132">
        <v>0.9</v>
      </c>
      <c r="S16" s="569">
        <v>1</v>
      </c>
      <c r="T16" s="132">
        <v>25</v>
      </c>
      <c r="U16" s="144">
        <v>4.4000000000000004</v>
      </c>
    </row>
    <row r="17" spans="1:21" ht="30" customHeight="1">
      <c r="A17" s="851" t="s">
        <v>240</v>
      </c>
      <c r="B17" s="852"/>
      <c r="C17" s="133"/>
      <c r="D17" s="132"/>
      <c r="E17" s="133"/>
      <c r="F17" s="132"/>
      <c r="G17" s="133"/>
      <c r="H17" s="132"/>
      <c r="I17" s="133"/>
      <c r="J17" s="132"/>
      <c r="K17" s="133"/>
      <c r="L17" s="132"/>
      <c r="M17" s="133"/>
      <c r="N17" s="132"/>
      <c r="O17" s="132" t="s">
        <v>250</v>
      </c>
      <c r="P17" s="132" t="s">
        <v>251</v>
      </c>
      <c r="Q17" s="132"/>
      <c r="R17" s="132"/>
      <c r="S17" s="132"/>
      <c r="T17" s="132"/>
      <c r="U17" s="144"/>
    </row>
    <row r="18" spans="1:21" ht="28.15" customHeight="1">
      <c r="A18" s="849" t="s">
        <v>241</v>
      </c>
      <c r="B18" s="850"/>
      <c r="C18" s="133" t="s">
        <v>275</v>
      </c>
      <c r="D18" s="132" t="s">
        <v>275</v>
      </c>
      <c r="E18" s="133" t="s">
        <v>275</v>
      </c>
      <c r="F18" s="132" t="s">
        <v>275</v>
      </c>
      <c r="G18" s="133" t="s">
        <v>275</v>
      </c>
      <c r="H18" s="132" t="s">
        <v>576</v>
      </c>
      <c r="I18" s="133"/>
      <c r="J18" s="145" t="s">
        <v>275</v>
      </c>
      <c r="K18" s="133"/>
      <c r="L18" s="132" t="s">
        <v>275</v>
      </c>
      <c r="M18" s="133"/>
      <c r="N18" s="132" t="s">
        <v>275</v>
      </c>
      <c r="O18" s="132" t="s">
        <v>576</v>
      </c>
      <c r="P18" s="132">
        <v>14</v>
      </c>
      <c r="Q18" s="132" t="s">
        <v>275</v>
      </c>
      <c r="R18" s="132" t="s">
        <v>275</v>
      </c>
      <c r="S18" s="132" t="s">
        <v>275</v>
      </c>
      <c r="T18" s="132" t="s">
        <v>275</v>
      </c>
      <c r="U18" s="144">
        <v>9.5</v>
      </c>
    </row>
    <row r="19" spans="1:21" ht="28.15" customHeight="1">
      <c r="A19" s="849" t="s">
        <v>242</v>
      </c>
      <c r="B19" s="850"/>
      <c r="C19" s="133" t="s">
        <v>275</v>
      </c>
      <c r="D19" s="132" t="s">
        <v>275</v>
      </c>
      <c r="E19" s="133" t="s">
        <v>275</v>
      </c>
      <c r="F19" s="132" t="s">
        <v>576</v>
      </c>
      <c r="G19" s="133" t="s">
        <v>275</v>
      </c>
      <c r="H19" s="132" t="s">
        <v>576</v>
      </c>
      <c r="I19" s="133"/>
      <c r="J19" s="145" t="s">
        <v>275</v>
      </c>
      <c r="K19" s="133"/>
      <c r="L19" s="132" t="s">
        <v>576</v>
      </c>
      <c r="M19" s="133"/>
      <c r="N19" s="132" t="s">
        <v>275</v>
      </c>
      <c r="O19" s="132" t="s">
        <v>275</v>
      </c>
      <c r="P19" s="132">
        <v>13.2</v>
      </c>
      <c r="Q19" s="132" t="s">
        <v>275</v>
      </c>
      <c r="R19" s="132" t="s">
        <v>275</v>
      </c>
      <c r="S19" s="132" t="s">
        <v>576</v>
      </c>
      <c r="T19" s="132" t="s">
        <v>275</v>
      </c>
      <c r="U19" s="144">
        <v>8.9</v>
      </c>
    </row>
    <row r="20" spans="1:21" ht="28.15" customHeight="1">
      <c r="A20" s="849" t="s">
        <v>243</v>
      </c>
      <c r="B20" s="850"/>
      <c r="C20" s="133" t="s">
        <v>275</v>
      </c>
      <c r="D20" s="132" t="s">
        <v>275</v>
      </c>
      <c r="E20" s="133" t="s">
        <v>275</v>
      </c>
      <c r="F20" s="132" t="s">
        <v>275</v>
      </c>
      <c r="G20" s="133" t="s">
        <v>275</v>
      </c>
      <c r="H20" s="132" t="s">
        <v>275</v>
      </c>
      <c r="I20" s="133"/>
      <c r="J20" s="132" t="s">
        <v>576</v>
      </c>
      <c r="K20" s="133"/>
      <c r="L20" s="132" t="s">
        <v>275</v>
      </c>
      <c r="M20" s="133"/>
      <c r="N20" s="132" t="s">
        <v>275</v>
      </c>
      <c r="O20" s="132" t="s">
        <v>275</v>
      </c>
      <c r="P20" s="132">
        <v>12</v>
      </c>
      <c r="Q20" s="132" t="s">
        <v>275</v>
      </c>
      <c r="R20" s="132" t="s">
        <v>275</v>
      </c>
      <c r="S20" s="132" t="s">
        <v>275</v>
      </c>
      <c r="T20" s="132" t="s">
        <v>275</v>
      </c>
      <c r="U20" s="144">
        <v>8</v>
      </c>
    </row>
    <row r="21" spans="1:21" ht="30" customHeight="1">
      <c r="A21" s="849" t="s">
        <v>244</v>
      </c>
      <c r="B21" s="850"/>
      <c r="C21" s="133">
        <f>D21/340.75</f>
        <v>0.82171680117388113</v>
      </c>
      <c r="D21" s="132">
        <v>280</v>
      </c>
      <c r="E21" s="133">
        <f>F21/340.75</f>
        <v>0.77476155539251645</v>
      </c>
      <c r="F21" s="132">
        <v>264</v>
      </c>
      <c r="G21" s="133">
        <f>H21/340.75</f>
        <v>1.8782098312545854</v>
      </c>
      <c r="H21" s="132">
        <v>640</v>
      </c>
      <c r="I21" s="133">
        <f>J21/340.75</f>
        <v>0.7630227439471754</v>
      </c>
      <c r="J21" s="132">
        <v>260</v>
      </c>
      <c r="K21" s="133">
        <f>L21/340.75</f>
        <v>0.58694057226705798</v>
      </c>
      <c r="L21" s="132">
        <v>200</v>
      </c>
      <c r="M21" s="133">
        <f>N21/340.75</f>
        <v>2.1423330887747616</v>
      </c>
      <c r="N21" s="132">
        <v>730</v>
      </c>
      <c r="O21" s="132" t="s">
        <v>275</v>
      </c>
      <c r="P21" s="132">
        <v>23</v>
      </c>
      <c r="Q21" s="132" t="s">
        <v>275</v>
      </c>
      <c r="R21" s="132" t="s">
        <v>275</v>
      </c>
      <c r="S21" s="132" t="s">
        <v>275</v>
      </c>
      <c r="T21" s="132" t="s">
        <v>275</v>
      </c>
      <c r="U21" s="144">
        <v>15</v>
      </c>
    </row>
    <row r="22" spans="1:21" ht="24.95" customHeight="1">
      <c r="A22" s="849" t="s">
        <v>245</v>
      </c>
      <c r="B22" s="850"/>
      <c r="C22" s="133" t="s">
        <v>275</v>
      </c>
      <c r="D22" s="132" t="s">
        <v>275</v>
      </c>
      <c r="E22" s="133" t="s">
        <v>275</v>
      </c>
      <c r="F22" s="132" t="s">
        <v>275</v>
      </c>
      <c r="G22" s="133" t="s">
        <v>275</v>
      </c>
      <c r="H22" s="132" t="s">
        <v>275</v>
      </c>
      <c r="I22" s="133"/>
      <c r="J22" s="132" t="s">
        <v>275</v>
      </c>
      <c r="K22" s="133"/>
      <c r="L22" s="132" t="s">
        <v>576</v>
      </c>
      <c r="M22" s="133"/>
      <c r="N22" s="132" t="s">
        <v>275</v>
      </c>
      <c r="O22" s="132" t="s">
        <v>275</v>
      </c>
      <c r="P22" s="132">
        <v>12</v>
      </c>
      <c r="Q22" s="132" t="s">
        <v>275</v>
      </c>
      <c r="R22" s="132" t="s">
        <v>275</v>
      </c>
      <c r="S22" s="132" t="s">
        <v>275</v>
      </c>
      <c r="T22" s="145" t="s">
        <v>275</v>
      </c>
      <c r="U22" s="144">
        <v>8</v>
      </c>
    </row>
    <row r="23" spans="1:21" ht="24.95" customHeight="1">
      <c r="A23" s="849" t="s">
        <v>246</v>
      </c>
      <c r="B23" s="850"/>
      <c r="C23" s="133" t="s">
        <v>275</v>
      </c>
      <c r="D23" s="132" t="s">
        <v>275</v>
      </c>
      <c r="E23" s="133" t="s">
        <v>275</v>
      </c>
      <c r="F23" s="132" t="s">
        <v>275</v>
      </c>
      <c r="G23" s="133" t="s">
        <v>275</v>
      </c>
      <c r="H23" s="132" t="s">
        <v>275</v>
      </c>
      <c r="I23" s="133"/>
      <c r="J23" s="132" t="s">
        <v>275</v>
      </c>
      <c r="K23" s="133"/>
      <c r="L23" s="132" t="s">
        <v>275</v>
      </c>
      <c r="M23" s="133"/>
      <c r="N23" s="132" t="s">
        <v>275</v>
      </c>
      <c r="O23" s="132" t="s">
        <v>275</v>
      </c>
      <c r="P23" s="132">
        <v>10</v>
      </c>
      <c r="Q23" s="132" t="s">
        <v>275</v>
      </c>
      <c r="R23" s="132" t="s">
        <v>275</v>
      </c>
      <c r="S23" s="132" t="s">
        <v>275</v>
      </c>
      <c r="T23" s="132" t="s">
        <v>275</v>
      </c>
      <c r="U23" s="144">
        <v>6.7</v>
      </c>
    </row>
    <row r="24" spans="1:21" ht="19.5" customHeight="1">
      <c r="A24" s="849" t="s">
        <v>247</v>
      </c>
      <c r="B24" s="850"/>
      <c r="C24" s="133">
        <f>D24/340.75</f>
        <v>11.73881144534116</v>
      </c>
      <c r="D24" s="143">
        <v>4000</v>
      </c>
      <c r="E24" s="133" t="s">
        <v>275</v>
      </c>
      <c r="F24" s="132" t="s">
        <v>275</v>
      </c>
      <c r="G24" s="133">
        <f>H24/340.75</f>
        <v>23.829787234042552</v>
      </c>
      <c r="H24" s="143">
        <v>8120</v>
      </c>
      <c r="I24" s="133">
        <f>J24/340.75</f>
        <v>10.770359501100513</v>
      </c>
      <c r="J24" s="143">
        <v>3670</v>
      </c>
      <c r="K24" s="133">
        <f>L24/340.75</f>
        <v>5.4292002934702861</v>
      </c>
      <c r="L24" s="143">
        <v>1850</v>
      </c>
      <c r="M24" s="133">
        <f>N24/340.75</f>
        <v>27.410124724871608</v>
      </c>
      <c r="N24" s="143">
        <v>9340</v>
      </c>
      <c r="O24" s="132" t="s">
        <v>275</v>
      </c>
      <c r="P24" s="132">
        <v>100</v>
      </c>
      <c r="Q24" s="132" t="s">
        <v>275</v>
      </c>
      <c r="R24" s="132">
        <v>12</v>
      </c>
      <c r="S24" s="132">
        <v>16</v>
      </c>
      <c r="T24" s="132">
        <v>50</v>
      </c>
      <c r="U24" s="144">
        <v>45</v>
      </c>
    </row>
    <row r="25" spans="1:21" ht="24.95" customHeight="1">
      <c r="A25" s="849" t="s">
        <v>248</v>
      </c>
      <c r="B25" s="850"/>
      <c r="C25" s="133">
        <f>D25/340.75</f>
        <v>1.6140865737344094</v>
      </c>
      <c r="D25" s="132">
        <v>550</v>
      </c>
      <c r="E25" s="133" t="s">
        <v>275</v>
      </c>
      <c r="F25" s="132" t="s">
        <v>275</v>
      </c>
      <c r="G25" s="133">
        <f>H25/340.75</f>
        <v>3.0814380044020542</v>
      </c>
      <c r="H25" s="143">
        <v>1050</v>
      </c>
      <c r="I25" s="133">
        <f>J25/340.75</f>
        <v>1.4086573734409391</v>
      </c>
      <c r="J25" s="132">
        <v>480</v>
      </c>
      <c r="K25" s="133">
        <f>L25/340.75</f>
        <v>0.82171680117388113</v>
      </c>
      <c r="L25" s="132">
        <v>280</v>
      </c>
      <c r="M25" s="133">
        <f>N25/340.75</f>
        <v>3.5216434336023479</v>
      </c>
      <c r="N25" s="143">
        <v>1200</v>
      </c>
      <c r="O25" s="132" t="s">
        <v>275</v>
      </c>
      <c r="P25" s="132">
        <v>100</v>
      </c>
      <c r="Q25" s="132" t="s">
        <v>275</v>
      </c>
      <c r="R25" s="132" t="s">
        <v>275</v>
      </c>
      <c r="S25" s="132" t="s">
        <v>275</v>
      </c>
      <c r="T25" s="132" t="s">
        <v>275</v>
      </c>
      <c r="U25" s="144">
        <v>67</v>
      </c>
    </row>
    <row r="26" spans="1:21" ht="30" customHeight="1">
      <c r="A26" s="849" t="s">
        <v>785</v>
      </c>
      <c r="B26" s="850"/>
      <c r="C26" s="133">
        <f>D26/340.75</f>
        <v>2.4944974321349962</v>
      </c>
      <c r="D26" s="132">
        <v>850</v>
      </c>
      <c r="E26" s="133">
        <f>F26/340.75</f>
        <v>2.0542920029347029</v>
      </c>
      <c r="F26" s="132">
        <v>700</v>
      </c>
      <c r="G26" s="133">
        <f>H26/340.75</f>
        <v>2.0542920029347029</v>
      </c>
      <c r="H26" s="132">
        <v>700</v>
      </c>
      <c r="I26" s="133">
        <f>J26/340.75</f>
        <v>1.7021276595744681</v>
      </c>
      <c r="J26" s="132">
        <v>580</v>
      </c>
      <c r="K26" s="133">
        <f>L26/340.75</f>
        <v>1.2619222303741746</v>
      </c>
      <c r="L26" s="132">
        <v>430</v>
      </c>
      <c r="M26" s="133">
        <f>N26/340.75</f>
        <v>2.1716801173881146</v>
      </c>
      <c r="N26" s="132">
        <v>740</v>
      </c>
      <c r="O26" s="132" t="s">
        <v>275</v>
      </c>
      <c r="P26" s="132">
        <v>40</v>
      </c>
      <c r="Q26" s="132" t="s">
        <v>275</v>
      </c>
      <c r="R26" s="132" t="s">
        <v>275</v>
      </c>
      <c r="S26" s="132" t="s">
        <v>275</v>
      </c>
      <c r="T26" s="132" t="s">
        <v>275</v>
      </c>
      <c r="U26" s="144" t="s">
        <v>275</v>
      </c>
    </row>
    <row r="27" spans="1:21" ht="24.95" customHeight="1">
      <c r="A27" s="849" t="s">
        <v>249</v>
      </c>
      <c r="B27" s="850"/>
      <c r="C27" s="133">
        <f>D27/340.75</f>
        <v>0.32281731474688186</v>
      </c>
      <c r="D27" s="132">
        <v>110</v>
      </c>
      <c r="E27" s="133">
        <f>F27/340.75</f>
        <v>0.26412325752017607</v>
      </c>
      <c r="F27" s="132">
        <v>90</v>
      </c>
      <c r="G27" s="133">
        <f>H27/340.75</f>
        <v>0.64563462949376371</v>
      </c>
      <c r="H27" s="132">
        <v>220</v>
      </c>
      <c r="I27" s="133">
        <f>J27/340.75</f>
        <v>0.29347028613352899</v>
      </c>
      <c r="J27" s="132">
        <v>100</v>
      </c>
      <c r="K27" s="133">
        <f>L27/340.75</f>
        <v>0.16140865737344093</v>
      </c>
      <c r="L27" s="132">
        <v>55</v>
      </c>
      <c r="M27" s="133">
        <f>N27/340.75</f>
        <v>0.73367571533382248</v>
      </c>
      <c r="N27" s="132">
        <v>250</v>
      </c>
      <c r="O27" s="132" t="s">
        <v>275</v>
      </c>
      <c r="P27" s="132">
        <v>2.7</v>
      </c>
      <c r="Q27" s="132" t="s">
        <v>275</v>
      </c>
      <c r="R27" s="132">
        <v>30</v>
      </c>
      <c r="S27" s="132">
        <v>35</v>
      </c>
      <c r="T27" s="132">
        <v>75</v>
      </c>
      <c r="U27" s="144">
        <v>1.5</v>
      </c>
    </row>
    <row r="28" spans="1:21" ht="24.95" customHeight="1" thickBot="1">
      <c r="A28" s="857" t="s">
        <v>226</v>
      </c>
      <c r="B28" s="858"/>
      <c r="C28" s="134">
        <f>D28/340.75</f>
        <v>3.2281731474688186E-2</v>
      </c>
      <c r="D28" s="146">
        <v>11</v>
      </c>
      <c r="E28" s="134">
        <f>F28/340.75</f>
        <v>2.6412325752017608E-2</v>
      </c>
      <c r="F28" s="146">
        <v>9</v>
      </c>
      <c r="G28" s="134">
        <f>H28/340.75</f>
        <v>6.4563462949376371E-2</v>
      </c>
      <c r="H28" s="146">
        <v>22</v>
      </c>
      <c r="I28" s="134">
        <f>J28/340.75</f>
        <v>2.9347028613352897E-2</v>
      </c>
      <c r="J28" s="146">
        <v>10</v>
      </c>
      <c r="K28" s="134">
        <f>L28/340.75</f>
        <v>1.7608217168011739E-2</v>
      </c>
      <c r="L28" s="146">
        <v>6</v>
      </c>
      <c r="M28" s="134">
        <f>N28/340.75</f>
        <v>6.4563462949376371E-2</v>
      </c>
      <c r="N28" s="146">
        <v>22</v>
      </c>
      <c r="O28" s="146" t="s">
        <v>275</v>
      </c>
      <c r="P28" s="146">
        <v>2.5</v>
      </c>
      <c r="Q28" s="146" t="s">
        <v>275</v>
      </c>
      <c r="R28" s="146" t="s">
        <v>275</v>
      </c>
      <c r="S28" s="146" t="s">
        <v>275</v>
      </c>
      <c r="T28" s="146" t="s">
        <v>275</v>
      </c>
      <c r="U28" s="147">
        <v>1.5</v>
      </c>
    </row>
    <row r="29" spans="1:21" ht="18.75" customHeight="1" thickTop="1">
      <c r="A29" s="856" t="s">
        <v>585</v>
      </c>
      <c r="B29" s="856"/>
      <c r="C29" s="856"/>
      <c r="D29" s="856"/>
      <c r="E29" s="856"/>
      <c r="F29" s="856"/>
      <c r="G29" s="856"/>
      <c r="H29" s="856"/>
      <c r="I29" s="856"/>
      <c r="J29" s="856"/>
      <c r="K29" s="856"/>
      <c r="L29" s="856"/>
      <c r="M29" s="856"/>
      <c r="N29" s="856"/>
      <c r="O29" s="856"/>
      <c r="P29" s="856"/>
      <c r="Q29" s="856"/>
      <c r="R29" s="856"/>
      <c r="S29" s="856"/>
      <c r="T29" s="856"/>
      <c r="U29" s="856"/>
    </row>
    <row r="30" spans="1:21" s="142" customFormat="1" ht="12.75" customHeight="1">
      <c r="A30" s="855" t="s">
        <v>155</v>
      </c>
      <c r="B30" s="855"/>
      <c r="C30" s="855"/>
      <c r="D30" s="855"/>
      <c r="E30" s="855"/>
      <c r="F30" s="855"/>
      <c r="G30" s="855"/>
      <c r="H30" s="855"/>
      <c r="I30" s="855"/>
      <c r="J30" s="855"/>
      <c r="K30" s="855"/>
      <c r="L30" s="855"/>
      <c r="M30" s="855"/>
      <c r="N30" s="855"/>
      <c r="O30" s="855"/>
      <c r="P30" s="855"/>
      <c r="Q30" s="855"/>
      <c r="R30" s="855"/>
      <c r="S30" s="855"/>
      <c r="T30" s="855"/>
      <c r="U30" s="855"/>
    </row>
    <row r="31" spans="1:21" s="142" customFormat="1" ht="24.95" customHeight="1">
      <c r="A31" s="855" t="s">
        <v>227</v>
      </c>
      <c r="B31" s="855"/>
      <c r="C31" s="855"/>
      <c r="D31" s="855"/>
      <c r="E31" s="855"/>
      <c r="F31" s="855"/>
      <c r="G31" s="855"/>
      <c r="H31" s="855"/>
      <c r="I31" s="855"/>
      <c r="J31" s="855"/>
      <c r="K31" s="855"/>
      <c r="L31" s="855"/>
      <c r="M31" s="855"/>
      <c r="N31" s="855"/>
      <c r="O31" s="855"/>
      <c r="P31" s="855"/>
      <c r="Q31" s="855"/>
      <c r="R31" s="855"/>
      <c r="S31" s="855"/>
      <c r="T31" s="855"/>
      <c r="U31" s="855"/>
    </row>
    <row r="32" spans="1:21" ht="24.95" customHeight="1">
      <c r="A32" s="69"/>
      <c r="B32" s="69"/>
      <c r="C32" s="69"/>
      <c r="D32" s="69"/>
      <c r="E32" s="69"/>
      <c r="F32" s="69"/>
      <c r="G32" s="69"/>
      <c r="H32" s="69"/>
      <c r="I32" s="69"/>
      <c r="J32" s="69"/>
      <c r="K32" s="69"/>
      <c r="L32" s="69"/>
      <c r="M32" s="69"/>
      <c r="N32" s="69"/>
      <c r="O32" s="69"/>
      <c r="P32" s="69"/>
      <c r="Q32" s="69"/>
      <c r="R32" s="69"/>
      <c r="S32" s="69"/>
      <c r="T32" s="69"/>
      <c r="U32" s="69"/>
    </row>
  </sheetData>
  <mergeCells count="45">
    <mergeCell ref="A25:B25"/>
    <mergeCell ref="A30:U30"/>
    <mergeCell ref="A31:U31"/>
    <mergeCell ref="A26:B26"/>
    <mergeCell ref="A27:B27"/>
    <mergeCell ref="A29:U29"/>
    <mergeCell ref="A28:B28"/>
    <mergeCell ref="A5:B5"/>
    <mergeCell ref="A23:B23"/>
    <mergeCell ref="A21:B21"/>
    <mergeCell ref="A22:B22"/>
    <mergeCell ref="A18:B18"/>
    <mergeCell ref="A19:B19"/>
    <mergeCell ref="A14:B14"/>
    <mergeCell ref="A20:B20"/>
    <mergeCell ref="A15:B15"/>
    <mergeCell ref="A16:B16"/>
    <mergeCell ref="A17:B17"/>
    <mergeCell ref="A24:B24"/>
    <mergeCell ref="A8:B8"/>
    <mergeCell ref="A9:B9"/>
    <mergeCell ref="A10:B10"/>
    <mergeCell ref="A11:B11"/>
    <mergeCell ref="A12:B12"/>
    <mergeCell ref="A13:B13"/>
    <mergeCell ref="O2:Q2"/>
    <mergeCell ref="A7:B7"/>
    <mergeCell ref="R3:R5"/>
    <mergeCell ref="S3:S5"/>
    <mergeCell ref="A6:B6"/>
    <mergeCell ref="C3:H3"/>
    <mergeCell ref="O3:O5"/>
    <mergeCell ref="C4:D4"/>
    <mergeCell ref="E4:F4"/>
    <mergeCell ref="G4:H4"/>
    <mergeCell ref="T2:T5"/>
    <mergeCell ref="U2:U5"/>
    <mergeCell ref="A1:U1"/>
    <mergeCell ref="A2:B4"/>
    <mergeCell ref="I4:J4"/>
    <mergeCell ref="K4:L4"/>
    <mergeCell ref="I3:N3"/>
    <mergeCell ref="M4:N4"/>
    <mergeCell ref="C2:N2"/>
    <mergeCell ref="R2:S2"/>
  </mergeCells>
  <phoneticPr fontId="0" type="noConversion"/>
  <printOptions horizontalCentered="1"/>
  <pageMargins left="0.39370078740157483" right="0.39370078740157483" top="0.70866141732283472" bottom="0.15748031496062992" header="3.937007874015748E-2" footer="3.937007874015748E-2"/>
  <pageSetup paperSize="9" scale="64"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Φύλλο10"/>
  <dimension ref="A1:U29"/>
  <sheetViews>
    <sheetView zoomScale="50" zoomScaleNormal="75" zoomScaleSheetLayoutView="75" workbookViewId="0">
      <selection activeCell="A15" sqref="A15:C15"/>
    </sheetView>
  </sheetViews>
  <sheetFormatPr defaultRowHeight="15.75"/>
  <cols>
    <col min="1" max="1" width="13.375" style="25" customWidth="1"/>
    <col min="2" max="2" width="7.75" style="25" customWidth="1"/>
    <col min="3" max="3" width="7.875" style="25" customWidth="1"/>
    <col min="4" max="5" width="8.5" style="25" customWidth="1"/>
    <col min="6" max="6" width="9.125" style="25" customWidth="1"/>
    <col min="7" max="8" width="8.5" style="25" customWidth="1"/>
    <col min="9" max="9" width="10" style="25" customWidth="1"/>
    <col min="10" max="11" width="8.5" style="25" customWidth="1"/>
    <col min="12" max="12" width="9.125" style="25" customWidth="1"/>
    <col min="13" max="14" width="9.25" style="25" customWidth="1"/>
    <col min="15" max="15" width="10.25" style="25" customWidth="1"/>
    <col min="16" max="27" width="8.75" style="25" customWidth="1"/>
    <col min="28" max="16384" width="9" style="25"/>
  </cols>
  <sheetData>
    <row r="1" spans="1:16" ht="27" customHeight="1">
      <c r="A1" s="870" t="s">
        <v>183</v>
      </c>
      <c r="B1" s="870"/>
      <c r="C1" s="870"/>
      <c r="D1" s="870"/>
      <c r="E1" s="870"/>
      <c r="F1" s="870"/>
      <c r="G1" s="870"/>
      <c r="H1" s="870"/>
      <c r="I1" s="870"/>
      <c r="J1" s="870"/>
      <c r="K1" s="870"/>
      <c r="L1" s="870"/>
      <c r="M1" s="870"/>
      <c r="N1" s="870"/>
      <c r="O1" s="870"/>
      <c r="P1" s="118"/>
    </row>
    <row r="2" spans="1:16" ht="30" customHeight="1" thickBot="1">
      <c r="A2" s="868" t="s">
        <v>837</v>
      </c>
      <c r="B2" s="868"/>
      <c r="C2" s="868"/>
      <c r="D2" s="868"/>
      <c r="E2" s="868"/>
      <c r="F2" s="868"/>
      <c r="G2" s="868"/>
      <c r="H2" s="868"/>
      <c r="I2" s="868"/>
      <c r="J2" s="868"/>
      <c r="K2" s="868"/>
      <c r="L2" s="868"/>
      <c r="M2" s="868"/>
      <c r="N2" s="868"/>
      <c r="O2" s="868"/>
    </row>
    <row r="3" spans="1:16" s="240" customFormat="1" ht="40.15" customHeight="1" thickTop="1">
      <c r="A3" s="875" t="s">
        <v>838</v>
      </c>
      <c r="B3" s="876"/>
      <c r="C3" s="876"/>
      <c r="D3" s="876"/>
      <c r="E3" s="876"/>
      <c r="F3" s="877"/>
      <c r="G3" s="860" t="s">
        <v>839</v>
      </c>
      <c r="H3" s="861"/>
      <c r="I3" s="863"/>
      <c r="J3" s="860" t="s">
        <v>840</v>
      </c>
      <c r="K3" s="861"/>
      <c r="L3" s="863"/>
      <c r="M3" s="860" t="s">
        <v>841</v>
      </c>
      <c r="N3" s="861"/>
      <c r="O3" s="862"/>
    </row>
    <row r="4" spans="1:16" s="240" customFormat="1" ht="48" customHeight="1">
      <c r="A4" s="878"/>
      <c r="B4" s="879"/>
      <c r="C4" s="879"/>
      <c r="D4" s="879"/>
      <c r="E4" s="879"/>
      <c r="F4" s="880"/>
      <c r="G4" s="241" t="s">
        <v>842</v>
      </c>
      <c r="H4" s="241" t="s">
        <v>843</v>
      </c>
      <c r="I4" s="241" t="s">
        <v>844</v>
      </c>
      <c r="J4" s="241" t="s">
        <v>845</v>
      </c>
      <c r="K4" s="241" t="s">
        <v>846</v>
      </c>
      <c r="L4" s="241" t="s">
        <v>847</v>
      </c>
      <c r="M4" s="241" t="s">
        <v>848</v>
      </c>
      <c r="N4" s="241" t="s">
        <v>849</v>
      </c>
      <c r="O4" s="242" t="s">
        <v>850</v>
      </c>
    </row>
    <row r="5" spans="1:16" s="240" customFormat="1" ht="45" customHeight="1">
      <c r="A5" s="881" t="s">
        <v>851</v>
      </c>
      <c r="B5" s="882"/>
      <c r="C5" s="882"/>
      <c r="D5" s="882"/>
      <c r="E5" s="882"/>
      <c r="F5" s="883"/>
      <c r="G5" s="332">
        <v>180</v>
      </c>
      <c r="H5" s="332">
        <v>154</v>
      </c>
      <c r="I5" s="332">
        <v>116</v>
      </c>
      <c r="J5" s="332">
        <v>24</v>
      </c>
      <c r="K5" s="332">
        <v>22</v>
      </c>
      <c r="L5" s="332">
        <v>19</v>
      </c>
      <c r="M5" s="332">
        <v>20</v>
      </c>
      <c r="N5" s="332">
        <v>18</v>
      </c>
      <c r="O5" s="333">
        <v>16</v>
      </c>
    </row>
    <row r="6" spans="1:16" s="240" customFormat="1" ht="45" customHeight="1">
      <c r="A6" s="881" t="s">
        <v>852</v>
      </c>
      <c r="B6" s="882"/>
      <c r="C6" s="882"/>
      <c r="D6" s="882"/>
      <c r="E6" s="882"/>
      <c r="F6" s="883"/>
      <c r="G6" s="332">
        <v>162</v>
      </c>
      <c r="H6" s="332">
        <v>140</v>
      </c>
      <c r="I6" s="332">
        <v>106</v>
      </c>
      <c r="J6" s="332">
        <v>22</v>
      </c>
      <c r="K6" s="332">
        <v>20</v>
      </c>
      <c r="L6" s="332">
        <v>17</v>
      </c>
      <c r="M6" s="332">
        <v>18</v>
      </c>
      <c r="N6" s="332">
        <v>16</v>
      </c>
      <c r="O6" s="333">
        <v>14</v>
      </c>
    </row>
    <row r="7" spans="1:16" s="240" customFormat="1" ht="45" customHeight="1">
      <c r="A7" s="881" t="s">
        <v>853</v>
      </c>
      <c r="B7" s="882"/>
      <c r="C7" s="882"/>
      <c r="D7" s="882"/>
      <c r="E7" s="882"/>
      <c r="F7" s="883"/>
      <c r="G7" s="332">
        <v>126</v>
      </c>
      <c r="H7" s="332">
        <v>108</v>
      </c>
      <c r="I7" s="332">
        <v>82</v>
      </c>
      <c r="J7" s="332">
        <v>17</v>
      </c>
      <c r="K7" s="332">
        <v>16</v>
      </c>
      <c r="L7" s="332">
        <v>14</v>
      </c>
      <c r="M7" s="332">
        <v>14</v>
      </c>
      <c r="N7" s="332">
        <v>13</v>
      </c>
      <c r="O7" s="333">
        <v>12</v>
      </c>
    </row>
    <row r="8" spans="1:16" s="240" customFormat="1" ht="45" customHeight="1">
      <c r="A8" s="881" t="s">
        <v>854</v>
      </c>
      <c r="B8" s="882"/>
      <c r="C8" s="882"/>
      <c r="D8" s="882"/>
      <c r="E8" s="882"/>
      <c r="F8" s="883"/>
      <c r="G8" s="332">
        <v>152</v>
      </c>
      <c r="H8" s="332">
        <v>135</v>
      </c>
      <c r="I8" s="332">
        <v>102</v>
      </c>
      <c r="J8" s="332">
        <v>21</v>
      </c>
      <c r="K8" s="332">
        <v>19</v>
      </c>
      <c r="L8" s="332">
        <v>16</v>
      </c>
      <c r="M8" s="332">
        <v>17</v>
      </c>
      <c r="N8" s="332">
        <v>15</v>
      </c>
      <c r="O8" s="333">
        <v>14</v>
      </c>
    </row>
    <row r="9" spans="1:16" s="240" customFormat="1" ht="45" customHeight="1">
      <c r="A9" s="881" t="s">
        <v>855</v>
      </c>
      <c r="B9" s="882"/>
      <c r="C9" s="882"/>
      <c r="D9" s="882"/>
      <c r="E9" s="882"/>
      <c r="F9" s="883"/>
      <c r="G9" s="332">
        <v>107</v>
      </c>
      <c r="H9" s="332">
        <v>96</v>
      </c>
      <c r="I9" s="332">
        <v>73</v>
      </c>
      <c r="J9" s="332">
        <v>15</v>
      </c>
      <c r="K9" s="332">
        <v>13</v>
      </c>
      <c r="L9" s="332">
        <v>11</v>
      </c>
      <c r="M9" s="332">
        <v>16</v>
      </c>
      <c r="N9" s="332">
        <v>14</v>
      </c>
      <c r="O9" s="333">
        <v>12</v>
      </c>
    </row>
    <row r="10" spans="1:16" s="240" customFormat="1" ht="63" customHeight="1" thickBot="1">
      <c r="A10" s="888" t="s">
        <v>856</v>
      </c>
      <c r="B10" s="889"/>
      <c r="C10" s="889"/>
      <c r="D10" s="889"/>
      <c r="E10" s="889"/>
      <c r="F10" s="890"/>
      <c r="G10" s="334">
        <v>83</v>
      </c>
      <c r="H10" s="334">
        <v>74</v>
      </c>
      <c r="I10" s="334">
        <v>56</v>
      </c>
      <c r="J10" s="334">
        <v>12</v>
      </c>
      <c r="K10" s="334">
        <v>11</v>
      </c>
      <c r="L10" s="334">
        <v>9</v>
      </c>
      <c r="M10" s="334">
        <v>12</v>
      </c>
      <c r="N10" s="334">
        <v>11</v>
      </c>
      <c r="O10" s="335">
        <v>10</v>
      </c>
    </row>
    <row r="11" spans="1:16" s="240" customFormat="1" ht="40.9" customHeight="1" thickTop="1">
      <c r="A11" s="875" t="s">
        <v>838</v>
      </c>
      <c r="B11" s="876"/>
      <c r="C11" s="877"/>
      <c r="D11" s="860" t="s">
        <v>857</v>
      </c>
      <c r="E11" s="861"/>
      <c r="F11" s="863"/>
      <c r="G11" s="860" t="s">
        <v>858</v>
      </c>
      <c r="H11" s="861"/>
      <c r="I11" s="863"/>
      <c r="J11" s="860" t="s">
        <v>859</v>
      </c>
      <c r="K11" s="861"/>
      <c r="L11" s="863"/>
      <c r="M11" s="860" t="s">
        <v>860</v>
      </c>
      <c r="N11" s="861"/>
      <c r="O11" s="862"/>
    </row>
    <row r="12" spans="1:16" s="240" customFormat="1" ht="57.6" customHeight="1">
      <c r="A12" s="885"/>
      <c r="B12" s="886"/>
      <c r="C12" s="887"/>
      <c r="D12" s="37" t="s">
        <v>845</v>
      </c>
      <c r="E12" s="37" t="s">
        <v>846</v>
      </c>
      <c r="F12" s="37" t="s">
        <v>847</v>
      </c>
      <c r="G12" s="241" t="s">
        <v>845</v>
      </c>
      <c r="H12" s="241" t="s">
        <v>846</v>
      </c>
      <c r="I12" s="241" t="s">
        <v>847</v>
      </c>
      <c r="J12" s="241" t="s">
        <v>845</v>
      </c>
      <c r="K12" s="241" t="s">
        <v>846</v>
      </c>
      <c r="L12" s="241" t="s">
        <v>847</v>
      </c>
      <c r="M12" s="241" t="s">
        <v>848</v>
      </c>
      <c r="N12" s="241" t="s">
        <v>849</v>
      </c>
      <c r="O12" s="242" t="s">
        <v>850</v>
      </c>
    </row>
    <row r="13" spans="1:16" s="240" customFormat="1" ht="49.9" customHeight="1">
      <c r="A13" s="881" t="s">
        <v>851</v>
      </c>
      <c r="B13" s="882"/>
      <c r="C13" s="883"/>
      <c r="D13" s="332">
        <v>33</v>
      </c>
      <c r="E13" s="332">
        <v>27</v>
      </c>
      <c r="F13" s="332">
        <v>25</v>
      </c>
      <c r="G13" s="332">
        <v>17</v>
      </c>
      <c r="H13" s="332">
        <v>14</v>
      </c>
      <c r="I13" s="332">
        <v>13</v>
      </c>
      <c r="J13" s="332">
        <v>85</v>
      </c>
      <c r="K13" s="332">
        <v>65</v>
      </c>
      <c r="L13" s="332">
        <v>60</v>
      </c>
      <c r="M13" s="332">
        <v>46</v>
      </c>
      <c r="N13" s="332">
        <v>12</v>
      </c>
      <c r="O13" s="333">
        <v>8</v>
      </c>
    </row>
    <row r="14" spans="1:16" s="240" customFormat="1" ht="60.6" customHeight="1">
      <c r="A14" s="881" t="s">
        <v>561</v>
      </c>
      <c r="B14" s="882"/>
      <c r="C14" s="883"/>
      <c r="D14" s="332">
        <v>26</v>
      </c>
      <c r="E14" s="332">
        <v>22</v>
      </c>
      <c r="F14" s="332">
        <v>20</v>
      </c>
      <c r="G14" s="332">
        <v>15</v>
      </c>
      <c r="H14" s="332">
        <v>11</v>
      </c>
      <c r="I14" s="332">
        <v>10</v>
      </c>
      <c r="J14" s="332">
        <v>76</v>
      </c>
      <c r="K14" s="332">
        <v>58</v>
      </c>
      <c r="L14" s="332">
        <v>54</v>
      </c>
      <c r="M14" s="332">
        <v>15</v>
      </c>
      <c r="N14" s="332">
        <v>11</v>
      </c>
      <c r="O14" s="333">
        <v>7</v>
      </c>
    </row>
    <row r="15" spans="1:16" s="240" customFormat="1" ht="72.599999999999994" customHeight="1" thickBot="1">
      <c r="A15" s="891" t="s">
        <v>861</v>
      </c>
      <c r="B15" s="892"/>
      <c r="C15" s="893"/>
      <c r="D15" s="334">
        <v>18</v>
      </c>
      <c r="E15" s="334">
        <v>15</v>
      </c>
      <c r="F15" s="334">
        <v>14</v>
      </c>
      <c r="G15" s="334">
        <v>14</v>
      </c>
      <c r="H15" s="334">
        <v>10</v>
      </c>
      <c r="I15" s="334">
        <v>8</v>
      </c>
      <c r="J15" s="334">
        <v>70</v>
      </c>
      <c r="K15" s="334">
        <v>52</v>
      </c>
      <c r="L15" s="334">
        <v>50</v>
      </c>
      <c r="M15" s="334">
        <v>14</v>
      </c>
      <c r="N15" s="334">
        <v>10</v>
      </c>
      <c r="O15" s="335">
        <v>6</v>
      </c>
    </row>
    <row r="16" spans="1:16" ht="19.5" thickTop="1">
      <c r="A16" s="894"/>
      <c r="B16" s="894"/>
      <c r="C16" s="894"/>
      <c r="D16" s="894"/>
      <c r="E16" s="894"/>
      <c r="F16" s="894"/>
      <c r="G16" s="894"/>
      <c r="H16" s="894"/>
      <c r="I16" s="894"/>
      <c r="J16" s="894"/>
      <c r="K16" s="894"/>
      <c r="L16" s="894"/>
      <c r="M16" s="894"/>
      <c r="N16" s="894"/>
      <c r="O16" s="894"/>
    </row>
    <row r="17" spans="1:21" s="240" customFormat="1" ht="30" customHeight="1" thickBot="1">
      <c r="A17" s="869" t="s">
        <v>862</v>
      </c>
      <c r="B17" s="869"/>
      <c r="C17" s="869"/>
      <c r="D17" s="869"/>
      <c r="E17" s="869"/>
      <c r="F17" s="869"/>
      <c r="G17" s="869"/>
      <c r="H17" s="869"/>
      <c r="I17" s="869"/>
      <c r="J17" s="869"/>
      <c r="K17" s="869"/>
      <c r="L17" s="869"/>
      <c r="M17" s="869"/>
      <c r="N17" s="869"/>
      <c r="O17" s="869"/>
    </row>
    <row r="18" spans="1:21" s="240" customFormat="1" ht="40.15" customHeight="1" thickTop="1">
      <c r="A18" s="871" t="s">
        <v>522</v>
      </c>
      <c r="B18" s="872"/>
      <c r="C18" s="872"/>
      <c r="D18" s="872"/>
      <c r="E18" s="872"/>
      <c r="F18" s="872"/>
      <c r="G18" s="860" t="s">
        <v>839</v>
      </c>
      <c r="H18" s="861"/>
      <c r="I18" s="863"/>
      <c r="J18" s="860" t="s">
        <v>863</v>
      </c>
      <c r="K18" s="861"/>
      <c r="L18" s="863"/>
      <c r="M18" s="860" t="s">
        <v>864</v>
      </c>
      <c r="N18" s="861"/>
      <c r="O18" s="862"/>
    </row>
    <row r="19" spans="1:21" s="240" customFormat="1" ht="48" customHeight="1" thickBot="1">
      <c r="A19" s="873"/>
      <c r="B19" s="874"/>
      <c r="C19" s="874"/>
      <c r="D19" s="874"/>
      <c r="E19" s="874"/>
      <c r="F19" s="874"/>
      <c r="G19" s="243" t="s">
        <v>842</v>
      </c>
      <c r="H19" s="243" t="s">
        <v>843</v>
      </c>
      <c r="I19" s="243" t="s">
        <v>844</v>
      </c>
      <c r="J19" s="243" t="s">
        <v>845</v>
      </c>
      <c r="K19" s="243" t="s">
        <v>846</v>
      </c>
      <c r="L19" s="243" t="s">
        <v>847</v>
      </c>
      <c r="M19" s="243" t="s">
        <v>848</v>
      </c>
      <c r="N19" s="243" t="s">
        <v>849</v>
      </c>
      <c r="O19" s="244" t="s">
        <v>850</v>
      </c>
    </row>
    <row r="20" spans="1:21" s="530" customFormat="1" ht="27" customHeight="1" thickTop="1">
      <c r="A20" s="864" t="s">
        <v>867</v>
      </c>
      <c r="B20" s="865"/>
      <c r="C20" s="865"/>
      <c r="D20" s="865"/>
      <c r="E20" s="865"/>
      <c r="F20" s="865"/>
      <c r="G20" s="336">
        <v>4</v>
      </c>
      <c r="H20" s="336">
        <v>3</v>
      </c>
      <c r="I20" s="336">
        <v>2.2999999999999998</v>
      </c>
      <c r="J20" s="336">
        <v>0.7</v>
      </c>
      <c r="K20" s="336">
        <v>0.5</v>
      </c>
      <c r="L20" s="336">
        <v>0.3</v>
      </c>
      <c r="M20" s="336">
        <v>0.2</v>
      </c>
      <c r="N20" s="336">
        <v>0.2</v>
      </c>
      <c r="O20" s="337">
        <v>0.1</v>
      </c>
    </row>
    <row r="21" spans="1:21" s="530" customFormat="1" ht="27" customHeight="1" thickBot="1">
      <c r="A21" s="866" t="s">
        <v>868</v>
      </c>
      <c r="B21" s="867"/>
      <c r="C21" s="867"/>
      <c r="D21" s="867"/>
      <c r="E21" s="867"/>
      <c r="F21" s="867"/>
      <c r="G21" s="338">
        <v>7</v>
      </c>
      <c r="H21" s="338">
        <v>5</v>
      </c>
      <c r="I21" s="338">
        <v>3.5</v>
      </c>
      <c r="J21" s="338">
        <v>1.2</v>
      </c>
      <c r="K21" s="338">
        <v>0.8</v>
      </c>
      <c r="L21" s="338">
        <v>0.6</v>
      </c>
      <c r="M21" s="338">
        <v>0.6</v>
      </c>
      <c r="N21" s="338">
        <v>0.4</v>
      </c>
      <c r="O21" s="339">
        <v>0.3</v>
      </c>
    </row>
    <row r="22" spans="1:21" s="240" customFormat="1" ht="40.15" customHeight="1" thickTop="1">
      <c r="A22" s="871" t="s">
        <v>522</v>
      </c>
      <c r="B22" s="872"/>
      <c r="C22" s="872"/>
      <c r="D22" s="860" t="s">
        <v>857</v>
      </c>
      <c r="E22" s="861"/>
      <c r="F22" s="863"/>
      <c r="G22" s="860" t="s">
        <v>858</v>
      </c>
      <c r="H22" s="861"/>
      <c r="I22" s="863"/>
      <c r="J22" s="860" t="s">
        <v>865</v>
      </c>
      <c r="K22" s="861"/>
      <c r="L22" s="863"/>
      <c r="M22" s="860" t="s">
        <v>866</v>
      </c>
      <c r="N22" s="861"/>
      <c r="O22" s="862"/>
    </row>
    <row r="23" spans="1:21" s="240" customFormat="1" ht="54" customHeight="1">
      <c r="A23" s="873"/>
      <c r="B23" s="874"/>
      <c r="C23" s="874"/>
      <c r="D23" s="37" t="s">
        <v>845</v>
      </c>
      <c r="E23" s="37" t="s">
        <v>846</v>
      </c>
      <c r="F23" s="37" t="s">
        <v>847</v>
      </c>
      <c r="G23" s="37" t="s">
        <v>845</v>
      </c>
      <c r="H23" s="37" t="s">
        <v>846</v>
      </c>
      <c r="I23" s="37" t="s">
        <v>847</v>
      </c>
      <c r="J23" s="37" t="s">
        <v>845</v>
      </c>
      <c r="K23" s="37" t="s">
        <v>846</v>
      </c>
      <c r="L23" s="37" t="s">
        <v>847</v>
      </c>
      <c r="M23" s="37" t="s">
        <v>848</v>
      </c>
      <c r="N23" s="37" t="s">
        <v>849</v>
      </c>
      <c r="O23" s="34" t="s">
        <v>850</v>
      </c>
    </row>
    <row r="24" spans="1:21" s="530" customFormat="1" ht="27" customHeight="1">
      <c r="A24" s="864" t="s">
        <v>867</v>
      </c>
      <c r="B24" s="865"/>
      <c r="C24" s="865"/>
      <c r="D24" s="332">
        <v>2.5</v>
      </c>
      <c r="E24" s="332">
        <v>1.5</v>
      </c>
      <c r="F24" s="332">
        <v>0.9</v>
      </c>
      <c r="G24" s="332">
        <v>1.5</v>
      </c>
      <c r="H24" s="332">
        <v>0.9</v>
      </c>
      <c r="I24" s="332">
        <v>0.5</v>
      </c>
      <c r="J24" s="332">
        <v>4</v>
      </c>
      <c r="K24" s="332">
        <v>2.4</v>
      </c>
      <c r="L24" s="332">
        <v>1.4</v>
      </c>
      <c r="M24" s="332">
        <v>2.8</v>
      </c>
      <c r="N24" s="332">
        <v>1.7</v>
      </c>
      <c r="O24" s="570">
        <v>1</v>
      </c>
      <c r="P24" s="531"/>
      <c r="Q24" s="531"/>
      <c r="R24" s="531"/>
      <c r="S24" s="531"/>
      <c r="T24" s="531"/>
      <c r="U24" s="531"/>
    </row>
    <row r="25" spans="1:21" s="530" customFormat="1" ht="42" customHeight="1" thickBot="1">
      <c r="A25" s="866" t="s">
        <v>868</v>
      </c>
      <c r="B25" s="867"/>
      <c r="C25" s="867"/>
      <c r="D25" s="334">
        <v>3.7</v>
      </c>
      <c r="E25" s="334">
        <v>2.2000000000000002</v>
      </c>
      <c r="F25" s="334">
        <v>1.3</v>
      </c>
      <c r="G25" s="334">
        <v>4.5</v>
      </c>
      <c r="H25" s="334">
        <v>2.7</v>
      </c>
      <c r="I25" s="334">
        <v>1.6</v>
      </c>
      <c r="J25" s="334">
        <v>5.2</v>
      </c>
      <c r="K25" s="334">
        <v>3.1</v>
      </c>
      <c r="L25" s="334">
        <v>1.9</v>
      </c>
      <c r="M25" s="334">
        <v>3.6</v>
      </c>
      <c r="N25" s="334">
        <v>2.2000000000000002</v>
      </c>
      <c r="O25" s="335">
        <v>1.3</v>
      </c>
      <c r="P25" s="531"/>
      <c r="Q25" s="531"/>
      <c r="R25" s="531"/>
      <c r="S25" s="531"/>
      <c r="T25" s="531"/>
      <c r="U25" s="531"/>
    </row>
    <row r="26" spans="1:21" s="532" customFormat="1" ht="37.15" customHeight="1" thickTop="1">
      <c r="A26" s="884" t="s">
        <v>869</v>
      </c>
      <c r="B26" s="884"/>
      <c r="C26" s="884"/>
      <c r="D26" s="884"/>
      <c r="E26" s="884"/>
      <c r="F26" s="884"/>
      <c r="G26" s="884"/>
      <c r="H26" s="884"/>
      <c r="I26" s="884"/>
      <c r="J26" s="884"/>
      <c r="K26" s="884"/>
      <c r="L26" s="884"/>
      <c r="M26" s="884"/>
      <c r="N26" s="884"/>
      <c r="O26" s="884"/>
    </row>
    <row r="27" spans="1:21" s="532" customFormat="1" ht="52.9" customHeight="1">
      <c r="A27" s="859" t="s">
        <v>786</v>
      </c>
      <c r="B27" s="859"/>
      <c r="C27" s="859"/>
      <c r="D27" s="859"/>
      <c r="E27" s="859"/>
      <c r="F27" s="859"/>
      <c r="G27" s="859"/>
      <c r="H27" s="859"/>
      <c r="I27" s="859"/>
      <c r="J27" s="859"/>
      <c r="K27" s="859"/>
      <c r="L27" s="859"/>
      <c r="M27" s="859"/>
      <c r="N27" s="859"/>
      <c r="O27" s="859"/>
    </row>
    <row r="28" spans="1:21" s="532" customFormat="1" ht="64.900000000000006" customHeight="1">
      <c r="A28" s="859" t="s">
        <v>459</v>
      </c>
      <c r="B28" s="859"/>
      <c r="C28" s="859"/>
      <c r="D28" s="859"/>
      <c r="E28" s="859"/>
      <c r="F28" s="859"/>
      <c r="G28" s="859"/>
      <c r="H28" s="859"/>
      <c r="I28" s="859"/>
      <c r="J28" s="859"/>
      <c r="K28" s="859"/>
      <c r="L28" s="859"/>
      <c r="M28" s="859"/>
      <c r="N28" s="859"/>
      <c r="O28" s="859"/>
    </row>
    <row r="29" spans="1:21" s="532" customFormat="1" ht="58.9" customHeight="1">
      <c r="A29" s="539"/>
      <c r="B29" s="539"/>
      <c r="C29" s="539"/>
      <c r="D29" s="539"/>
      <c r="E29" s="539"/>
      <c r="F29" s="539"/>
      <c r="G29" s="539"/>
      <c r="H29" s="539"/>
      <c r="I29" s="539"/>
      <c r="J29" s="539"/>
      <c r="K29" s="539"/>
      <c r="L29" s="539"/>
      <c r="M29" s="539"/>
      <c r="N29" s="539"/>
      <c r="O29" s="585">
        <v>27</v>
      </c>
    </row>
  </sheetData>
  <mergeCells count="38">
    <mergeCell ref="J11:L11"/>
    <mergeCell ref="G3:I3"/>
    <mergeCell ref="A15:C15"/>
    <mergeCell ref="D11:F11"/>
    <mergeCell ref="G11:I11"/>
    <mergeCell ref="A16:O16"/>
    <mergeCell ref="M11:O11"/>
    <mergeCell ref="A13:C13"/>
    <mergeCell ref="A20:F20"/>
    <mergeCell ref="A21:F21"/>
    <mergeCell ref="A22:C23"/>
    <mergeCell ref="A26:O26"/>
    <mergeCell ref="M3:O3"/>
    <mergeCell ref="A11:C12"/>
    <mergeCell ref="J3:L3"/>
    <mergeCell ref="A14:C14"/>
    <mergeCell ref="A9:F9"/>
    <mergeCell ref="A10:F10"/>
    <mergeCell ref="J18:L18"/>
    <mergeCell ref="A2:O2"/>
    <mergeCell ref="A17:O17"/>
    <mergeCell ref="A1:O1"/>
    <mergeCell ref="A18:F19"/>
    <mergeCell ref="A3:F4"/>
    <mergeCell ref="A5:F5"/>
    <mergeCell ref="A6:F6"/>
    <mergeCell ref="A7:F7"/>
    <mergeCell ref="A8:F8"/>
    <mergeCell ref="A28:O28"/>
    <mergeCell ref="A27:O27"/>
    <mergeCell ref="M18:O18"/>
    <mergeCell ref="D22:F22"/>
    <mergeCell ref="G22:I22"/>
    <mergeCell ref="J22:L22"/>
    <mergeCell ref="M22:O22"/>
    <mergeCell ref="A24:C24"/>
    <mergeCell ref="A25:C25"/>
    <mergeCell ref="G18:I18"/>
  </mergeCells>
  <phoneticPr fontId="0" type="noConversion"/>
  <printOptions horizontalCentered="1"/>
  <pageMargins left="0.98425196850393704" right="0.19685039370078741" top="0.98425196850393704" bottom="0.31496062992125984" header="0.27559055118110237" footer="0.23622047244094491"/>
  <pageSetup paperSize="9" scale="60" orientation="portrait" r:id="rId1"/>
  <headerFooter alignWithMargins="0"/>
</worksheet>
</file>

<file path=xl/worksheets/sheet8.xml><?xml version="1.0" encoding="utf-8"?>
<worksheet xmlns="http://schemas.openxmlformats.org/spreadsheetml/2006/main" xmlns:r="http://schemas.openxmlformats.org/officeDocument/2006/relationships">
  <sheetPr codeName="Φύλλο11"/>
  <dimension ref="A1:J78"/>
  <sheetViews>
    <sheetView topLeftCell="A64" zoomScale="75" workbookViewId="0">
      <selection activeCell="E78" sqref="E78"/>
    </sheetView>
  </sheetViews>
  <sheetFormatPr defaultColWidth="8.75" defaultRowHeight="15.75"/>
  <cols>
    <col min="1" max="1" width="12.5" style="86" customWidth="1"/>
    <col min="2" max="2" width="35.25" style="86" customWidth="1"/>
    <col min="3" max="3" width="15.625" style="86" customWidth="1"/>
    <col min="4" max="4" width="14.5" style="86" customWidth="1"/>
    <col min="5" max="16384" width="8.75" style="86"/>
  </cols>
  <sheetData>
    <row r="1" spans="1:10" s="245" customFormat="1" ht="39" customHeight="1">
      <c r="A1" s="904" t="s">
        <v>160</v>
      </c>
      <c r="B1" s="904"/>
      <c r="C1" s="904"/>
      <c r="D1" s="904"/>
      <c r="E1" s="85"/>
      <c r="F1" s="85"/>
      <c r="G1" s="85"/>
      <c r="H1" s="85"/>
      <c r="I1" s="85"/>
      <c r="J1" s="85"/>
    </row>
    <row r="2" spans="1:10" ht="16.5" thickBot="1">
      <c r="A2" s="154"/>
      <c r="B2" s="154"/>
      <c r="C2" s="154"/>
      <c r="D2" s="154"/>
      <c r="E2" s="154"/>
      <c r="F2" s="154"/>
      <c r="G2" s="154"/>
      <c r="H2" s="154"/>
      <c r="I2" s="154"/>
    </row>
    <row r="3" spans="1:10" ht="18" customHeight="1" thickTop="1">
      <c r="A3" s="920" t="s">
        <v>267</v>
      </c>
      <c r="B3" s="776"/>
      <c r="C3" s="921" t="s">
        <v>271</v>
      </c>
      <c r="D3" s="922"/>
      <c r="E3" s="154"/>
      <c r="F3" s="154"/>
      <c r="G3" s="154"/>
      <c r="H3" s="154"/>
      <c r="I3" s="154"/>
    </row>
    <row r="4" spans="1:10" ht="18" customHeight="1">
      <c r="A4" s="914" t="s">
        <v>307</v>
      </c>
      <c r="B4" s="915"/>
      <c r="C4" s="141" t="s">
        <v>735</v>
      </c>
      <c r="D4" s="213" t="s">
        <v>759</v>
      </c>
      <c r="E4" s="154"/>
      <c r="F4" s="154"/>
      <c r="G4" s="154"/>
      <c r="H4" s="154"/>
      <c r="I4" s="154"/>
    </row>
    <row r="5" spans="1:10" ht="18" customHeight="1">
      <c r="A5" s="849" t="s">
        <v>308</v>
      </c>
      <c r="B5" s="850"/>
      <c r="C5" s="133">
        <f t="shared" ref="C5:C37" si="0">D5/340.75</f>
        <v>4.5487894350696996</v>
      </c>
      <c r="D5" s="155">
        <v>1550</v>
      </c>
      <c r="E5" s="154"/>
      <c r="F5" s="154"/>
      <c r="G5" s="154"/>
      <c r="H5" s="154"/>
      <c r="I5" s="154"/>
    </row>
    <row r="6" spans="1:10" ht="18" customHeight="1">
      <c r="A6" s="849" t="s">
        <v>309</v>
      </c>
      <c r="B6" s="850"/>
      <c r="C6" s="133">
        <f t="shared" si="0"/>
        <v>3.7123991195891417</v>
      </c>
      <c r="D6" s="155">
        <v>1265</v>
      </c>
      <c r="E6" s="154"/>
      <c r="F6" s="154"/>
      <c r="G6" s="154"/>
      <c r="H6" s="154"/>
      <c r="I6" s="154"/>
    </row>
    <row r="7" spans="1:10" ht="18" customHeight="1">
      <c r="A7" s="911" t="s">
        <v>310</v>
      </c>
      <c r="B7" s="912"/>
      <c r="C7" s="912"/>
      <c r="D7" s="913"/>
      <c r="E7" s="154"/>
      <c r="F7" s="154"/>
      <c r="G7" s="154"/>
      <c r="H7" s="154"/>
      <c r="I7" s="154"/>
    </row>
    <row r="8" spans="1:10" ht="18" customHeight="1">
      <c r="A8" s="851" t="s">
        <v>252</v>
      </c>
      <c r="B8" s="916"/>
      <c r="C8" s="133">
        <f t="shared" si="0"/>
        <v>3.8151137197358769</v>
      </c>
      <c r="D8" s="155">
        <v>1300</v>
      </c>
      <c r="E8" s="154"/>
      <c r="F8" s="154"/>
      <c r="G8" s="154"/>
      <c r="H8" s="154"/>
      <c r="I8" s="154"/>
    </row>
    <row r="9" spans="1:10" ht="18" customHeight="1">
      <c r="A9" s="849" t="s">
        <v>311</v>
      </c>
      <c r="B9" s="850"/>
      <c r="C9" s="133">
        <f t="shared" si="0"/>
        <v>4.6955245781364638</v>
      </c>
      <c r="D9" s="155">
        <v>1600</v>
      </c>
      <c r="E9" s="154"/>
      <c r="F9" s="154"/>
      <c r="G9" s="154"/>
      <c r="H9" s="154"/>
      <c r="I9" s="154"/>
    </row>
    <row r="10" spans="1:10" ht="18" customHeight="1">
      <c r="A10" s="849" t="s">
        <v>312</v>
      </c>
      <c r="B10" s="850"/>
      <c r="C10" s="133">
        <f t="shared" si="0"/>
        <v>4.4020542920029344</v>
      </c>
      <c r="D10" s="155">
        <v>1500</v>
      </c>
      <c r="E10" s="154"/>
      <c r="F10" s="154"/>
      <c r="G10" s="154"/>
      <c r="H10" s="154"/>
      <c r="I10" s="154"/>
    </row>
    <row r="11" spans="1:10" ht="18" customHeight="1">
      <c r="A11" s="849" t="s">
        <v>309</v>
      </c>
      <c r="B11" s="850"/>
      <c r="C11" s="133">
        <f t="shared" si="0"/>
        <v>2.0542920029347029</v>
      </c>
      <c r="D11" s="155">
        <v>700</v>
      </c>
      <c r="E11" s="154"/>
      <c r="F11" s="154"/>
      <c r="G11" s="154"/>
      <c r="H11" s="154"/>
      <c r="I11" s="154"/>
    </row>
    <row r="12" spans="1:10" ht="18" customHeight="1">
      <c r="A12" s="911" t="s">
        <v>313</v>
      </c>
      <c r="B12" s="912"/>
      <c r="C12" s="912"/>
      <c r="D12" s="913"/>
      <c r="E12" s="154"/>
      <c r="F12" s="154"/>
      <c r="G12" s="154"/>
      <c r="H12" s="154"/>
      <c r="I12" s="154"/>
    </row>
    <row r="13" spans="1:10" ht="18" customHeight="1">
      <c r="A13" s="849" t="s">
        <v>314</v>
      </c>
      <c r="B13" s="850"/>
      <c r="C13" s="133">
        <f t="shared" si="0"/>
        <v>4.9889948642699924</v>
      </c>
      <c r="D13" s="155">
        <v>1700</v>
      </c>
      <c r="E13" s="154"/>
      <c r="F13" s="154"/>
      <c r="G13" s="154"/>
      <c r="H13" s="154"/>
      <c r="I13" s="154"/>
    </row>
    <row r="14" spans="1:10" ht="18" customHeight="1">
      <c r="A14" s="849" t="s">
        <v>315</v>
      </c>
      <c r="B14" s="850"/>
      <c r="C14" s="133">
        <f t="shared" si="0"/>
        <v>4.6955245781364638</v>
      </c>
      <c r="D14" s="155">
        <v>1600</v>
      </c>
      <c r="E14" s="154"/>
      <c r="F14" s="154"/>
      <c r="G14" s="154"/>
      <c r="H14" s="154"/>
      <c r="I14" s="154"/>
    </row>
    <row r="15" spans="1:10" ht="18" customHeight="1">
      <c r="A15" s="849" t="s">
        <v>309</v>
      </c>
      <c r="B15" s="850"/>
      <c r="C15" s="133">
        <f t="shared" si="0"/>
        <v>2.0542920029347029</v>
      </c>
      <c r="D15" s="155">
        <v>700</v>
      </c>
      <c r="E15" s="154"/>
      <c r="F15" s="154"/>
      <c r="G15" s="154"/>
      <c r="H15" s="154"/>
      <c r="I15" s="154"/>
    </row>
    <row r="16" spans="1:10" ht="18" customHeight="1">
      <c r="A16" s="911" t="s">
        <v>316</v>
      </c>
      <c r="B16" s="912"/>
      <c r="C16" s="912"/>
      <c r="D16" s="913"/>
      <c r="E16" s="154"/>
      <c r="F16" s="154"/>
      <c r="G16" s="154"/>
      <c r="H16" s="154"/>
      <c r="I16" s="154"/>
    </row>
    <row r="17" spans="1:9" ht="18" customHeight="1">
      <c r="A17" s="849" t="s">
        <v>317</v>
      </c>
      <c r="B17" s="850"/>
      <c r="C17" s="133">
        <f t="shared" si="0"/>
        <v>2.9347028613352899</v>
      </c>
      <c r="D17" s="155">
        <v>1000</v>
      </c>
      <c r="E17" s="154"/>
      <c r="F17" s="154"/>
      <c r="G17" s="154"/>
      <c r="H17" s="154"/>
      <c r="I17" s="154"/>
    </row>
    <row r="18" spans="1:9" ht="18" customHeight="1">
      <c r="A18" s="849" t="s">
        <v>318</v>
      </c>
      <c r="B18" s="850"/>
      <c r="C18" s="133">
        <f t="shared" si="0"/>
        <v>2.6412325752017609</v>
      </c>
      <c r="D18" s="155">
        <v>900</v>
      </c>
      <c r="E18" s="154"/>
      <c r="F18" s="154"/>
      <c r="G18" s="154"/>
      <c r="H18" s="154"/>
      <c r="I18" s="154"/>
    </row>
    <row r="19" spans="1:9" ht="18" customHeight="1">
      <c r="A19" s="911" t="s">
        <v>319</v>
      </c>
      <c r="B19" s="912"/>
      <c r="C19" s="912"/>
      <c r="D19" s="913"/>
      <c r="E19" s="154"/>
      <c r="F19" s="154"/>
      <c r="G19" s="154"/>
      <c r="H19" s="154"/>
      <c r="I19" s="154"/>
    </row>
    <row r="20" spans="1:9" ht="18" customHeight="1">
      <c r="A20" s="849" t="s">
        <v>320</v>
      </c>
      <c r="B20" s="850"/>
      <c r="C20" s="133">
        <f t="shared" si="0"/>
        <v>2.2010271460014672</v>
      </c>
      <c r="D20" s="155">
        <v>750</v>
      </c>
      <c r="E20" s="154"/>
      <c r="F20" s="154"/>
      <c r="G20" s="154"/>
      <c r="H20" s="154"/>
      <c r="I20" s="154"/>
    </row>
    <row r="21" spans="1:9" ht="18" customHeight="1">
      <c r="A21" s="849" t="s">
        <v>321</v>
      </c>
      <c r="B21" s="850"/>
      <c r="C21" s="133">
        <f t="shared" si="0"/>
        <v>2.2010271460014672</v>
      </c>
      <c r="D21" s="155">
        <v>750</v>
      </c>
      <c r="E21" s="154"/>
      <c r="F21" s="154"/>
      <c r="G21" s="154"/>
      <c r="H21" s="154"/>
      <c r="I21" s="154"/>
    </row>
    <row r="22" spans="1:9" ht="18" customHeight="1">
      <c r="A22" s="911" t="s">
        <v>322</v>
      </c>
      <c r="B22" s="912"/>
      <c r="C22" s="912"/>
      <c r="D22" s="913"/>
      <c r="E22" s="154"/>
      <c r="F22" s="154"/>
      <c r="G22" s="154"/>
      <c r="H22" s="154"/>
      <c r="I22" s="154"/>
    </row>
    <row r="23" spans="1:9" ht="18" customHeight="1">
      <c r="A23" s="849" t="s">
        <v>323</v>
      </c>
      <c r="B23" s="850"/>
      <c r="C23" s="133">
        <f t="shared" si="0"/>
        <v>0.3815113719735877</v>
      </c>
      <c r="D23" s="155">
        <v>130</v>
      </c>
      <c r="E23" s="154"/>
      <c r="F23" s="154"/>
      <c r="G23" s="154"/>
      <c r="H23" s="154"/>
      <c r="I23" s="154"/>
    </row>
    <row r="24" spans="1:9" ht="18" customHeight="1">
      <c r="A24" s="849" t="s">
        <v>324</v>
      </c>
      <c r="B24" s="850"/>
      <c r="C24" s="133">
        <f t="shared" si="0"/>
        <v>0.73367571533382248</v>
      </c>
      <c r="D24" s="155">
        <v>250</v>
      </c>
      <c r="E24" s="154"/>
      <c r="F24" s="154"/>
      <c r="G24" s="154"/>
      <c r="H24" s="154"/>
      <c r="I24" s="154"/>
    </row>
    <row r="25" spans="1:9" ht="18" customHeight="1">
      <c r="A25" s="851" t="s">
        <v>252</v>
      </c>
      <c r="B25" s="916"/>
      <c r="C25" s="133">
        <f t="shared" si="0"/>
        <v>0.88041085840058697</v>
      </c>
      <c r="D25" s="155">
        <v>300</v>
      </c>
      <c r="E25" s="154"/>
      <c r="F25" s="154"/>
      <c r="G25" s="154"/>
      <c r="H25" s="154"/>
      <c r="I25" s="154"/>
    </row>
    <row r="26" spans="1:9" ht="18" customHeight="1">
      <c r="A26" s="849" t="s">
        <v>325</v>
      </c>
      <c r="B26" s="850"/>
      <c r="C26" s="133">
        <f t="shared" si="0"/>
        <v>0.49889948642699927</v>
      </c>
      <c r="D26" s="155">
        <v>170</v>
      </c>
      <c r="E26" s="154"/>
      <c r="F26" s="154"/>
      <c r="G26" s="154"/>
      <c r="H26" s="154"/>
      <c r="I26" s="154"/>
    </row>
    <row r="27" spans="1:9" ht="18" customHeight="1">
      <c r="A27" s="911" t="s">
        <v>368</v>
      </c>
      <c r="B27" s="912"/>
      <c r="C27" s="912"/>
      <c r="D27" s="913"/>
      <c r="E27" s="154"/>
      <c r="F27" s="154"/>
      <c r="G27" s="154"/>
      <c r="H27" s="154"/>
      <c r="I27" s="154"/>
    </row>
    <row r="28" spans="1:9" ht="18" customHeight="1">
      <c r="A28" s="851" t="s">
        <v>326</v>
      </c>
      <c r="B28" s="852"/>
      <c r="C28" s="133">
        <f>D28/340.75</f>
        <v>0.33749082905355832</v>
      </c>
      <c r="D28" s="155">
        <v>115</v>
      </c>
      <c r="E28" s="154"/>
      <c r="F28" s="154"/>
      <c r="G28" s="154"/>
      <c r="H28" s="154"/>
      <c r="I28" s="154"/>
    </row>
    <row r="29" spans="1:9" ht="18" customHeight="1">
      <c r="A29" s="849" t="s">
        <v>327</v>
      </c>
      <c r="B29" s="850"/>
      <c r="C29" s="133">
        <f t="shared" si="0"/>
        <v>0.20542920029347028</v>
      </c>
      <c r="D29" s="155">
        <v>70</v>
      </c>
      <c r="E29" s="154"/>
      <c r="F29" s="154"/>
      <c r="G29" s="154"/>
      <c r="H29" s="154"/>
      <c r="I29" s="154"/>
    </row>
    <row r="30" spans="1:9" ht="18" customHeight="1">
      <c r="A30" s="917" t="s">
        <v>328</v>
      </c>
      <c r="B30" s="918"/>
      <c r="C30" s="133">
        <f t="shared" si="0"/>
        <v>8.8041085840058694E-2</v>
      </c>
      <c r="D30" s="155">
        <v>30</v>
      </c>
      <c r="E30" s="154"/>
      <c r="F30" s="154"/>
      <c r="G30" s="154"/>
      <c r="H30" s="154"/>
      <c r="I30" s="154"/>
    </row>
    <row r="31" spans="1:9" ht="18" customHeight="1">
      <c r="A31" s="909" t="s">
        <v>367</v>
      </c>
      <c r="B31" s="910"/>
      <c r="C31" s="254"/>
      <c r="D31" s="255"/>
      <c r="E31" s="154"/>
      <c r="F31" s="154"/>
      <c r="G31" s="154"/>
      <c r="H31" s="154"/>
      <c r="I31" s="154"/>
    </row>
    <row r="32" spans="1:9" ht="18" customHeight="1">
      <c r="A32" s="849" t="s">
        <v>329</v>
      </c>
      <c r="B32" s="850"/>
      <c r="C32" s="133">
        <f t="shared" si="0"/>
        <v>1.467351430667645</v>
      </c>
      <c r="D32" s="155">
        <v>500</v>
      </c>
      <c r="E32" s="154"/>
      <c r="F32" s="154"/>
      <c r="G32" s="154"/>
      <c r="H32" s="154"/>
      <c r="I32" s="154"/>
    </row>
    <row r="33" spans="1:9" ht="18" customHeight="1">
      <c r="A33" s="849" t="s">
        <v>330</v>
      </c>
      <c r="B33" s="850"/>
      <c r="C33" s="133">
        <f t="shared" si="0"/>
        <v>2.9347028613352899</v>
      </c>
      <c r="D33" s="155">
        <v>1000</v>
      </c>
      <c r="E33" s="154"/>
      <c r="F33" s="154"/>
      <c r="G33" s="154"/>
      <c r="H33" s="154"/>
      <c r="I33" s="154"/>
    </row>
    <row r="34" spans="1:9" ht="18" customHeight="1">
      <c r="A34" s="849" t="s">
        <v>331</v>
      </c>
      <c r="B34" s="850"/>
      <c r="C34" s="133">
        <f t="shared" si="0"/>
        <v>4.4020542920029344</v>
      </c>
      <c r="D34" s="155">
        <v>1500</v>
      </c>
      <c r="E34" s="154"/>
      <c r="F34" s="154"/>
      <c r="G34" s="154"/>
      <c r="H34" s="154"/>
      <c r="I34" s="154"/>
    </row>
    <row r="35" spans="1:9" ht="18" customHeight="1">
      <c r="A35" s="849" t="s">
        <v>397</v>
      </c>
      <c r="B35" s="850"/>
      <c r="C35" s="133">
        <f t="shared" si="0"/>
        <v>6.7498165810711663</v>
      </c>
      <c r="D35" s="155">
        <v>2300</v>
      </c>
      <c r="E35" s="154"/>
      <c r="F35" s="154"/>
      <c r="G35" s="154"/>
      <c r="H35" s="154"/>
      <c r="I35" s="154"/>
    </row>
    <row r="36" spans="1:9" ht="18" customHeight="1">
      <c r="A36" s="849" t="s">
        <v>398</v>
      </c>
      <c r="B36" s="850"/>
      <c r="C36" s="133">
        <f>D36/340.75</f>
        <v>2.3477622890682319</v>
      </c>
      <c r="D36" s="155">
        <v>800</v>
      </c>
      <c r="E36" s="154"/>
      <c r="F36" s="154"/>
      <c r="G36" s="154"/>
      <c r="H36" s="154"/>
      <c r="I36" s="154"/>
    </row>
    <row r="37" spans="1:9" ht="18" customHeight="1" thickBot="1">
      <c r="A37" s="857" t="s">
        <v>29</v>
      </c>
      <c r="B37" s="858"/>
      <c r="C37" s="134">
        <f t="shared" si="0"/>
        <v>3.5216434336023479</v>
      </c>
      <c r="D37" s="156">
        <v>1200</v>
      </c>
      <c r="E37" s="154"/>
      <c r="F37" s="154"/>
      <c r="G37" s="154"/>
      <c r="H37" s="154"/>
      <c r="I37" s="154"/>
    </row>
    <row r="38" spans="1:9" ht="24" customHeight="1" thickTop="1">
      <c r="A38" s="899" t="s">
        <v>30</v>
      </c>
      <c r="B38" s="899"/>
      <c r="C38" s="899"/>
      <c r="D38" s="899"/>
      <c r="E38" s="154"/>
      <c r="F38" s="154"/>
      <c r="G38" s="154"/>
      <c r="H38" s="154"/>
      <c r="I38" s="154"/>
    </row>
    <row r="39" spans="1:9">
      <c r="A39" s="154"/>
      <c r="B39" s="154"/>
      <c r="C39" s="154"/>
      <c r="D39" s="154"/>
      <c r="E39" s="154"/>
      <c r="F39" s="154"/>
      <c r="G39" s="154"/>
      <c r="H39" s="154"/>
      <c r="I39" s="154"/>
    </row>
    <row r="40" spans="1:9">
      <c r="A40" s="154"/>
      <c r="B40" s="154"/>
      <c r="C40" s="154"/>
      <c r="D40" s="154"/>
      <c r="E40" s="154"/>
      <c r="F40" s="154"/>
      <c r="G40" s="154"/>
      <c r="H40" s="154"/>
      <c r="I40" s="154"/>
    </row>
    <row r="41" spans="1:9">
      <c r="A41" s="154"/>
      <c r="B41" s="154"/>
      <c r="C41" s="154"/>
      <c r="D41" s="154"/>
      <c r="E41" s="154"/>
      <c r="F41" s="154"/>
      <c r="G41" s="154"/>
      <c r="H41" s="154"/>
      <c r="I41" s="154"/>
    </row>
    <row r="42" spans="1:9">
      <c r="A42" s="154"/>
      <c r="B42" s="154"/>
      <c r="C42" s="154"/>
      <c r="D42" s="154"/>
      <c r="E42" s="154"/>
      <c r="F42" s="154"/>
      <c r="G42" s="154"/>
      <c r="H42" s="154"/>
      <c r="I42" s="154"/>
    </row>
    <row r="43" spans="1:9">
      <c r="A43" s="154"/>
      <c r="B43" s="154"/>
      <c r="C43" s="154"/>
      <c r="D43" s="154"/>
      <c r="E43" s="154"/>
      <c r="F43" s="154"/>
      <c r="G43" s="154"/>
      <c r="H43" s="154"/>
      <c r="I43" s="154"/>
    </row>
    <row r="44" spans="1:9">
      <c r="A44" s="154"/>
      <c r="B44" s="154"/>
      <c r="C44" s="154"/>
      <c r="D44" s="154"/>
      <c r="E44" s="544">
        <v>28</v>
      </c>
      <c r="F44" s="154"/>
      <c r="G44" s="154"/>
      <c r="H44" s="154"/>
      <c r="I44" s="154"/>
    </row>
    <row r="45" spans="1:9" ht="16.5">
      <c r="A45" s="904" t="s">
        <v>182</v>
      </c>
      <c r="B45" s="904"/>
      <c r="C45" s="904"/>
      <c r="D45" s="904"/>
      <c r="E45" s="154"/>
      <c r="F45" s="154"/>
      <c r="G45" s="154"/>
      <c r="H45" s="154"/>
      <c r="I45" s="154"/>
    </row>
    <row r="46" spans="1:9" ht="20.25" customHeight="1" thickBot="1">
      <c r="A46" s="919"/>
      <c r="B46" s="919"/>
      <c r="C46" s="919"/>
      <c r="D46" s="919"/>
      <c r="E46" s="157"/>
    </row>
    <row r="47" spans="1:9" ht="49.15" customHeight="1" thickTop="1" thickBot="1">
      <c r="A47" s="907" t="s">
        <v>399</v>
      </c>
      <c r="B47" s="908"/>
      <c r="C47" s="238" t="s">
        <v>736</v>
      </c>
      <c r="D47" s="239" t="s">
        <v>400</v>
      </c>
      <c r="E47" s="154"/>
    </row>
    <row r="48" spans="1:9" ht="24" customHeight="1" thickTop="1">
      <c r="A48" s="905" t="s">
        <v>546</v>
      </c>
      <c r="B48" s="906"/>
      <c r="C48" s="236">
        <f>D48/340.75</f>
        <v>1614.0865737344093</v>
      </c>
      <c r="D48" s="237">
        <v>550000</v>
      </c>
      <c r="E48" s="154"/>
    </row>
    <row r="49" spans="1:5" ht="24" customHeight="1">
      <c r="A49" s="896" t="s">
        <v>550</v>
      </c>
      <c r="B49" s="897"/>
      <c r="C49" s="236">
        <f t="shared" ref="C49:C65" si="1">D49/340.75</f>
        <v>1173.8811445341159</v>
      </c>
      <c r="D49" s="155">
        <v>400000</v>
      </c>
      <c r="E49" s="154"/>
    </row>
    <row r="50" spans="1:5" ht="24" customHeight="1">
      <c r="A50" s="896" t="s">
        <v>551</v>
      </c>
      <c r="B50" s="897"/>
      <c r="C50" s="236">
        <f t="shared" si="1"/>
        <v>909.75788701393981</v>
      </c>
      <c r="D50" s="155">
        <v>310000</v>
      </c>
      <c r="E50" s="154"/>
    </row>
    <row r="51" spans="1:5" ht="24" customHeight="1">
      <c r="A51" s="896" t="s">
        <v>401</v>
      </c>
      <c r="B51" s="897"/>
      <c r="C51" s="236">
        <f t="shared" si="1"/>
        <v>645.63462949376378</v>
      </c>
      <c r="D51" s="155">
        <v>220000</v>
      </c>
      <c r="E51" s="154"/>
    </row>
    <row r="52" spans="1:5" ht="24" customHeight="1">
      <c r="A52" s="896" t="s">
        <v>402</v>
      </c>
      <c r="B52" s="897"/>
      <c r="C52" s="236">
        <f t="shared" si="1"/>
        <v>117.38811445341159</v>
      </c>
      <c r="D52" s="155">
        <v>40000</v>
      </c>
      <c r="E52" s="154"/>
    </row>
    <row r="53" spans="1:5" ht="24" customHeight="1">
      <c r="A53" s="896" t="s">
        <v>403</v>
      </c>
      <c r="B53" s="897"/>
      <c r="C53" s="236">
        <f t="shared" si="1"/>
        <v>234.77622890682318</v>
      </c>
      <c r="D53" s="155">
        <v>80000</v>
      </c>
      <c r="E53" s="154"/>
    </row>
    <row r="54" spans="1:5" ht="24" customHeight="1">
      <c r="A54" s="896" t="s">
        <v>404</v>
      </c>
      <c r="B54" s="897"/>
      <c r="C54" s="236">
        <f t="shared" si="1"/>
        <v>293.47028613352899</v>
      </c>
      <c r="D54" s="155">
        <v>100000</v>
      </c>
      <c r="E54" s="154"/>
    </row>
    <row r="55" spans="1:5" ht="24" customHeight="1">
      <c r="A55" s="896" t="s">
        <v>405</v>
      </c>
      <c r="B55" s="897"/>
      <c r="C55" s="236">
        <f t="shared" si="1"/>
        <v>146.73514306676449</v>
      </c>
      <c r="D55" s="155">
        <v>50000</v>
      </c>
      <c r="E55" s="154"/>
    </row>
    <row r="56" spans="1:5" ht="24" customHeight="1">
      <c r="A56" s="896" t="s">
        <v>406</v>
      </c>
      <c r="B56" s="897"/>
      <c r="C56" s="236">
        <f t="shared" si="1"/>
        <v>234.77622890682318</v>
      </c>
      <c r="D56" s="155">
        <v>80000</v>
      </c>
      <c r="E56" s="154"/>
    </row>
    <row r="57" spans="1:5" ht="24" customHeight="1">
      <c r="A57" s="896" t="s">
        <v>687</v>
      </c>
      <c r="B57" s="897"/>
      <c r="C57" s="236">
        <f t="shared" si="1"/>
        <v>73.367571533382247</v>
      </c>
      <c r="D57" s="155">
        <v>25000</v>
      </c>
      <c r="E57" s="154"/>
    </row>
    <row r="58" spans="1:5" ht="24" customHeight="1">
      <c r="A58" s="896" t="s">
        <v>686</v>
      </c>
      <c r="B58" s="897"/>
      <c r="C58" s="236">
        <f t="shared" si="1"/>
        <v>117.38811445341159</v>
      </c>
      <c r="D58" s="155">
        <v>40000</v>
      </c>
      <c r="E58" s="154"/>
    </row>
    <row r="59" spans="1:5" ht="24" customHeight="1">
      <c r="A59" s="896" t="s">
        <v>688</v>
      </c>
      <c r="B59" s="897"/>
      <c r="C59" s="236">
        <f t="shared" si="1"/>
        <v>293.47028613352899</v>
      </c>
      <c r="D59" s="155">
        <v>100000</v>
      </c>
      <c r="E59" s="154"/>
    </row>
    <row r="60" spans="1:5" ht="34.15" customHeight="1">
      <c r="A60" s="896" t="s">
        <v>900</v>
      </c>
      <c r="B60" s="897"/>
      <c r="C60" s="236">
        <f t="shared" si="1"/>
        <v>117.38811445341159</v>
      </c>
      <c r="D60" s="155">
        <v>40000</v>
      </c>
      <c r="E60" s="154"/>
    </row>
    <row r="61" spans="1:5" ht="24" customHeight="1">
      <c r="A61" s="896" t="s">
        <v>930</v>
      </c>
      <c r="B61" s="897"/>
      <c r="C61" s="236">
        <f t="shared" si="1"/>
        <v>88.041085840058699</v>
      </c>
      <c r="D61" s="155">
        <v>30000</v>
      </c>
      <c r="E61" s="154"/>
    </row>
    <row r="62" spans="1:5" ht="24" customHeight="1">
      <c r="A62" s="896" t="s">
        <v>931</v>
      </c>
      <c r="B62" s="897"/>
      <c r="C62" s="236">
        <f>D62/340.75</f>
        <v>352.1643433602348</v>
      </c>
      <c r="D62" s="155">
        <v>120000</v>
      </c>
      <c r="E62" s="154"/>
    </row>
    <row r="63" spans="1:5" ht="24" customHeight="1">
      <c r="A63" s="896" t="s">
        <v>932</v>
      </c>
      <c r="B63" s="897"/>
      <c r="C63" s="236">
        <f t="shared" si="1"/>
        <v>2.9347028613352899</v>
      </c>
      <c r="D63" s="155">
        <v>1000</v>
      </c>
      <c r="E63" s="154"/>
    </row>
    <row r="64" spans="1:5" ht="24" customHeight="1">
      <c r="A64" s="896" t="s">
        <v>950</v>
      </c>
      <c r="B64" s="897"/>
      <c r="C64" s="236">
        <f t="shared" si="1"/>
        <v>2.6412325752017609</v>
      </c>
      <c r="D64" s="144">
        <v>900</v>
      </c>
      <c r="E64" s="154"/>
    </row>
    <row r="65" spans="1:10" ht="30.6" customHeight="1" thickBot="1">
      <c r="A65" s="896" t="s">
        <v>951</v>
      </c>
      <c r="B65" s="897"/>
      <c r="C65" s="236">
        <f t="shared" si="1"/>
        <v>2.4944974321349962</v>
      </c>
      <c r="D65" s="144">
        <v>850</v>
      </c>
      <c r="E65" s="154"/>
    </row>
    <row r="66" spans="1:10" ht="24" customHeight="1" thickTop="1">
      <c r="A66" s="900"/>
      <c r="B66" s="901"/>
      <c r="C66" s="74" t="s">
        <v>737</v>
      </c>
      <c r="D66" s="75" t="s">
        <v>297</v>
      </c>
      <c r="E66" s="154"/>
      <c r="F66" s="154"/>
      <c r="G66" s="154"/>
      <c r="H66" s="154"/>
    </row>
    <row r="67" spans="1:10" ht="24" customHeight="1" thickBot="1">
      <c r="A67" s="902" t="s">
        <v>523</v>
      </c>
      <c r="B67" s="903"/>
      <c r="C67" s="153">
        <f>D67/340.75</f>
        <v>3.9618488628026411</v>
      </c>
      <c r="D67" s="156">
        <v>1350</v>
      </c>
      <c r="E67" s="154"/>
      <c r="F67" s="154"/>
      <c r="G67" s="154"/>
      <c r="H67" s="154"/>
    </row>
    <row r="68" spans="1:10" s="235" customFormat="1" ht="16.5" thickTop="1">
      <c r="A68" s="227"/>
      <c r="B68" s="227"/>
      <c r="C68" s="533"/>
      <c r="D68" s="534"/>
      <c r="E68" s="535"/>
      <c r="F68" s="535"/>
      <c r="G68" s="535"/>
      <c r="H68" s="535"/>
    </row>
    <row r="69" spans="1:10" s="235" customFormat="1" ht="25.15" customHeight="1">
      <c r="A69" s="898" t="s">
        <v>547</v>
      </c>
      <c r="B69" s="898"/>
      <c r="C69" s="898"/>
      <c r="D69" s="898"/>
      <c r="E69" s="57"/>
      <c r="F69" s="57"/>
      <c r="G69" s="57"/>
      <c r="H69" s="57"/>
      <c r="I69" s="57"/>
      <c r="J69" s="57"/>
    </row>
    <row r="70" spans="1:10">
      <c r="A70" s="616" t="s">
        <v>549</v>
      </c>
      <c r="B70" s="616"/>
      <c r="C70" s="616"/>
      <c r="D70" s="616"/>
      <c r="E70" s="27"/>
      <c r="F70" s="27"/>
      <c r="G70" s="27"/>
      <c r="H70" s="27"/>
      <c r="I70" s="27"/>
    </row>
    <row r="71" spans="1:10" ht="34.15" customHeight="1">
      <c r="A71" s="895" t="s">
        <v>548</v>
      </c>
      <c r="B71" s="895"/>
      <c r="C71" s="895"/>
      <c r="D71" s="895"/>
      <c r="E71" s="895"/>
    </row>
    <row r="76" spans="1:10" ht="17.45" customHeight="1"/>
    <row r="77" spans="1:10" ht="17.45" customHeight="1"/>
    <row r="78" spans="1:10" ht="23.45" customHeight="1">
      <c r="E78" s="86">
        <v>29</v>
      </c>
    </row>
  </sheetData>
  <mergeCells count="64">
    <mergeCell ref="A37:B37"/>
    <mergeCell ref="A3:B3"/>
    <mergeCell ref="C3:D3"/>
    <mergeCell ref="A22:D22"/>
    <mergeCell ref="A8:B8"/>
    <mergeCell ref="A13:B13"/>
    <mergeCell ref="A14:B14"/>
    <mergeCell ref="A15:B15"/>
    <mergeCell ref="A11:B11"/>
    <mergeCell ref="A21:B21"/>
    <mergeCell ref="A19:D19"/>
    <mergeCell ref="A60:B60"/>
    <mergeCell ref="A59:B59"/>
    <mergeCell ref="A30:B30"/>
    <mergeCell ref="A50:B50"/>
    <mergeCell ref="A51:B51"/>
    <mergeCell ref="A52:B52"/>
    <mergeCell ref="A58:B58"/>
    <mergeCell ref="A46:D46"/>
    <mergeCell ref="A35:B35"/>
    <mergeCell ref="A20:B20"/>
    <mergeCell ref="A29:B29"/>
    <mergeCell ref="A28:B28"/>
    <mergeCell ref="A25:B25"/>
    <mergeCell ref="A27:D27"/>
    <mergeCell ref="A23:B23"/>
    <mergeCell ref="A24:B24"/>
    <mergeCell ref="A6:B6"/>
    <mergeCell ref="A9:B9"/>
    <mergeCell ref="A10:B10"/>
    <mergeCell ref="A12:D12"/>
    <mergeCell ref="A17:B17"/>
    <mergeCell ref="A18:B18"/>
    <mergeCell ref="A16:D16"/>
    <mergeCell ref="A36:B36"/>
    <mergeCell ref="A31:B31"/>
    <mergeCell ref="A34:B34"/>
    <mergeCell ref="A26:B26"/>
    <mergeCell ref="A1:D1"/>
    <mergeCell ref="A32:B32"/>
    <mergeCell ref="A33:B33"/>
    <mergeCell ref="A7:D7"/>
    <mergeCell ref="A4:B4"/>
    <mergeCell ref="A5:B5"/>
    <mergeCell ref="A69:D69"/>
    <mergeCell ref="A38:D38"/>
    <mergeCell ref="A66:B66"/>
    <mergeCell ref="A67:B67"/>
    <mergeCell ref="A45:D45"/>
    <mergeCell ref="A49:B49"/>
    <mergeCell ref="A48:B48"/>
    <mergeCell ref="A47:B47"/>
    <mergeCell ref="A62:B62"/>
    <mergeCell ref="A57:B57"/>
    <mergeCell ref="A71:E71"/>
    <mergeCell ref="A61:B61"/>
    <mergeCell ref="A70:D70"/>
    <mergeCell ref="A53:B53"/>
    <mergeCell ref="A63:B63"/>
    <mergeCell ref="A64:B64"/>
    <mergeCell ref="A65:B65"/>
    <mergeCell ref="A54:B54"/>
    <mergeCell ref="A55:B55"/>
    <mergeCell ref="A56:B56"/>
  </mergeCells>
  <phoneticPr fontId="0" type="noConversion"/>
  <printOptions horizontalCentered="1"/>
  <pageMargins left="0.98425196850393704" right="0.39370078740157483" top="0.98425196850393704" bottom="0.39370078740157483" header="0.51181102362204722" footer="0.31496062992125984"/>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sheetPr codeName="Φύλλο12"/>
  <dimension ref="A1:L28"/>
  <sheetViews>
    <sheetView zoomScale="75" workbookViewId="0">
      <selection activeCell="F29" sqref="F29"/>
    </sheetView>
  </sheetViews>
  <sheetFormatPr defaultColWidth="8.75" defaultRowHeight="15.75"/>
  <cols>
    <col min="1" max="1" width="32.75" style="47" customWidth="1"/>
    <col min="2" max="3" width="6.75" style="47" customWidth="1"/>
    <col min="4" max="4" width="32.75" style="47" customWidth="1"/>
    <col min="5" max="6" width="6.75" style="47" customWidth="1"/>
    <col min="7" max="7" width="8.75" style="47" hidden="1" customWidth="1"/>
    <col min="8" max="16384" width="8.75" style="47"/>
  </cols>
  <sheetData>
    <row r="1" spans="1:12" ht="18.75">
      <c r="A1" s="931" t="s">
        <v>181</v>
      </c>
      <c r="B1" s="931"/>
      <c r="C1" s="931"/>
      <c r="D1" s="931"/>
      <c r="E1" s="931"/>
      <c r="F1" s="931"/>
    </row>
    <row r="2" spans="1:12" ht="20.25" thickBot="1">
      <c r="A2" s="823"/>
      <c r="B2" s="823"/>
      <c r="C2" s="823"/>
      <c r="D2" s="823"/>
      <c r="E2" s="823"/>
      <c r="F2" s="823"/>
      <c r="G2" s="4"/>
      <c r="H2" s="4"/>
      <c r="I2" s="4"/>
    </row>
    <row r="3" spans="1:12" ht="34.9" customHeight="1" thickTop="1">
      <c r="A3" s="935" t="s">
        <v>440</v>
      </c>
      <c r="B3" s="740"/>
      <c r="C3" s="826"/>
      <c r="D3" s="936" t="s">
        <v>441</v>
      </c>
      <c r="E3" s="825"/>
      <c r="F3" s="937"/>
      <c r="G3" s="125"/>
      <c r="H3" s="124"/>
    </row>
    <row r="4" spans="1:12" ht="30" customHeight="1">
      <c r="A4" s="926" t="s">
        <v>442</v>
      </c>
      <c r="B4" s="927"/>
      <c r="C4" s="928"/>
      <c r="D4" s="926" t="s">
        <v>442</v>
      </c>
      <c r="E4" s="927"/>
      <c r="F4" s="928"/>
      <c r="G4" s="126"/>
      <c r="H4" s="124"/>
      <c r="I4" s="158"/>
    </row>
    <row r="5" spans="1:12" ht="34.9" customHeight="1">
      <c r="A5" s="224" t="s">
        <v>661</v>
      </c>
      <c r="B5" s="942">
        <f>320*0.09*1000</f>
        <v>28799.999999999996</v>
      </c>
      <c r="C5" s="943"/>
      <c r="D5" s="932" t="s">
        <v>659</v>
      </c>
      <c r="E5" s="938">
        <f>950*1.7*2.05</f>
        <v>3310.7499999999995</v>
      </c>
      <c r="F5" s="939"/>
      <c r="G5" s="126"/>
      <c r="H5" s="124"/>
    </row>
    <row r="6" spans="1:12" ht="34.9" customHeight="1">
      <c r="A6" s="224" t="s">
        <v>665</v>
      </c>
      <c r="B6" s="942">
        <f>1000*0.29*12/18</f>
        <v>193.33333333333334</v>
      </c>
      <c r="C6" s="943"/>
      <c r="D6" s="933"/>
      <c r="E6" s="940"/>
      <c r="F6" s="941"/>
      <c r="G6" s="126"/>
      <c r="H6" s="124"/>
    </row>
    <row r="7" spans="1:12" ht="31.9" customHeight="1">
      <c r="A7" s="926" t="s">
        <v>444</v>
      </c>
      <c r="B7" s="927"/>
      <c r="C7" s="928"/>
      <c r="D7" s="926" t="s">
        <v>444</v>
      </c>
      <c r="E7" s="927"/>
      <c r="F7" s="928"/>
      <c r="G7" s="126"/>
      <c r="H7" s="124"/>
    </row>
    <row r="8" spans="1:12" ht="45" customHeight="1">
      <c r="A8" s="224" t="s">
        <v>662</v>
      </c>
      <c r="B8" s="942">
        <f>1000*0.73*12/18</f>
        <v>486.66666666666669</v>
      </c>
      <c r="C8" s="943"/>
      <c r="D8" s="224" t="s">
        <v>660</v>
      </c>
      <c r="E8" s="942">
        <f>1000*0.35</f>
        <v>350</v>
      </c>
      <c r="F8" s="943"/>
      <c r="G8" s="126"/>
      <c r="H8" s="124"/>
    </row>
    <row r="9" spans="1:12" ht="51" customHeight="1">
      <c r="A9" s="224" t="s">
        <v>658</v>
      </c>
      <c r="B9" s="942">
        <f>4500*0.28*12/18</f>
        <v>840.00000000000023</v>
      </c>
      <c r="C9" s="943"/>
      <c r="D9" s="934" t="s">
        <v>666</v>
      </c>
      <c r="E9" s="938">
        <f>2.3*1000*0.23</f>
        <v>529</v>
      </c>
      <c r="F9" s="939"/>
      <c r="G9" s="126"/>
      <c r="H9" s="124"/>
    </row>
    <row r="10" spans="1:12" ht="45" customHeight="1">
      <c r="A10" s="224" t="s">
        <v>663</v>
      </c>
      <c r="B10" s="942">
        <f>40*1000*0.2</f>
        <v>8000</v>
      </c>
      <c r="C10" s="943"/>
      <c r="D10" s="934"/>
      <c r="E10" s="940"/>
      <c r="F10" s="941"/>
      <c r="G10" s="126"/>
      <c r="H10" s="124"/>
    </row>
    <row r="11" spans="1:12" ht="45" customHeight="1">
      <c r="A11" s="224" t="s">
        <v>446</v>
      </c>
      <c r="B11" s="942">
        <v>236.09684519442408</v>
      </c>
      <c r="C11" s="943"/>
      <c r="D11" s="224" t="s">
        <v>445</v>
      </c>
      <c r="E11" s="942">
        <v>121.20322817314747</v>
      </c>
      <c r="F11" s="943"/>
      <c r="G11" s="126"/>
      <c r="H11" s="124"/>
    </row>
    <row r="12" spans="1:12" ht="45" customHeight="1">
      <c r="A12" s="224" t="s">
        <v>448</v>
      </c>
      <c r="B12" s="942">
        <v>176.0821716801174</v>
      </c>
      <c r="C12" s="943"/>
      <c r="D12" s="224" t="s">
        <v>664</v>
      </c>
      <c r="E12" s="942">
        <v>156.65443873807777</v>
      </c>
      <c r="F12" s="943"/>
      <c r="G12" s="126"/>
      <c r="H12" s="124"/>
    </row>
    <row r="13" spans="1:12" ht="45" customHeight="1" thickBot="1">
      <c r="A13" s="224" t="s">
        <v>449</v>
      </c>
      <c r="B13" s="942">
        <v>375.64196625091711</v>
      </c>
      <c r="C13" s="943"/>
      <c r="D13" s="224" t="s">
        <v>447</v>
      </c>
      <c r="E13" s="942">
        <v>50.858400586940576</v>
      </c>
      <c r="F13" s="943"/>
      <c r="G13" s="126"/>
      <c r="H13" s="124"/>
    </row>
    <row r="14" spans="1:12" ht="31.9" customHeight="1" thickTop="1">
      <c r="A14" s="923" t="s">
        <v>450</v>
      </c>
      <c r="B14" s="924"/>
      <c r="C14" s="925"/>
      <c r="D14" s="923" t="s">
        <v>450</v>
      </c>
      <c r="E14" s="924"/>
      <c r="F14" s="925"/>
      <c r="G14" s="232"/>
      <c r="H14" s="231"/>
      <c r="I14" s="130"/>
      <c r="J14"/>
      <c r="K14"/>
      <c r="L14"/>
    </row>
    <row r="15" spans="1:12" ht="31.9" customHeight="1">
      <c r="A15" s="896" t="s">
        <v>151</v>
      </c>
      <c r="B15" s="929"/>
      <c r="C15" s="930"/>
      <c r="D15" s="896" t="s">
        <v>147</v>
      </c>
      <c r="E15" s="929"/>
      <c r="F15" s="930"/>
      <c r="G15" s="230"/>
      <c r="H15" s="231"/>
      <c r="I15" s="130"/>
      <c r="J15"/>
      <c r="K15"/>
      <c r="L15"/>
    </row>
    <row r="16" spans="1:12" ht="31.9" customHeight="1">
      <c r="A16" s="896" t="s">
        <v>148</v>
      </c>
      <c r="B16" s="929"/>
      <c r="C16" s="930"/>
      <c r="D16" s="896" t="s">
        <v>148</v>
      </c>
      <c r="E16" s="929"/>
      <c r="F16" s="930"/>
      <c r="G16" s="220"/>
      <c r="H16" s="231"/>
      <c r="I16" s="130"/>
      <c r="J16"/>
      <c r="K16"/>
      <c r="L16"/>
    </row>
    <row r="17" spans="1:12" ht="31.9" customHeight="1">
      <c r="A17" s="926" t="s">
        <v>451</v>
      </c>
      <c r="B17" s="927"/>
      <c r="C17" s="928"/>
      <c r="D17" s="926" t="s">
        <v>874</v>
      </c>
      <c r="E17" s="927"/>
      <c r="F17" s="928"/>
      <c r="G17" s="222"/>
      <c r="H17" s="231"/>
      <c r="I17" s="130"/>
      <c r="J17"/>
      <c r="K17"/>
      <c r="L17"/>
    </row>
    <row r="18" spans="1:12" ht="31.9" customHeight="1">
      <c r="A18" s="896" t="s">
        <v>152</v>
      </c>
      <c r="B18" s="929"/>
      <c r="C18" s="930"/>
      <c r="D18" s="896" t="s">
        <v>149</v>
      </c>
      <c r="E18" s="929"/>
      <c r="F18" s="930"/>
      <c r="G18" s="221"/>
      <c r="H18" s="231"/>
      <c r="I18" s="130"/>
      <c r="J18"/>
      <c r="K18"/>
      <c r="L18"/>
    </row>
    <row r="19" spans="1:12" ht="31.9" customHeight="1">
      <c r="A19" s="896" t="s">
        <v>667</v>
      </c>
      <c r="B19" s="929"/>
      <c r="C19" s="930"/>
      <c r="D19" s="896" t="s">
        <v>150</v>
      </c>
      <c r="E19" s="929"/>
      <c r="F19" s="930"/>
      <c r="G19" s="221"/>
      <c r="H19" s="231"/>
      <c r="I19" s="130"/>
      <c r="J19"/>
      <c r="K19"/>
      <c r="L19"/>
    </row>
    <row r="20" spans="1:12" ht="31.9" customHeight="1">
      <c r="A20" s="926" t="s">
        <v>452</v>
      </c>
      <c r="B20" s="927"/>
      <c r="C20" s="928"/>
      <c r="D20" s="926" t="s">
        <v>452</v>
      </c>
      <c r="E20" s="927"/>
      <c r="F20" s="928"/>
      <c r="G20" s="222"/>
      <c r="H20" s="231"/>
      <c r="I20" s="130"/>
      <c r="J20"/>
      <c r="K20"/>
      <c r="L20"/>
    </row>
    <row r="21" spans="1:12" ht="31.9" customHeight="1">
      <c r="A21" s="945" t="s">
        <v>657</v>
      </c>
      <c r="B21" s="946"/>
      <c r="C21" s="947"/>
      <c r="D21" s="945" t="s">
        <v>825</v>
      </c>
      <c r="E21" s="946"/>
      <c r="F21" s="947"/>
      <c r="G21" s="233"/>
      <c r="H21" s="231"/>
      <c r="I21" s="130"/>
      <c r="J21"/>
      <c r="K21"/>
      <c r="L21"/>
    </row>
    <row r="22" spans="1:12" ht="9" customHeight="1" thickBot="1">
      <c r="A22" s="948"/>
      <c r="B22" s="949"/>
      <c r="C22" s="950"/>
      <c r="D22" s="948"/>
      <c r="E22" s="949"/>
      <c r="F22" s="950"/>
      <c r="G22" s="234"/>
      <c r="H22" s="231"/>
      <c r="I22" s="130"/>
      <c r="J22"/>
      <c r="K22"/>
      <c r="L22"/>
    </row>
    <row r="23" spans="1:12" ht="20.25" thickTop="1">
      <c r="A23" s="35"/>
      <c r="B23" s="35"/>
      <c r="C23" s="35"/>
      <c r="D23" s="35"/>
      <c r="E23" s="35"/>
      <c r="F23" s="35"/>
      <c r="G23" s="35"/>
      <c r="H23" s="35"/>
      <c r="I23" s="35"/>
      <c r="J23"/>
      <c r="K23"/>
      <c r="L23"/>
    </row>
    <row r="24" spans="1:12">
      <c r="A24" s="951" t="s">
        <v>153</v>
      </c>
      <c r="B24" s="951"/>
      <c r="C24" s="951"/>
      <c r="D24" s="951"/>
      <c r="E24" s="951"/>
      <c r="F24" s="951"/>
      <c r="G24" s="106"/>
      <c r="H24" s="106"/>
      <c r="I24" s="106"/>
      <c r="J24"/>
      <c r="K24"/>
      <c r="L24"/>
    </row>
    <row r="25" spans="1:12">
      <c r="A25" s="944" t="s">
        <v>154</v>
      </c>
      <c r="B25" s="944"/>
      <c r="C25" s="944"/>
      <c r="D25" s="944"/>
      <c r="E25" s="944"/>
      <c r="F25" s="944"/>
      <c r="G25" s="36"/>
      <c r="H25" s="36"/>
      <c r="I25" s="36"/>
    </row>
    <row r="26" spans="1:12">
      <c r="A26" s="36"/>
      <c r="B26" s="36"/>
      <c r="C26" s="36"/>
      <c r="D26" s="36"/>
      <c r="E26" s="36"/>
      <c r="F26" s="36"/>
      <c r="G26" s="36"/>
      <c r="H26" s="36"/>
      <c r="I26" s="36"/>
    </row>
    <row r="28" spans="1:12" ht="16.5">
      <c r="F28" s="148">
        <v>30</v>
      </c>
    </row>
  </sheetData>
  <mergeCells count="42">
    <mergeCell ref="E13:F13"/>
    <mergeCell ref="E9:F10"/>
    <mergeCell ref="D21:F22"/>
    <mergeCell ref="D19:F19"/>
    <mergeCell ref="B13:C13"/>
    <mergeCell ref="E8:F8"/>
    <mergeCell ref="B9:C9"/>
    <mergeCell ref="B10:C10"/>
    <mergeCell ref="B11:C11"/>
    <mergeCell ref="B12:C12"/>
    <mergeCell ref="E11:F11"/>
    <mergeCell ref="E12:F12"/>
    <mergeCell ref="E5:F6"/>
    <mergeCell ref="B5:C5"/>
    <mergeCell ref="B6:C6"/>
    <mergeCell ref="A4:C4"/>
    <mergeCell ref="B8:C8"/>
    <mergeCell ref="A25:F25"/>
    <mergeCell ref="A14:C14"/>
    <mergeCell ref="A17:C17"/>
    <mergeCell ref="A21:C22"/>
    <mergeCell ref="A24:F24"/>
    <mergeCell ref="D15:F15"/>
    <mergeCell ref="D16:F16"/>
    <mergeCell ref="D5:D6"/>
    <mergeCell ref="D9:D10"/>
    <mergeCell ref="A2:F2"/>
    <mergeCell ref="A3:C3"/>
    <mergeCell ref="D3:F3"/>
    <mergeCell ref="A7:C7"/>
    <mergeCell ref="D7:F7"/>
    <mergeCell ref="D4:F4"/>
    <mergeCell ref="D14:F14"/>
    <mergeCell ref="D17:F17"/>
    <mergeCell ref="D20:F20"/>
    <mergeCell ref="D18:F18"/>
    <mergeCell ref="A1:F1"/>
    <mergeCell ref="A19:C19"/>
    <mergeCell ref="A20:C20"/>
    <mergeCell ref="A18:C18"/>
    <mergeCell ref="A15:C15"/>
    <mergeCell ref="A16:C16"/>
  </mergeCells>
  <phoneticPr fontId="0" type="noConversion"/>
  <printOptions horizontalCentered="1"/>
  <pageMargins left="0.98425196850393704" right="0.43307086614173229" top="0.98425196850393704" bottom="0.59055118110236227" header="0.31496062992125984" footer="0.31496062992125984"/>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22</vt:i4>
      </vt:variant>
      <vt:variant>
        <vt:lpstr>Περιοχές με ονόματα</vt:lpstr>
      </vt:variant>
      <vt:variant>
        <vt:i4>9</vt:i4>
      </vt:variant>
    </vt:vector>
  </HeadingPairs>
  <TitlesOfParts>
    <vt:vector size="31" baseType="lpstr">
      <vt:lpstr>ΦΥΤ. ΠΑΡΑΓΩΓΗ</vt:lpstr>
      <vt:lpstr>ΠΙΝ. 1.14</vt:lpstr>
      <vt:lpstr>ΖΩΙΚΗ ΠΑΡ.</vt:lpstr>
      <vt:lpstr>ΠΙΝ.2.1</vt:lpstr>
      <vt:lpstr>ΠΙΝ. 2.2</vt:lpstr>
      <vt:lpstr>ΠΙΝ. 2.3</vt:lpstr>
      <vt:lpstr>ΠΙΝ.2.4</vt:lpstr>
      <vt:lpstr>ΠΙΝ.2.5α&amp;β</vt:lpstr>
      <vt:lpstr>ΠΙΝ.2.6</vt:lpstr>
      <vt:lpstr>ΠΙΝ. 3</vt:lpstr>
      <vt:lpstr>ΠΙΝ 3.2</vt:lpstr>
      <vt:lpstr>ΠΙΝ.3.3  &amp; 3.4</vt:lpstr>
      <vt:lpstr>ΠΙΝ.3.5</vt:lpstr>
      <vt:lpstr>ΠΙΝ.3.6</vt:lpstr>
      <vt:lpstr>ΠΙΝ.3.7 &amp;3.8</vt:lpstr>
      <vt:lpstr>ΠΙΝ.3.9</vt:lpstr>
      <vt:lpstr>ΠΙΝ. 3.10</vt:lpstr>
      <vt:lpstr>ΠΙΝ. 3.11</vt:lpstr>
      <vt:lpstr>ΠΙΝ.3.12</vt:lpstr>
      <vt:lpstr>ΠΙΝ.3.13</vt:lpstr>
      <vt:lpstr>ΠΙΝ. 3.14</vt:lpstr>
      <vt:lpstr>ΠΙΝ. 3.15 &amp; 3.16</vt:lpstr>
      <vt:lpstr>'ΖΩΙΚΗ ΠΑΡ.'!Print_Area</vt:lpstr>
      <vt:lpstr>'ΠΙΝ. 1.14'!Print_Area</vt:lpstr>
      <vt:lpstr>'ΠΙΝ. 3.10'!Print_Area</vt:lpstr>
      <vt:lpstr>'ΠΙΝ. 3.15 &amp; 3.16'!Print_Area</vt:lpstr>
      <vt:lpstr>ΠΙΝ.2.1!Print_Area</vt:lpstr>
      <vt:lpstr>ΠΙΝ.2.4!Print_Area</vt:lpstr>
      <vt:lpstr>ΠΙΝ.3.12!Print_Area</vt:lpstr>
      <vt:lpstr>ΠΙΝ.3.13!Print_Area</vt:lpstr>
      <vt:lpstr>ΠΙΝ.3.6!Print_Area</vt:lpstr>
    </vt:vector>
  </TitlesOfParts>
  <Company>BCC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Big City Customer</dc:creator>
  <cp:lastModifiedBy>georgelianeas</cp:lastModifiedBy>
  <cp:lastPrinted>2002-09-13T04:59:23Z</cp:lastPrinted>
  <dcterms:created xsi:type="dcterms:W3CDTF">2002-02-18T07:20:25Z</dcterms:created>
  <dcterms:modified xsi:type="dcterms:W3CDTF">2017-04-05T11:26:15Z</dcterms:modified>
</cp:coreProperties>
</file>