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885" windowHeight="9360" tabRatio="970" activeTab="2"/>
  </bookViews>
  <sheets>
    <sheet name="ΕΞΩΦΥΛΛΟ" sheetId="1" r:id="rId1"/>
    <sheet name="ΠΕΡΙΕΧΟΜΕΝΑ" sheetId="2" r:id="rId2"/>
    <sheet name="ΕΙΣΑΓΩΓΗ" sheetId="3" r:id="rId3"/>
    <sheet name="ΦΥΤ. ΠΑΡΑΓΩΓΗ" sheetId="4" r:id="rId4"/>
    <sheet name="ΠΙΝ. 1.16" sheetId="5" r:id="rId5"/>
    <sheet name="ΖΩΙΚΗ ΠΑΡ." sheetId="6" r:id="rId6"/>
    <sheet name="ΒΙΟΛ. ΚΤΗΝΟΤΡ." sheetId="7" r:id="rId7"/>
    <sheet name="ΠΙΝ.2.1" sheetId="8" r:id="rId8"/>
    <sheet name="ΠΙΝ. 2.2" sheetId="9" r:id="rId9"/>
    <sheet name="ΠΙΝ. 2.3" sheetId="10" r:id="rId10"/>
    <sheet name="ΠΙΝ.2.4" sheetId="11" r:id="rId11"/>
    <sheet name="ΠΙΝ.2.5α&amp;β" sheetId="12" r:id="rId12"/>
    <sheet name="ΠΙΝ.2.6" sheetId="13" r:id="rId13"/>
    <sheet name="ΠΙΝ.2.7" sheetId="14" r:id="rId14"/>
    <sheet name="ΠΙΝ. 2.8" sheetId="15" r:id="rId15"/>
    <sheet name="ΠΙΝ. 2.9" sheetId="16" r:id="rId16"/>
    <sheet name="ΠΙΝ. 3 &amp; 3.1" sheetId="17" r:id="rId17"/>
    <sheet name="ΠΙΝ 3.2" sheetId="18" r:id="rId18"/>
    <sheet name="ΠΙΝ.3.3  &amp; 3.4" sheetId="19" r:id="rId19"/>
    <sheet name="ΠΙΝ.3.5" sheetId="20" r:id="rId20"/>
    <sheet name="ΠΙΝ.3.6" sheetId="21" r:id="rId21"/>
    <sheet name="ΠΙΝ.3.7 &amp;3.8" sheetId="22" r:id="rId22"/>
    <sheet name="ΠΙΝ.3.9" sheetId="23" r:id="rId23"/>
    <sheet name="ΠΙΝ. 3.10" sheetId="24" r:id="rId24"/>
    <sheet name="ΠΙΝ. 3.11" sheetId="25" r:id="rId25"/>
    <sheet name="ΠΙΝ.3.12" sheetId="26" r:id="rId26"/>
    <sheet name="ΠΙΝ. 3.13" sheetId="27" r:id="rId27"/>
    <sheet name="ΠΙΝ. 3.14" sheetId="28" r:id="rId28"/>
    <sheet name="ΠΙΝ. 3.15" sheetId="29" r:id="rId29"/>
  </sheets>
  <definedNames>
    <definedName name="_xlnm.Print_Area" localSheetId="6">'ΒΙΟΛ. ΚΤΗΝΟΤΡ.'!$A$1:$L$28</definedName>
    <definedName name="_xlnm.Print_Area" localSheetId="0">'ΕΞΩΦΥΛΛΟ'!$A$1:$H$46</definedName>
    <definedName name="_xlnm.Print_Area" localSheetId="5">'ΖΩΙΚΗ ΠΑΡ.'!$A$1:$K$74</definedName>
    <definedName name="_xlnm.Print_Area" localSheetId="1">'ΠΕΡΙΕΧΟΜΕΝΑ'!$A$1:$B$57</definedName>
    <definedName name="_xlnm.Print_Area" localSheetId="17">'ΠΙΝ 3.2'!$A$1:$F$28</definedName>
    <definedName name="_xlnm.Print_Area" localSheetId="4">'ΠΙΝ. 1.16'!$A$1:$Q$25</definedName>
    <definedName name="_xlnm.Print_Area" localSheetId="8">'ΠΙΝ. 2.2'!$A$1:$R$31</definedName>
    <definedName name="_xlnm.Print_Area" localSheetId="9">'ΠΙΝ. 2.3'!$A$1:$N$32</definedName>
    <definedName name="_xlnm.Print_Area" localSheetId="14">'ΠΙΝ. 2.8'!$A$1:$E$32</definedName>
    <definedName name="_xlnm.Print_Area" localSheetId="15">'ΠΙΝ. 2.9'!$A$1:$H$34</definedName>
    <definedName name="_xlnm.Print_Area" localSheetId="23">'ΠΙΝ. 3.10'!$A$1:$H$42</definedName>
    <definedName name="_xlnm.Print_Area" localSheetId="24">'ΠΙΝ. 3.11'!$A$1:$J$18</definedName>
    <definedName name="_xlnm.Print_Area" localSheetId="26">'ΠΙΝ. 3.13'!$A$1:$J$21</definedName>
    <definedName name="_xlnm.Print_Area" localSheetId="27">'ΠΙΝ. 3.14'!$A$1:$H$88</definedName>
    <definedName name="_xlnm.Print_Area" localSheetId="28">'ΠΙΝ. 3.15'!$A$1:$I$23</definedName>
    <definedName name="_xlnm.Print_Area" localSheetId="7">'ΠΙΝ.2.1'!$A$1:$I$22</definedName>
    <definedName name="_xlnm.Print_Area" localSheetId="10">'ΠΙΝ.2.4'!$A$1:$AB$26</definedName>
    <definedName name="_xlnm.Print_Area" localSheetId="11">'ΠΙΝ.2.5α&amp;β'!$A$1:$D$85</definedName>
    <definedName name="_xlnm.Print_Area" localSheetId="12">'ΠΙΝ.2.6'!$A$1:$F$30</definedName>
    <definedName name="_xlnm.Print_Area" localSheetId="13">'ΠΙΝ.2.7'!$A$1:$B$30</definedName>
    <definedName name="_xlnm.Print_Area" localSheetId="25">'ΠΙΝ.3.12'!$A$1:$G$22</definedName>
    <definedName name="_xlnm.Print_Area" localSheetId="18">'ΠΙΝ.3.3  &amp; 3.4'!$A$1:$F$80</definedName>
    <definedName name="_xlnm.Print_Area" localSheetId="19">'ΠΙΝ.3.5'!$A$1:$I$25</definedName>
    <definedName name="_xlnm.Print_Area" localSheetId="20">'ΠΙΝ.3.6'!$A$1:$F$35</definedName>
    <definedName name="_xlnm.Print_Area" localSheetId="21">'ΠΙΝ.3.7 &amp;3.8'!$A$1:$I$45</definedName>
    <definedName name="_xlnm.Print_Area" localSheetId="22">'ΠΙΝ.3.9'!$A$1:$I$44</definedName>
    <definedName name="_xlnm.Print_Area" localSheetId="3">'ΦΥΤ. ΠΑΡΑΓΩΓΗ'!$A$1:$M$872</definedName>
  </definedNames>
  <calcPr fullCalcOnLoad="1" fullPrecision="0"/>
</workbook>
</file>

<file path=xl/sharedStrings.xml><?xml version="1.0" encoding="utf-8"?>
<sst xmlns="http://schemas.openxmlformats.org/spreadsheetml/2006/main" count="2149" uniqueCount="1213">
  <si>
    <t xml:space="preserve">    Καθορίζουμε τους παρακάτω πίνακες των δεικτών εργασίας, παραγωγής, τιμών και δαπανών για το έτος 2006, που θα χρησιμοποιηθούν για τη σύνταξη των Σχεδίων Δράσης των Νέων γεωργών και των Σχεδίων Βελτίωσης, η οποία εκτός των παρόντων δεικτών θα πρέπει να διέπεται από την Ελληνική και Κοινοτική Νομοθεσία.</t>
  </si>
  <si>
    <t xml:space="preserve">          Οι επιδοτήσεις - ενισχύσεις όπου υπάρχουν θα είναι σύμφωνα με τις εκάστοτε Αποφάσεις του Υπουργείου Αγροτικής Ανάπτυξης και Τροφίμων.</t>
  </si>
  <si>
    <t xml:space="preserve">   Όπου γίνεται συσκευασία κηπευτικών κ.λ.π. προβλέπεται 20% αύξηση της τιμής πώλησης σε σχέση με τιην τιμή των αντίστοιχων δεικτών.</t>
  </si>
  <si>
    <t>α) Φυτική Παραγωγή: Δικαιολογείται αύξηση τιμών κατά 50 %. Σε όλες τις καλλιέργειες αυξάνονται οι μεταβλητές δαπάνες (ολικά) 20 %.</t>
  </si>
  <si>
    <t xml:space="preserve"> Η άρδευση των καλλιεργειών δικαιολογεί αύξηση παραγωγής μέχρι 50 %. Η αντικατάσταση αρδευτικού συστήματος με στάγδην άρδευση δικαιολογεί αύξηση παραγωγής κατά 30 %.</t>
  </si>
  <si>
    <t>Στη περίπτωση παραγωγής βρώσιμης ελιάς από το σύνολο της παραγωγής 80% χρησιμοποιείται για αποπίκρανση και το υπόλοιπο μπορεί να ελαιοποιηθεί σε αναλογία 1 κιλό ελιές σε 0,20 κιλά ελαιόλαδο. Η τιμή πώλησης βρώσιμης ελιάς προς μεταποίηση είναι 0,85 € / κιλό.</t>
  </si>
  <si>
    <r>
      <t>Η χρησιμοποίηση διχτύων ελαιοσυλλογής δικαιολογεί μείωση ανθρώπινης εργασίας μέχρι 25 % μόνο για τα στρέμματα  που θα καλυφθούν. Θεωρούμαι ότι 2,5 ρόλλοι, δηλαδή 1000 m</t>
    </r>
    <r>
      <rPr>
        <vertAlign val="superscript"/>
        <sz val="12"/>
        <rFont val="Tahoma"/>
        <family val="2"/>
      </rPr>
      <t>2</t>
    </r>
    <r>
      <rPr>
        <sz val="12"/>
        <rFont val="Tahoma"/>
        <family val="2"/>
      </rPr>
      <t xml:space="preserve"> δίχτυα ελαιοσυλλογής, καλύπτουν το ανώτερο 1 στρέμμα ελαιώνα.</t>
    </r>
  </si>
  <si>
    <r>
      <t xml:space="preserve">  Η χρησιμοποίηση διχτύων ελαιοσυλλογής δικαιολογεί μείωση ανθρώπινης εργασίας μέχρι 25 % μόνο για τα στρέμματα  που θα καλυφθούν. Θεωρούμαι ότι 2,5 ρόλλοι, δηλαδή 1000 m</t>
    </r>
    <r>
      <rPr>
        <vertAlign val="superscript"/>
        <sz val="14"/>
        <rFont val="Tahoma"/>
        <family val="2"/>
      </rPr>
      <t>2</t>
    </r>
    <r>
      <rPr>
        <sz val="14"/>
        <rFont val="Tahoma"/>
        <family val="2"/>
      </rPr>
      <t xml:space="preserve"> δίχτυα, καλύπτουν το ανώτερο 1 στρ ελαιώνα.</t>
    </r>
  </si>
  <si>
    <r>
      <t>Πίστες ενσίρωσης (€ / m</t>
    </r>
    <r>
      <rPr>
        <vertAlign val="superscript"/>
        <sz val="11"/>
        <rFont val="Tahoma"/>
        <family val="2"/>
      </rPr>
      <t>2</t>
    </r>
    <r>
      <rPr>
        <sz val="11"/>
        <rFont val="Tahoma"/>
        <family val="2"/>
      </rPr>
      <t>)</t>
    </r>
  </si>
  <si>
    <r>
      <t xml:space="preserve">3. Θερμοκήπιο </t>
    </r>
    <r>
      <rPr>
        <b/>
        <sz val="10"/>
        <rFont val="Tahoma"/>
        <family val="2"/>
      </rPr>
      <t xml:space="preserve">τροποποιημένο πολλαπλό με δυο κόλπους </t>
    </r>
    <r>
      <rPr>
        <sz val="10"/>
        <rFont val="Tahoma"/>
        <family val="2"/>
      </rPr>
      <t xml:space="preserve">χωρίς παράθυρο οροφής,    κάλυψη όλο με </t>
    </r>
    <r>
      <rPr>
        <b/>
        <sz val="10"/>
        <rFont val="Tahoma"/>
        <family val="2"/>
      </rPr>
      <t>πλαστικό</t>
    </r>
  </si>
  <si>
    <r>
      <t>Σιροί υπέργειοι με οπλισμισμένο σκυρόδεμα                      (€ /m</t>
    </r>
    <r>
      <rPr>
        <vertAlign val="superscript"/>
        <sz val="11"/>
        <rFont val="Tahoma"/>
        <family val="2"/>
      </rPr>
      <t>3</t>
    </r>
    <r>
      <rPr>
        <sz val="11"/>
        <rFont val="Tahoma"/>
        <family val="2"/>
      </rPr>
      <t>)</t>
    </r>
  </si>
  <si>
    <t>ΒΡΩΣΙΜΑ ΟΣΠΡΙΑ</t>
  </si>
  <si>
    <t xml:space="preserve">Κουνέλια αναπαραγωγής </t>
  </si>
  <si>
    <t xml:space="preserve">Κουνέλια παχυνόμενα </t>
  </si>
  <si>
    <t>ΖΒ ζώων πάχυνσης 2,5 Kg</t>
  </si>
  <si>
    <t>ΖΒ ζώων αναπαραγωγής 5 Kg</t>
  </si>
  <si>
    <t>Σταύλοι με αυτόματο σύστημα απομάκρυνσης κόπρου</t>
  </si>
  <si>
    <t>Σταύλοι με αυτόματο σύστημα απομάκρυνσης κόπρου και ταΐσματος</t>
  </si>
  <si>
    <t>ΠΕΡΙΘΑΛΨΗ</t>
  </si>
  <si>
    <t>ΑΠΟΔΟΣΗ ΣΕ ΚΡΕΑΣ</t>
  </si>
  <si>
    <r>
      <t>0,50 m</t>
    </r>
    <r>
      <rPr>
        <vertAlign val="superscript"/>
        <sz val="12"/>
        <rFont val="Tahoma"/>
        <family val="2"/>
      </rPr>
      <t>2</t>
    </r>
    <r>
      <rPr>
        <sz val="12"/>
        <rFont val="Tahoma"/>
        <family val="2"/>
      </rPr>
      <t xml:space="preserve"> </t>
    </r>
  </si>
  <si>
    <r>
      <t>0,15 m</t>
    </r>
    <r>
      <rPr>
        <vertAlign val="superscript"/>
        <sz val="12"/>
        <rFont val="Tahoma"/>
        <family val="2"/>
      </rPr>
      <t>2</t>
    </r>
  </si>
  <si>
    <t>ΕΩΣ 100 ΘΕΣΕΙΣ</t>
  </si>
  <si>
    <t>101-200 ΘΕΣΕΙΣ</t>
  </si>
  <si>
    <t>&gt;200 ΘΕΣΕΙΣ</t>
  </si>
  <si>
    <t>ΠΙΝΑΚΑΣ 2.7:  ΣΤΡΟΥΘΟΚΑΜΗΛΟΙ</t>
  </si>
  <si>
    <t>ΠΙΝΑΚΑΣ 1.16: ΑΡΩΜΑΤΙΚΑ ΦΥΤΑ</t>
  </si>
  <si>
    <t>ΡΙΓΑΝΗ (ΞΗΡΙΚΗ)</t>
  </si>
  <si>
    <t>Τρακτέρ όργωμα</t>
  </si>
  <si>
    <t>Σκαπτικό</t>
  </si>
  <si>
    <t>Ψεκαστικό</t>
  </si>
  <si>
    <t>Αντλητικό</t>
  </si>
  <si>
    <t>(Ποσό/ΖΩΟ σε ευρώ)</t>
  </si>
  <si>
    <t>Ζώα με γενεαλογικά πιστοποιητικά ή βεβαίωση ότι είναι εγγεγραμμένα σε βιβλία ισοδύναμα των γενεαλογικών βιβλίων</t>
  </si>
  <si>
    <t>Ζώα με φαινοτυπικά χαρακτηριστικά καθαρών εγχώριων φυλών</t>
  </si>
  <si>
    <t>Λοιπά ζώα</t>
  </si>
  <si>
    <t>ΒΟΟΕΙΔΗ ΑΝΑΠΑΡΑΓΩΓΗΣ</t>
  </si>
  <si>
    <t>Αγελάδες γαλακτοπαραγωγής ηλικίας μέχρι 4 ετών με γενεαλογικά πιστοποιητικά και γαλακτοπαραγωγή άνω των 6000 κιλών και έγκυες μοσχίδες με γενεαλογικά πιστοποιητικά των οποίων η μητέρα έχει μία τουλάχιστον γαλακτοπαραγωγή άνω των 6000 κιλών</t>
  </si>
  <si>
    <t>Θηλυκά - βοοειδή γαλακτοπαραγωγής με γενεαλογικά πιστοποιητικά ή βεβαίωση ότι είναι εγγεγραμμένα σε βιβλία, ισοδύναμα των γενεαλογικών βιβλίων</t>
  </si>
  <si>
    <t>Λοιπά θηλυκά βοοειδή γαλακτοπαραγωγής (χωρίς γενεαλογικά πιστοποιητικά και μη εγγεγραμμένα σε βιβλία, ισοδύναμα των γενεαλογικών βιβλίων)</t>
  </si>
  <si>
    <t>Νεαροί ταύροι κρεοπαραγωγής ηλικίας τουλάχιστον 14 μηνών με γενεαλογικά πιστοποιητικά ή βεβαίωση ότι είναι εγγεγραμμένοι σε βιβλία, ισοδύναμα των γενεαλογικών βιβλίων</t>
  </si>
  <si>
    <t>Λοιποί (ενήλικοι) ταύροι, αγελάδες και έγκυες μοσχίδες κρεοπαραγωγής  με γενεαλογικά πιστοποιητικά ή βεβαίωση ότι είναι εγγεγραμμένοι σε βιβλία, ισοδύναμα των γενεαλογικών βιβλίων</t>
  </si>
  <si>
    <t>Ταύροι κρεοπαραγωγής  χωρίς γενεαλογικά πιστοποιητικά και μη εγγεγραμμένοι σε βιβλία, ισοδύναμα των γενεαλογικών βιβλίων</t>
  </si>
  <si>
    <t>Λοιπά θηλυκά βοοειδή κρεοπαραγωγής</t>
  </si>
  <si>
    <t>Στις παραπάνω τιμές δεν συμπεριλαμβάνεται ο Φ.Π.Α.</t>
  </si>
  <si>
    <t>28 &amp; 29 &amp; 30</t>
  </si>
  <si>
    <t xml:space="preserve"> Όταν κατασκευάζεται αποθήκη για αποθήκευση προϊόντων παραγωγής της γεωρικής εκμετάλλευσης, δικαιολογείται αύξηση τιμών πώλησης 25% για μηδική και ψυχανθή και 10% για λοιπά προϊόντα. Επίσης αυξάνεται η διάρκεια ζωής των αποθηκευμένων ειδών μέχρι 50%.</t>
  </si>
  <si>
    <r>
      <t>Υπόστεγα για διάφορες χρήσεις                                       (με ELLENIT ή λαμαρίνα)                                Περιλαμβάνει κόστος εργασίας 29, 35 (€ / m</t>
    </r>
    <r>
      <rPr>
        <vertAlign val="superscript"/>
        <sz val="11"/>
        <rFont val="Tahoma"/>
        <family val="2"/>
      </rPr>
      <t>2</t>
    </r>
    <r>
      <rPr>
        <sz val="11"/>
        <rFont val="Tahoma"/>
        <family val="2"/>
      </rPr>
      <t xml:space="preserve">)  </t>
    </r>
  </si>
  <si>
    <t>Στην ανώτατη δαπάνη του έργου δεν συμπεριλαμβάνεται η οικοδομική άδεια.</t>
  </si>
  <si>
    <t xml:space="preserve">Στα απομακρυσμένα κτίσματα που δεν πηγαίνει δρόμος μπορούν να δικαιολογηθούν έξοδα μεταφοράς οικοδομικών υλικών με ζώα. Αυτά δεν περιλαμβάνονται στην ανώτατη δαπάνη.                                                                                                                       </t>
  </si>
  <si>
    <t xml:space="preserve">14. Θερμοκήπια ανεξάρτητα είδος σκελετού &amp; κάλυψη με τζάμι </t>
  </si>
  <si>
    <t>ΕΛΙΕΣ ΘΡΟΥΜΠΕΣ (Απόδοση 2 kg /δένδρο)</t>
  </si>
  <si>
    <t>ΤΣΙΠΟΥΡΟ</t>
  </si>
  <si>
    <t>ΓΙΑΟΥΡΤΙ</t>
  </si>
  <si>
    <t>ΛΑΔΙ ΕΜΦΙΑΛΩΜΕΝΟ</t>
  </si>
  <si>
    <t>€ / ΚΕΦΑΛΗ</t>
  </si>
  <si>
    <t>€ / ΚΙΛΟ</t>
  </si>
  <si>
    <t>ΡΟΔΗ ΔΑΜΑΣΚΗΝΗ (Rosa damascena Mill)</t>
  </si>
  <si>
    <t>ΑΠΟΔΟΣΕΙΣ  (κιλά /στρ.)</t>
  </si>
  <si>
    <t>ΠΥΚΝΟΤΗΤΑ ΑΠΟ - ΕΩΣ ΜΖΚ/Ηα</t>
  </si>
  <si>
    <t xml:space="preserve">   Η χρησιμοποίηση αμελκτικής μηχανής δικαιολογεί μείωση ανθρώπινης εργασίας 25%. Η χρησιμοποίηση συστήματος τροφοδοσίας καρπού μείωση ανθρώπινης εργασίας 5%.Η χρησιμοποίηση συστήματος αποκομειδής κόπρου δικαιολογεί μείωση ανθρώπινης εργασίας 10%.</t>
  </si>
  <si>
    <t xml:space="preserve">   Λόγω ύπαρξης πάγιου ή κινητού εξοπλισμού, μπορούν να μειωθούν οι ώρες ανθρώπινης εργασίας ανά κλάδο παραγωγής μέχρι του 50 % των ωρών των αντίστοιχων πινάκων.</t>
  </si>
  <si>
    <t>* Αν έχουμε διαφορετικές αποδόσεις ανά στρέμμα απ' αυτές του παραπάνω πίνακα π.χ. λόγω ποτίσματος η κάθε ώρα εργασίας της διαφοράς                (30-50) αντιστοιχεί σε ένα κιλό παραγωγής της διαφοράς (55-75).</t>
  </si>
  <si>
    <t xml:space="preserve">ΣΥΝΟΛΟ ΣΚΑΠΤΙΚΟ </t>
  </si>
  <si>
    <t>Ξηρικές καλλιέργειες (με σκαπτικό)</t>
  </si>
  <si>
    <t>Ξηρικές καλλιέργειες (με ελκυστήρα)</t>
  </si>
  <si>
    <t>Ποτιστικές καλλιέργειες (με ελκυστήρα)</t>
  </si>
  <si>
    <t>Ποτιστικές καλλιέργειες (με σκαπτικό)</t>
  </si>
  <si>
    <t>Έιδη Εκτροφών Ζώων:1)Ποιμενική εκτροφή:Δεν υπάρχει σταυλική εγκατάσταση (εκτός πρόχειρης κατασκευής λαμαρίνας)  2)Ημισταυλισμένη εκτροφή:Υπάρχει σταυλική εγκατάσταση που καλύπτει 30% των αναγκών των ζώων 3)Σταυλισμένη εκτροφή:υπάρχει σταυλική εγκατάσταση που καλύπτει το 100% των αναγκών των ζώων.Η σταυλική εγκατάσταση καλύπτει τις ελάχιστες προυποθέσεις όπως αυτές ορίζονται στην Υπουργική απόφαση.</t>
  </si>
  <si>
    <r>
      <t xml:space="preserve">7. </t>
    </r>
    <r>
      <rPr>
        <b/>
        <sz val="13"/>
        <rFont val="Tahoma"/>
        <family val="2"/>
      </rPr>
      <t>Κατσίκια</t>
    </r>
    <r>
      <rPr>
        <sz val="13"/>
        <rFont val="Tahoma"/>
        <family val="2"/>
      </rPr>
      <t xml:space="preserve"> oικ. βελτ. φuλώv </t>
    </r>
  </si>
  <si>
    <r>
      <t xml:space="preserve">8. </t>
    </r>
    <r>
      <rPr>
        <b/>
        <sz val="13"/>
        <rFont val="Tahoma"/>
        <family val="2"/>
      </rPr>
      <t>Κατσίκια</t>
    </r>
    <r>
      <rPr>
        <sz val="13"/>
        <rFont val="Tahoma"/>
        <family val="2"/>
      </rPr>
      <t xml:space="preserve"> πoιμ. αβελτ. φυλών </t>
    </r>
  </si>
  <si>
    <r>
      <t xml:space="preserve">4. </t>
    </r>
    <r>
      <rPr>
        <b/>
        <sz val="13"/>
        <rFont val="Tahoma"/>
        <family val="2"/>
      </rPr>
      <t>Πρόβατα</t>
    </r>
    <r>
      <rPr>
        <sz val="13"/>
        <rFont val="Tahoma"/>
        <family val="2"/>
      </rPr>
      <t xml:space="preserve"> oικ. βελτ. φυλών </t>
    </r>
  </si>
  <si>
    <r>
      <t xml:space="preserve">5. </t>
    </r>
    <r>
      <rPr>
        <b/>
        <sz val="13"/>
        <rFont val="Tahoma"/>
        <family val="2"/>
      </rPr>
      <t>Πρόβατα</t>
    </r>
    <r>
      <rPr>
        <sz val="13"/>
        <rFont val="Tahoma"/>
        <family val="2"/>
      </rPr>
      <t xml:space="preserve"> πoιμ. ημιβελ. φυλών </t>
    </r>
  </si>
  <si>
    <r>
      <t xml:space="preserve">6. </t>
    </r>
    <r>
      <rPr>
        <b/>
        <sz val="13"/>
        <rFont val="Tahoma"/>
        <family val="2"/>
      </rPr>
      <t>Πρόβατα</t>
    </r>
    <r>
      <rPr>
        <sz val="13"/>
        <rFont val="Tahoma"/>
        <family val="2"/>
      </rPr>
      <t xml:space="preserve"> πoιμ. αβελτ. φυλών </t>
    </r>
  </si>
  <si>
    <t xml:space="preserve">κατσίκια oικ. σε γενεαλογικά μητρώα </t>
  </si>
  <si>
    <t xml:space="preserve">κατσίκια πoιμ. σε μη γενεολογικά μητρώα </t>
  </si>
  <si>
    <t xml:space="preserve">πρόβατα oικ. σε γενεαλογικά μητρώα </t>
  </si>
  <si>
    <t>πρόβατα πoιμ. αβελτίωτα</t>
  </si>
  <si>
    <t>πρόβατα πoιμ. ημιβελτιωμένα</t>
  </si>
  <si>
    <t xml:space="preserve"> Η χρησιμοποίηση αμελκτικής μηχανής δικαιολογεί μείωση ανθρώπινης εργασίας 25% και 10% αύξηση στη παραγωγή γάλακτος.</t>
  </si>
  <si>
    <t xml:space="preserve">     Για εργασίες μηχανημάτων που μπορούν να γιίνουν και χειρονακτικά όπως άρμεγμα, αποκομιδή κόπρων, τροφοδοσία καρπού, συλλογή ελαιοκάρπου, μαστίχης κ.τ.λ. δεν θα χρεώνεται ξένη μηχανική εργασία εφόσων δεν υπάρχουν ή δεν θα αγοραστούν τα αντίστοιχα μηχανήματα.</t>
  </si>
  <si>
    <t>Στην ανώτατη δαπάνη στις περιφράξεις τα 2/3 της αξίας αφορούν υλικά και το 1/3 εργατικά με ημερομίσθιο                    7,5 ώρες Χ 4 €/ώρα = 30,00€</t>
  </si>
  <si>
    <t>Στην ανώτατη δαπάνη στις αναβαθμίδες τα 2/3 της αξίας αφορούν εργατικά και το 1/3 υλικά με ημερομίσθιο                        7,5 ώρες Χ 5 €/ώρα = 37,50€</t>
  </si>
  <si>
    <t>αγοραζόμενων ζωοτροφών κατά 20 %.</t>
  </si>
  <si>
    <t>έως 30,00</t>
  </si>
  <si>
    <t>ΤΣΑΙ ΤΟΥ ΒΟΥΝΟΥ ΧΕΙΡΟΣ (ΞΗΡΙΚΟ)</t>
  </si>
  <si>
    <t>Πολλαπλασιαστικό υλικό (€ /φυτό)</t>
  </si>
  <si>
    <t>Έτος έναρξης απόσβεσης</t>
  </si>
  <si>
    <t>Κλαδευτικό</t>
  </si>
  <si>
    <t>Μεταφορικά</t>
  </si>
  <si>
    <t>100*</t>
  </si>
  <si>
    <t>ΑΡΙΣΤΕΣ ΥΠΟΔΟΜΕΣ</t>
  </si>
  <si>
    <t xml:space="preserve">ΑΠΑΙΤΗΣΕΙΣ ΔΙΑΤΡΟΦΗΣ </t>
  </si>
  <si>
    <t xml:space="preserve">(ή συνολικά ζώων αναπαραγωγής με τα παράγωγά τους) </t>
  </si>
  <si>
    <t>ΑΠΑΙΤΗΣΕΙΣ ΣΕ ΧΩΡΟΥΣ</t>
  </si>
  <si>
    <t>Κουνέλια παχυνόμενα ή αντικατάσταση</t>
  </si>
  <si>
    <t>ΛΟΙΠΕΣ ΔΑΠΑΝΕΣ ΠΑΡΑΓΩΓΗΣ/ΖΩΟ</t>
  </si>
  <si>
    <t>ΠΑΡΑΓΩΓΗ</t>
  </si>
  <si>
    <t>ΑΛΟΓΑ / ΠΟΝΕΪ (1 έως 15)</t>
  </si>
  <si>
    <t>ΕΚΠΑΙΔΕΥΣΗ ΑΛΟΓΟΥ/ΠΟΝΕΪ</t>
  </si>
  <si>
    <r>
      <t>1. προαύλιος χώρος 150 m</t>
    </r>
    <r>
      <rPr>
        <vertAlign val="superscript"/>
        <sz val="12"/>
        <rFont val="Tahoma"/>
        <family val="2"/>
      </rPr>
      <t xml:space="preserve">2 </t>
    </r>
    <r>
      <rPr>
        <sz val="12"/>
        <rFont val="Tahoma"/>
        <family val="2"/>
      </rPr>
      <t>/ ζώο</t>
    </r>
  </si>
  <si>
    <r>
      <t>2. Πτηνοτροφείο αναπτυσσομένων 30 m</t>
    </r>
    <r>
      <rPr>
        <vertAlign val="superscript"/>
        <sz val="12"/>
        <rFont val="Tahoma"/>
        <family val="2"/>
      </rPr>
      <t>2</t>
    </r>
    <r>
      <rPr>
        <sz val="12"/>
        <rFont val="Tahoma"/>
        <family val="2"/>
      </rPr>
      <t xml:space="preserve"> / ζώο</t>
    </r>
  </si>
  <si>
    <r>
      <t>3. αποθηκευτικοί χώροι κ.λ.π. έως 0,5 m</t>
    </r>
    <r>
      <rPr>
        <vertAlign val="superscript"/>
        <sz val="12"/>
        <rFont val="Tahoma"/>
        <family val="2"/>
      </rPr>
      <t>2</t>
    </r>
    <r>
      <rPr>
        <sz val="12"/>
        <rFont val="Tahoma"/>
        <family val="2"/>
      </rPr>
      <t xml:space="preserve"> / ζώο</t>
    </r>
  </si>
  <si>
    <t>θα απογράφονται όπως υπάρχουν στην εκμετάλλευση.</t>
  </si>
  <si>
    <t>0,61 -1,06</t>
  </si>
  <si>
    <t>3,09*</t>
  </si>
  <si>
    <r>
      <t xml:space="preserve">13. Θερμοκήπιο </t>
    </r>
    <r>
      <rPr>
        <b/>
        <sz val="10"/>
        <rFont val="Tahoma"/>
        <family val="2"/>
      </rPr>
      <t>τροποποιημένο τοξωτό, ύψος υδρορροής 4 μέτρα, στο κέντρο 6 μέτρα</t>
    </r>
    <r>
      <rPr>
        <sz val="10"/>
        <rFont val="Tahoma"/>
        <family val="2"/>
      </rPr>
      <t>,    με κοιλοδοκούς,    διπλά παράθυρα οροφής,    κάλυψη πλαϊνών  με πολυεστέρα, οροφής με πλαστικό</t>
    </r>
  </si>
  <si>
    <t xml:space="preserve">      Στην περίπτωση που στην εκμ/ση γίνεται μεταποίηση ή επεξεργασία των παρακάτω προϊόντων παραγωγής της, οι απαιτήσεις σε ανθρώπινη εργασία, σε σχέση με τις αντίστοιχες των δεικτών, αυξάνονται όπως παρακάτω :</t>
  </si>
  <si>
    <t xml:space="preserve"> ι) Ζωοτροφές για πώληση, ιι) αρωματικά και φαρμακευτικά φυτά, ιιι) ψυχανθή, ιν) εκτός διατροφής (non food)</t>
  </si>
  <si>
    <t xml:space="preserve"> Βοσκότοποι με συγκομιζόμενες κτηνοτροφές για αυτοκατανάλωση </t>
  </si>
  <si>
    <t xml:space="preserve"> Βοσκότοποι χωρίς συγκομιζόμενες κτηνοτροφές για αυτοκατανάλωση </t>
  </si>
  <si>
    <r>
      <t xml:space="preserve">4. Θερμοκήπιο </t>
    </r>
    <r>
      <rPr>
        <b/>
        <sz val="10"/>
        <rFont val="Tahoma"/>
        <family val="2"/>
      </rPr>
      <t xml:space="preserve">τροποποιημένο πολλαπλό με δυο κόλπους </t>
    </r>
    <r>
      <rPr>
        <sz val="10"/>
        <rFont val="Tahoma"/>
        <family val="2"/>
      </rPr>
      <t xml:space="preserve">χωρίς παράθυρο οροφής,    κάλυψη σε προσόψεις – ποδιές με πολυεστέρα, </t>
    </r>
    <r>
      <rPr>
        <b/>
        <sz val="10"/>
        <rFont val="Tahoma"/>
        <family val="2"/>
      </rPr>
      <t>οροφής με πλαστικό</t>
    </r>
  </si>
  <si>
    <r>
      <t xml:space="preserve">10. Για </t>
    </r>
    <r>
      <rPr>
        <b/>
        <sz val="10"/>
        <rFont val="Tahoma"/>
        <family val="2"/>
      </rPr>
      <t xml:space="preserve">διπλό (φουσκωτό) πλαστικό οροφής </t>
    </r>
    <r>
      <rPr>
        <sz val="10"/>
        <rFont val="Tahoma"/>
        <family val="2"/>
      </rPr>
      <t xml:space="preserve">υπολογίζουμε στο στρ επί πλέον </t>
    </r>
  </si>
  <si>
    <r>
      <t xml:space="preserve">5. Θερμοκήπιο </t>
    </r>
    <r>
      <rPr>
        <b/>
        <sz val="10"/>
        <rFont val="Tahoma"/>
        <family val="2"/>
      </rPr>
      <t xml:space="preserve">τροποποιημένο πολλαπλό πάνω από δύο κόλπους </t>
    </r>
    <r>
      <rPr>
        <sz val="10"/>
        <rFont val="Tahoma"/>
        <family val="2"/>
      </rPr>
      <t>με παράθυρο οροφής, κάλυψη</t>
    </r>
    <r>
      <rPr>
        <b/>
        <sz val="10"/>
        <rFont val="Tahoma"/>
        <family val="2"/>
      </rPr>
      <t xml:space="preserve"> όλο με πλαστικό </t>
    </r>
  </si>
  <si>
    <r>
      <t xml:space="preserve">11. Αν υπάρχει </t>
    </r>
    <r>
      <rPr>
        <b/>
        <sz val="10"/>
        <rFont val="Tahoma"/>
        <family val="2"/>
      </rPr>
      <t xml:space="preserve">όργανο ανεμοπροστασίας </t>
    </r>
    <r>
      <rPr>
        <sz val="10"/>
        <rFont val="Tahoma"/>
        <family val="2"/>
      </rPr>
      <t>στον πίνακα, προσθέτουμε</t>
    </r>
  </si>
  <si>
    <r>
      <t xml:space="preserve">12. Αν υπάρχει </t>
    </r>
    <r>
      <rPr>
        <b/>
        <sz val="10"/>
        <rFont val="Tahoma"/>
        <family val="2"/>
      </rPr>
      <t>όργανο κλεισίματος των παραθύρων οροφής, βήμα – βήμα</t>
    </r>
    <r>
      <rPr>
        <sz val="10"/>
        <rFont val="Tahoma"/>
        <family val="2"/>
      </rPr>
      <t>, στον πίνακα, προσθέτουμε                                                                            (Σημ.: Σε θερμοκήπια τροποποιημένα τοξωτά, που έχουν ύψος υδροροής μέχρι 3 μέτρα δεν δίνουμε καμία προσαύξηση)</t>
    </r>
  </si>
  <si>
    <t>3. Παθητικό ηλιακό σύστημα</t>
  </si>
  <si>
    <t>ΣΥΣΤΗΜΑ ΔΡΟΣΙΣΜΟΥ</t>
  </si>
  <si>
    <t>1. Κούλινγκ (Cooling)</t>
  </si>
  <si>
    <t>ΦΥΤΟΠΡΟΣΤΑΣΙΑ</t>
  </si>
  <si>
    <t>90-120*</t>
  </si>
  <si>
    <t>ΠΙΝΑΚΑΣ 2.4: ΑΠΑΙΤΗΣΕΙΣ ΣΕ ΕΡΓΑΣΙΑ ΤΩΝ ΖΩΩΝ (ΩΡΕΣ / ΚΕΦΑΛΗ / ΕΤΟΣ)</t>
  </si>
  <si>
    <t xml:space="preserve">ΠΙΝΑΚΑΣ 2.4 ΑΠΑΙΤΗΣΕΙΣ ΣΕ ΕΡΓΑΣΙΑ ΤΩΝ ΖΩΩΝ </t>
  </si>
  <si>
    <t>1. Σταθερό ψεκαστικό με αεροσυμπιεστή</t>
  </si>
  <si>
    <t>3. Σύστημα απολύμανσης εδάφους με ατμό</t>
  </si>
  <si>
    <t>ΔΙΑΦΟΡΑ</t>
  </si>
  <si>
    <t>1. Πάγκος ριζοβολίας από αλουμίνιο με θερμαινόμενο δάπεδο (ηλ. αντιστάσεις) και ηλεκτρικό πίνακα</t>
  </si>
  <si>
    <t>2. Μεταλλικός ανεμοθραύστης 4 m ύψος με δίχτυ</t>
  </si>
  <si>
    <t>ΥΔΡΟΠΟΝΙΑ</t>
  </si>
  <si>
    <t>2. Άρδευση στάγδην</t>
  </si>
  <si>
    <t>Είδος Καλλιέργειας</t>
  </si>
  <si>
    <t>Εσπεριδοειδή</t>
  </si>
  <si>
    <t xml:space="preserve">       5.  Η παραγωγή βασιλικού πολτού δικαιολογείται μόνο σε εκμεταλλεύσεις με περισσότερα από 80 μελισσοσμήνη και η παραγωγή γύρης σε εκμεταλλεύσεις με περισσότερα από 20 μελισσοσμήνη.</t>
  </si>
  <si>
    <t>ΠΙΝΑΚΑΣ 2.9:  ΑΛΟΓΑ - ΠΟΝΕΪ</t>
  </si>
  <si>
    <t>Α. ΕΤΗΣΙΕΣ ΘΡΕΠΤΙΚΕΣ ΑΝΑΓΚΕΣ ΣΕ Ν.Μ.</t>
  </si>
  <si>
    <t>ΑΛΟΓΑ Ή ΠΟΥΛΑΡΙΑ &gt; 1 ΕΤΟΥΣ</t>
  </si>
  <si>
    <t>ΠΟΝΕΪ</t>
  </si>
  <si>
    <t>ΠΟΥΛΑΡΙΑ</t>
  </si>
  <si>
    <t>Ν.Μ. ΣΕ ΥΓΙΕΙΝΟΥΣ ΣΤΑΥΛΟΥΣ</t>
  </si>
  <si>
    <t>Τα άλογα και τα πόνεϊ βόσκουν 8 μήνες ετησίως και καλύπτουν 800 Ν.Μ. και 400 Ν.Μ. αντίστοιχα</t>
  </si>
  <si>
    <t>Β. ΣΙΤΗΡΕΣΙΟ ΔΙΑΤΡΟΦΗΣ ΣΤΟΥΣ 4 ΜΗΝΕΣ ΣΤΑΥΛΙΣΜΟΥ ΓΙΑ ΑΛΟΓΑ Ή ΠΟΥΛΑΡΙΑ ΑΝΩ ΤΟΥ 1 ΕΤΟΥΣ / ΠΟΝΕΪ</t>
  </si>
  <si>
    <t>ΚΙΛΑ</t>
  </si>
  <si>
    <t>ΕΙΔΟΣ ΖΩΟΤΡΟΦΗΣ</t>
  </si>
  <si>
    <t>Ν.Μ.</t>
  </si>
  <si>
    <t>ΑΧΥΡΟ ΣΙΤΟΥ</t>
  </si>
  <si>
    <t>ΚΡΙΘΑΡΙ ΚΑΡΠΟΣ</t>
  </si>
  <si>
    <t>610 / 305</t>
  </si>
  <si>
    <t>244 / 122</t>
  </si>
  <si>
    <t>305 / 182</t>
  </si>
  <si>
    <t>268 / 134</t>
  </si>
  <si>
    <t>17 / 8,5</t>
  </si>
  <si>
    <t>Γ. ΛΟΙΠΕΣ ΔΑΠΑΝΕΣ - ΔΙΑΦΟΡΑ</t>
  </si>
  <si>
    <t xml:space="preserve">ΑΛΟΓΑ </t>
  </si>
  <si>
    <t>ΠΟΛΥΔΥΜΙΑ</t>
  </si>
  <si>
    <t>% ΑΝΤΙΚΑΤΑΣΤΑΣΗΣ</t>
  </si>
  <si>
    <t>ΕΞΟΔΑ ΕΚΠΑΙΔΕΥΣΗΣ</t>
  </si>
  <si>
    <t>ΚΤΗΝ. ΠΕΡΙΘΑΛΨΗ</t>
  </si>
  <si>
    <t>ΑΞΙΑ ΑΓΟΡΑΣ</t>
  </si>
  <si>
    <t>Δ. ΕΣΟΔΑ</t>
  </si>
  <si>
    <t>ΑΞΙΑ ΠΩΛΗΣΗΣ</t>
  </si>
  <si>
    <t>ΑΞΙΑ ΜΙΚΡΟΥ ΖΩΟΥ</t>
  </si>
  <si>
    <t>ΕΣΟΔΑ ΠΕΡΙΠΑΤΟΥ</t>
  </si>
  <si>
    <t>ΠΑΡΑΤΗΡΗΣΕΙΣ</t>
  </si>
  <si>
    <t>Για 2 ώρες Χ 150 ημ. Χ 20 € / ώρα</t>
  </si>
  <si>
    <t>Για 2 ώρες Χ 150 ημ. Χ 15 € / ώρα</t>
  </si>
  <si>
    <t>Ε. ΑΠΑΙΤΗΣΕΙΣ ΣΕ ΕΡΓΑΣΙΑ</t>
  </si>
  <si>
    <t>ΑΝΘΡΩΠΙΝΗ (ΩΡΕΣ / ΚΕΦ.)</t>
  </si>
  <si>
    <t>40 /30</t>
  </si>
  <si>
    <t>30 / 20</t>
  </si>
  <si>
    <t>80 / 80</t>
  </si>
  <si>
    <t>Αριθμός ζώων που απογαλακτίζονται/έτος/θέση</t>
  </si>
  <si>
    <t>Ποσοστό αντικατάστασης</t>
  </si>
  <si>
    <t>Β. ΔΑΠΑΝΕΣ ΠΑΡΑΓΩΓΗΣ</t>
  </si>
  <si>
    <t>ΕΚΤΡΟΦΗ ΕΝΟΣ (1) ΖΩΟΥ</t>
  </si>
  <si>
    <t>1. Αυγά: 60 Χ 15,00 €/τεμ.</t>
  </si>
  <si>
    <t>2. Κρέας: 40 Kg Χ 16,00 €/Kg.</t>
  </si>
  <si>
    <t>3. Φτερά: 2 Kg Χ 2,47 €/Kg.</t>
  </si>
  <si>
    <t>4. Δέρμα: 1 τεμ. Χ 60,00 €</t>
  </si>
  <si>
    <t>1. αξία νεοσσών ηλικίας 1 εβδομάδας</t>
  </si>
  <si>
    <t>2. αξία νεοσσών ηλικίας 6 μηνών</t>
  </si>
  <si>
    <t xml:space="preserve">3. διατροφή νεοσσών: φύραμα 73 Kg Χ 0,38 €/Kg </t>
  </si>
  <si>
    <t xml:space="preserve">4. διατροφή ενηλίκων: 730 Kg Χ 0,30 €/Kg </t>
  </si>
  <si>
    <t>5. κτηνιατρική περίθαλψη</t>
  </si>
  <si>
    <t>6. λοιπές δαπάνες, φως, νερό κ.λ.π</t>
  </si>
  <si>
    <t>7. δαπάνες εμπορίας (% επί της αξίας της παραγωγής)</t>
  </si>
  <si>
    <t>1. ανθρώπων : 30 ώρες</t>
  </si>
  <si>
    <t>2. μηχανημάτων : 0,26 ώρες</t>
  </si>
  <si>
    <t xml:space="preserve">Δ. ΑΠΑΙΤΗΣΕΙΣ ΧΩΡΟΥ  </t>
  </si>
  <si>
    <t>1. ΤΙΜΗ ΓΕΩΡΓΙΚΩΝ ΠΡΟΙΟΝΤΩΝ</t>
  </si>
  <si>
    <t xml:space="preserve">  Η αγορά ραβδιστικού δικαιολογεί μείωση ανθρώπινης εργασίας 10 % και ελαιοσυλλεκτικού 5%.</t>
  </si>
  <si>
    <r>
      <t>Αναβαθμίδες (€ / m</t>
    </r>
    <r>
      <rPr>
        <vertAlign val="superscript"/>
        <sz val="11"/>
        <rFont val="Tahoma"/>
        <family val="2"/>
      </rPr>
      <t>2</t>
    </r>
    <r>
      <rPr>
        <sz val="11"/>
        <rFont val="Tahoma"/>
        <family val="2"/>
      </rPr>
      <t xml:space="preserve">) </t>
    </r>
  </si>
  <si>
    <t>Γ. ΧΟΙΡΟΙ</t>
  </si>
  <si>
    <t>1. Χοιρομητέρες (με τα παράγωγά τους)</t>
  </si>
  <si>
    <t>ΚΑΤΗΓΟΡΙΑ ΖΩΩΝ</t>
  </si>
  <si>
    <t>ΕΝΙΣΧΥΣΗ    € /ΜΖΚ</t>
  </si>
  <si>
    <t xml:space="preserve">  Επισημαίνεται ότι οι ετήσιες οικονομικές ενισχύσεις που καταβάλλονται σε κάθε δικαιούχο για το σύνολο των γεωργοπεριβαλλοντικών προγραμμάτων δεν πρέπει να υπερβαίνουν τα ποσά των 900 ευρώ / εκτάριο για τις ειδικευμένες πολυετείς καλλιέργειες, τα 600 ευρώ / εκτάριο για τις ετήσιες καλλιέργειες και τα 450 ευρώ / εκτάριο για άλλες χρήσεις γης, σύμφωνα με το παράρτημα του ΚΑΝ(ΕΚ) 1257/99.</t>
  </si>
  <si>
    <t>ΕΙΔΟΣ</t>
  </si>
  <si>
    <t>ΒΟΟΤΡΟΦΙΑ</t>
  </si>
  <si>
    <t>ΓΕΩΓΡΑΦΙΚΟ ΔΙΑΜΕΡΙΣΜΑ</t>
  </si>
  <si>
    <t>ΟΛΗ Η ΧΩΡΑ</t>
  </si>
  <si>
    <t>ΗΠΕΙΡΩΤΙΚΗ ΧΩΡΑ</t>
  </si>
  <si>
    <t>0,3 - 1,9</t>
  </si>
  <si>
    <t>0,1 - 1</t>
  </si>
  <si>
    <t>ΑΓΕΛΑΔΕΣ ΓΑΛΑΚΤΟΠΑΡΑΓΩΓΗΣ (ΑΝΩ ΤΩΝ 2 ΕΤΩΝ)</t>
  </si>
  <si>
    <t>ΑΓΕΛΑΔΕΣ ΚΡΕΑΤΟΠΑΡΑΓΩΓΗΣ (ΘΗΛΑΖΟΥΣΕΣ)                 (ΑΝΩ ΤΩΝ 2 ΕΤΩΝ)</t>
  </si>
  <si>
    <t>ΑΡΣΕΝΙΚΑ ΒΟΟΕΙΔΗ (ΑΝΩ ΤΩΝ 24 ΜΗΝΩΝ)</t>
  </si>
  <si>
    <t>0,3 - 1,4</t>
  </si>
  <si>
    <t>0,3 - 2</t>
  </si>
  <si>
    <t>13 / ΟΡΝΙΘΑ</t>
  </si>
  <si>
    <t>Για περιπτώσεις διάσπαρτων δέντρων η μέση απόδοση ανα δέντρο θα υπολογίζεται σε 0,16 κιλά</t>
  </si>
  <si>
    <t xml:space="preserve"> Ν. Γεωργοί ή/και Διάδοχοι Πρόωρης Συνταξιοδότησης</t>
  </si>
  <si>
    <t>ΟΡΕΙΝΕΣ ΠΕΡΙΟΧΕΣ</t>
  </si>
  <si>
    <t>ΛΟΙΠΟΙ ΔΙΚΑΙΟΥΧΟΙ</t>
  </si>
  <si>
    <t>ΜΕΙΟΝΕΚΤΙΚΕΣ ΚΑΙ ΜΕ ΕΙΔΙΚΑ ΠΡΟΒΛΗΜΑΤΑ ΠΕΡΙΟΧΕΣ</t>
  </si>
  <si>
    <t>ΝΕΟΣ ΓΕΩΡΓΟΣ</t>
  </si>
  <si>
    <t>*  Νέος Γεωργός (Άρθρο 8 με πράσινο πιστοποιητικό και βιώσιμη εκμετάλλευση)</t>
  </si>
  <si>
    <t>6.600 *</t>
  </si>
  <si>
    <t>ΒΟΟΕΙΔΗ /ΒΟΥΒΑΛΟΙ / ΒΙΣΟΝΕΣ</t>
  </si>
  <si>
    <t>ΑΝΤΙΣΤΟΙΧΟΣ ΑΡΙΘΜΟΣ ΖΩΩΝ ΠΡΟΣ 1 ΜΖΚ</t>
  </si>
  <si>
    <t>ΑΡΣΕΝΙΚΑ ΜΟΣΧΑΡΙΑ ΗΛΙΚΙΑΣ ΑΝΩ ΤΩΝ 6 ΜΗΝΩΝ ΚΑΙ ΩΣ 24 ΜΗΝΩΝ</t>
  </si>
  <si>
    <t>ΜΟΣΧΙΔΕΣ ΗΛΙΚΙΑΣ ΑΝΩ ΤΩΝ 6 ΜΗΝΩΝ ΚΑΙ ΩΣ 24 ΜΗΝΩΝ</t>
  </si>
  <si>
    <t>ΕΙΔΟΣ ΖΩΩΝ</t>
  </si>
  <si>
    <t>Α. ΒΟΟΕΙΔΗ</t>
  </si>
  <si>
    <t>1. Αγελάδες γαλακτοπαραγωγής</t>
  </si>
  <si>
    <t>2. Αγελάδες κρεατοπαραγωγής (θηλάζουσες) επιλέξιμες</t>
  </si>
  <si>
    <t>2α. Αγελάδες κρεατοπαραγωγής (θηλάζουσες) μη επιλέξιμες</t>
  </si>
  <si>
    <t>3. Μοσχάρια ηλικίας άνω των 6 μηνών και ως 24 μηνών</t>
  </si>
  <si>
    <t>4. Μοσχίδες ηλικίας άνω των 6 μηνών και ως 24 μηνών</t>
  </si>
  <si>
    <t>Β. ΠΡΟΒΑΤΑ / ΑΙΓΕΣ</t>
  </si>
  <si>
    <t>1. Προβατίνες ή / και αίγες</t>
  </si>
  <si>
    <t xml:space="preserve">Κατσίκια εξωτ. σε γενεολογικά μητρώα </t>
  </si>
  <si>
    <t>Ενήλικα κατσίκια  άνω του έτους σε γενεολογικά μητρώα</t>
  </si>
  <si>
    <t>Αρνιά εσωτ. σε γενεολογικά μητρώα</t>
  </si>
  <si>
    <t>Αρνιά  εξωτ. σε γενεολογικά μητρώα</t>
  </si>
  <si>
    <t>Ενήλικα πρόβατα άνω του έτους σε μη γενεολογικά μητρώα</t>
  </si>
  <si>
    <t>Αρνιά σε μη γενεολογικά μητρώα</t>
  </si>
  <si>
    <t>Ενήλικα πρόβατα άνω του έτους σε γενεολογικά μητρώα</t>
  </si>
  <si>
    <t>Κατσίκια ή πρόβατα ποιμενικά σε μη γενεολογικά μητρώα</t>
  </si>
  <si>
    <t>Αρνιά φυλής Χίου (30 Kg)</t>
  </si>
  <si>
    <t>Χοίροι αναπαραγωγής 6 μηνών και άνω</t>
  </si>
  <si>
    <t xml:space="preserve">Χοιρίδια Ζ.Β. μέχρι και 20 Kg </t>
  </si>
  <si>
    <t>1. αξία νεοσσών : 1000 Χ 0,38 €/κεφ</t>
  </si>
  <si>
    <t>2. διατροφή νεοσσών : 2,3 Kg/κεφ              (2 Kg Ζ.Β.) Χ 1000 κεφ Χ 0,23 €/Kg</t>
  </si>
  <si>
    <t>Δ. ΑΠΑΙΤΗΣΕΙΣ ΧΩΡΟΥ                                            (για 5,7 εκτροφές το 12μηνο)</t>
  </si>
  <si>
    <r>
      <t>1. ΓΕΩΡΓΙΚΟΣ ΕΛΚΥΣΤΗΡΑΣ:</t>
    </r>
    <r>
      <rPr>
        <sz val="11"/>
        <rFont val="Tahoma"/>
        <family val="2"/>
      </rPr>
      <t xml:space="preserve"> </t>
    </r>
  </si>
  <si>
    <r>
      <t xml:space="preserve">4. ΒΕΝΖΙΝΟΚΙΝΗΤΗΡΑΣ: </t>
    </r>
    <r>
      <rPr>
        <sz val="11"/>
        <rFont val="Tahoma"/>
        <family val="2"/>
      </rPr>
      <t xml:space="preserve"> </t>
    </r>
  </si>
  <si>
    <r>
      <t>5. ΑΓΡΟΤΙΚΟ ΑΥΤ/ΤΟ ΒΕΝΖΙΝΟΚΙΝΗΤΟ:</t>
    </r>
    <r>
      <rPr>
        <sz val="11"/>
        <rFont val="Tahoma"/>
        <family val="2"/>
      </rPr>
      <t xml:space="preserve"> </t>
    </r>
  </si>
  <si>
    <r>
      <t>6. ΑΓΡΟΤΙΚΟ ΑΥΤ/ΤΟ ΠΕΤΡΕΛΑΙΟΚΙΝΗΤΟ:</t>
    </r>
    <r>
      <rPr>
        <sz val="11"/>
        <rFont val="Tahoma"/>
        <family val="2"/>
      </rPr>
      <t xml:space="preserve"> </t>
    </r>
  </si>
  <si>
    <t>ΘΕΡΜΟΚΗΠΙΑ ΤΥΠΟΠΟΙΗΜΕΝΑ ΜΕΤΑΛΛΙΚΑ</t>
  </si>
  <si>
    <t>ΣΥΣΤΗΜΑ ΑΡΔΕΥΣΗΣ</t>
  </si>
  <si>
    <t>2. Άρδευση στάγδην  για κηπευτικά</t>
  </si>
  <si>
    <t>3. Άρδευση στάγδην  για γλαστρικά</t>
  </si>
  <si>
    <t xml:space="preserve">4. Σύστημα άρδευσης από πάνω με ψεκασμό (υδρονέφωση) </t>
  </si>
  <si>
    <t>ΣΥΣΤΗΜΑ ΘΕΡΜΑΝΣΗΣ</t>
  </si>
  <si>
    <t>ΕΠΙΔΟΤΗΣΕΙΣ ΤΩΝ ΖΩΩΝ</t>
  </si>
  <si>
    <t>Αγελάδες Γαλακτοπαραγωγής</t>
  </si>
  <si>
    <t>Θεριζοαλωνιστικά συγκροτήματα χειμ. σιτηρών 10 στρ. / ώρα</t>
  </si>
  <si>
    <t>2. Σε περίπτωση αγοράς Γεωργικού Ελκυστήρα και παρελκομένων, να εξετάζεται το μέγεθος αυτών σύμφωνα με τον Πίνακα Υπολογισμού Οικονομικότητας,  τα υπ' αριθμ. 11277/26-4-2002 και 111870/28-1-1988 έγγραφα του Υπουργείου Γεωργίας.</t>
  </si>
  <si>
    <t xml:space="preserve">Γάλα </t>
  </si>
  <si>
    <t>Άλατα, Bιταμίνες</t>
  </si>
  <si>
    <t>Διάφορα (φως, νερό κλπ.)</t>
  </si>
  <si>
    <t>(kg/ κεφαλή)</t>
  </si>
  <si>
    <t>Διάτρηση για γεώτρηση διαμέτρου 8΄΄ μετά μεταλλικών σωληνώσεων  (€ / m)</t>
  </si>
  <si>
    <t>Διάτρηση για γεώτρηση διαμέτρου 8΄΄ μετά πλαστικών σωληνώσεων  (€ / m)</t>
  </si>
  <si>
    <t xml:space="preserve">ΠΙΝΑΚΑΣ 2.2:   ΜΕΛΙΣΣΟΚΟΜΙΑ </t>
  </si>
  <si>
    <t xml:space="preserve">ΠΙΝΑΚΑΣ 2.2  ΜΕΛΙΣΣΟΚΟΜΙΑ </t>
  </si>
  <si>
    <t>Ανθρ. *</t>
  </si>
  <si>
    <t>* Χορηγείται ενίσχυση 5,56 € /στρ. πρωτεϊνούχων σπόρων που συγκομίζονται μετά το στάδιο της γαλακτικής ωρίμανσης.</t>
  </si>
  <si>
    <r>
      <t>*</t>
    </r>
    <r>
      <rPr>
        <sz val="14"/>
        <rFont val="Tahoma"/>
        <family val="2"/>
      </rPr>
      <t xml:space="preserve"> Εάν συλλέγεται και άχυρο τότε στη μηχανική εργασία προστίθονται 0,2 ώρες μηχανικής εργασίας. Επίσης, όταν δε χρησιμοποιείται θεριζοαλωνιστική και ο θερισμός γίνεται με χορτοκοπτικό και  ακολουθεί μεταφορά και αλωνισμός εκτός αγρού η ανθρώπινη εργασία είναι 7 ώρες και η μηχανική εργασία 1,3.</t>
    </r>
  </si>
  <si>
    <t>Μοσχάρια                        πάχυνσης</t>
  </si>
  <si>
    <t>Α. Ώρες λειτουργείας στη γεωργική Εκμετάλλευση   Χ   Αμοιβή εργασίας μηχανής/ωρα =        €</t>
  </si>
  <si>
    <r>
      <t xml:space="preserve">Β. Αξία ελκυστήρα / ΗΡ: </t>
    </r>
    <r>
      <rPr>
        <sz val="12"/>
        <rFont val="Tahoma"/>
        <family val="2"/>
      </rPr>
      <t>Σημερινή αξία Χ συντελεστή αναγωγής στο έτος απογραφής Χ 1,15 (παρελκόμενα) / ιπποδύναμη ελκυστήρα.</t>
    </r>
  </si>
  <si>
    <t>Γ. Σταθερές δαπάνες / ΗΡ</t>
  </si>
  <si>
    <t xml:space="preserve">1.      Απόσβεση    [Β - (Β Χ 10%)] / 12         </t>
  </si>
  <si>
    <t xml:space="preserve"> =     €</t>
  </si>
  <si>
    <t xml:space="preserve">2.      Συντήρηση    Β Χ 3%                          </t>
  </si>
  <si>
    <r>
      <t xml:space="preserve">3.      Τόκος κεφ. </t>
    </r>
    <r>
      <rPr>
        <sz val="10"/>
        <rFont val="Tahoma"/>
        <family val="2"/>
      </rPr>
      <t xml:space="preserve">(μόνο όταν πρόκειται να συναφθεί Δάνειο)   </t>
    </r>
    <r>
      <rPr>
        <sz val="9"/>
        <rFont val="Tahoma"/>
        <family val="2"/>
      </rPr>
      <t xml:space="preserve">    </t>
    </r>
    <r>
      <rPr>
        <sz val="12"/>
        <rFont val="Tahoma"/>
        <family val="2"/>
      </rPr>
      <t xml:space="preserve">        </t>
    </r>
  </si>
  <si>
    <t>(συνολικός τόκος / διάρκεια δανείου / Ιπποδύναμη ελκυστήρα)</t>
  </si>
  <si>
    <r>
      <t xml:space="preserve">4.      Ασφάλιση   </t>
    </r>
    <r>
      <rPr>
        <sz val="10"/>
        <rFont val="Tahoma"/>
        <family val="2"/>
      </rPr>
      <t xml:space="preserve">(μόνο όταν πρόκειται να συναφθεί Δάνειο)   </t>
    </r>
    <r>
      <rPr>
        <sz val="12"/>
        <rFont val="Tahoma"/>
        <family val="2"/>
      </rPr>
      <t xml:space="preserve">                       </t>
    </r>
  </si>
  <si>
    <t>(Δάνειο  Χ  120 %  Χ  1 %   / Ιπποδύναμη ελκυστήρα)</t>
  </si>
  <si>
    <t>ΣΥΝΟΛΟ Γ</t>
  </si>
  <si>
    <t xml:space="preserve">         €</t>
  </si>
  <si>
    <t>Δ. Μεταβλητές δαπάνες / ΗΡ</t>
  </si>
  <si>
    <t xml:space="preserve">1.    Καύσιμα : 0,11 Χ ώρες (Α) Χ τιμή/λίτρο       </t>
  </si>
  <si>
    <t xml:space="preserve">2.    Λιπαντικά : Καύσιμα Χ 10%                    </t>
  </si>
  <si>
    <r>
      <t xml:space="preserve">3.    Ασφάλιση αστικής ευθύνης </t>
    </r>
    <r>
      <rPr>
        <sz val="10"/>
        <rFont val="Tahoma"/>
        <family val="2"/>
      </rPr>
      <t>(βλέπε παρακάτω πίνακα)</t>
    </r>
  </si>
  <si>
    <t>ΣΥΝΟΛΟ Δ</t>
  </si>
  <si>
    <t xml:space="preserve">                                       </t>
  </si>
  <si>
    <t>Ε. ΣΥΝΟΛΟ = Γ+Δ</t>
  </si>
  <si>
    <t>ΣΤ. Ανώτατη επιδοτούμενη ιπποδύναμη στην εκμ/ση = Α / Ε   =          ΗΡ</t>
  </si>
  <si>
    <t>Σημείωση :</t>
  </si>
  <si>
    <t xml:space="preserve">   Όταν θα γίνεται χρήση του δικαιώματος εργασίας 30% των ωρών σε ξένες γεωρ. Εκμ/σεις το ποσό των ωρών που θα προκύπτει από τον πολ/σμο των ωρών στην εκμ/ση επί 42,85% θα προστίθεται στο (Α) και όλοι οι υπολογισμοί θα γίνονται στη συνέχεια με αυτό το δεδομένο.</t>
  </si>
  <si>
    <r>
      <t xml:space="preserve"> Στη γραμμή Ι.11 α του Πίνακα Ι. των πινάκων υπολογισμού των Σ.Β. τα </t>
    </r>
    <r>
      <rPr>
        <b/>
        <sz val="12"/>
        <rFont val="Tahoma"/>
        <family val="2"/>
      </rPr>
      <t xml:space="preserve">ασφάλιστρα παγίου κεφαλαίου </t>
    </r>
    <r>
      <rPr>
        <sz val="12"/>
        <rFont val="Tahoma"/>
        <family val="2"/>
      </rPr>
      <t>χρεώνονται μόνον όταν πληρώνονται από την εκμετάλλευση. Η περίπτωση αυτή υφίσταται μόνον όταν η εκμετάλλευση έχει λάβει ή προτίθεται να λάβει δάνεια για την κατασκευή ή αγορά κεφαλαιουχικών αγαθών. Στις περιπτώσεις αυτές ασφαλίζεται το ποσό 120% του δανείου με ποσοστό 1%.</t>
    </r>
  </si>
  <si>
    <t>8. Σιροί γενικά</t>
  </si>
  <si>
    <t>ΑΓΓΟΥΡΑΚΙΑ ΠΡΩΙΜΑ</t>
  </si>
  <si>
    <t>ΑΓΓΟΥΡΑΚΙΑ ΟΨΙΜΑ</t>
  </si>
  <si>
    <t xml:space="preserve">ΑΝΩΤΑΤΑ ΟΡΙΑ ΚΑΤΑ ΚΑΤΗΓΟΡΙΑ ΜΕΓΕΘΟΥΣ </t>
  </si>
  <si>
    <t>€/στρ.</t>
  </si>
  <si>
    <t>Ανώτατο ετήσιο ποσό ενίσχυσης κατά περίπτωση δικαιούχου</t>
  </si>
  <si>
    <t xml:space="preserve">ΣΗΜΕΙΩΣΗ : </t>
  </si>
  <si>
    <t>* Στην τιμή συμπεριλαμβάνεται και η αξία μεταφοράς</t>
  </si>
  <si>
    <t>ΚΑΥΣΙΜΑ</t>
  </si>
  <si>
    <t>ΗΛΕΚΤΡΙΚΟ ΡΕΥΜΑ</t>
  </si>
  <si>
    <t>ΗΛΕΚΤΡΙΚΗ ΕΝΕΡΓΕΙΑ</t>
  </si>
  <si>
    <r>
      <t xml:space="preserve">9.  </t>
    </r>
    <r>
      <rPr>
        <b/>
        <sz val="13"/>
        <rFont val="Tahoma"/>
        <family val="2"/>
      </rPr>
      <t>Χoίροι</t>
    </r>
    <r>
      <rPr>
        <sz val="13"/>
        <rFont val="Tahoma"/>
        <family val="2"/>
      </rPr>
      <t xml:space="preserve"> αvαπαραγωγής Ζ.Β. 200 Kg</t>
    </r>
  </si>
  <si>
    <r>
      <t xml:space="preserve">1. Θερμοκήπιο </t>
    </r>
    <r>
      <rPr>
        <b/>
        <sz val="10"/>
        <rFont val="Tahoma"/>
        <family val="2"/>
      </rPr>
      <t>απλό τοξωτό</t>
    </r>
    <r>
      <rPr>
        <sz val="10"/>
        <rFont val="Tahoma"/>
        <family val="2"/>
      </rPr>
      <t>, κάλυψη όλο με πλαστικό</t>
    </r>
  </si>
  <si>
    <r>
      <t xml:space="preserve">2. Θερμοκήπιο </t>
    </r>
    <r>
      <rPr>
        <b/>
        <sz val="10"/>
        <rFont val="Tahoma"/>
        <family val="2"/>
      </rPr>
      <t>απλό τοξωτό</t>
    </r>
    <r>
      <rPr>
        <sz val="10"/>
        <rFont val="Tahoma"/>
        <family val="2"/>
      </rPr>
      <t>, κάλυψη σε προσόψεις – ποδιές με πολυεστέρα,     οροφής με πλαστικό</t>
    </r>
  </si>
  <si>
    <t>1. Κομπιούτερ, αντλία, φίλτρο, δεξαμενές κ.λ.π.</t>
  </si>
  <si>
    <t>2. Ανεμιστήρες για ομοιόμορφη κατανομή φαρμάκου, θερμοκρασίας κ.λ.π.</t>
  </si>
  <si>
    <t>4. Θερμοκουρτίνα οροφής πυραμιδική</t>
  </si>
  <si>
    <r>
      <t>Δεξαμενές νερού από μπετόν αρμέ  πάχους      15-25 εκατ.υπέργειες (€ / m</t>
    </r>
    <r>
      <rPr>
        <vertAlign val="superscript"/>
        <sz val="11"/>
        <rFont val="Tahoma"/>
        <family val="2"/>
      </rPr>
      <t>3</t>
    </r>
    <r>
      <rPr>
        <sz val="11"/>
        <rFont val="Tahoma"/>
        <family val="2"/>
      </rPr>
      <t>)</t>
    </r>
  </si>
  <si>
    <r>
      <t xml:space="preserve">6. Θερμοκήπιο </t>
    </r>
    <r>
      <rPr>
        <b/>
        <sz val="10"/>
        <rFont val="Tahoma"/>
        <family val="2"/>
      </rPr>
      <t xml:space="preserve">τροποποιημένο πολλαπλό πάνω από δύο κόλπους </t>
    </r>
    <r>
      <rPr>
        <sz val="10"/>
        <rFont val="Tahoma"/>
        <family val="2"/>
      </rPr>
      <t xml:space="preserve">με παράθυρο οροφής,    </t>
    </r>
    <r>
      <rPr>
        <b/>
        <sz val="10"/>
        <rFont val="Tahoma"/>
        <family val="2"/>
      </rPr>
      <t>κάλυψη σε προσόψεις – ποδιές με πολυεστέρα</t>
    </r>
    <r>
      <rPr>
        <sz val="10"/>
        <rFont val="Tahoma"/>
        <family val="2"/>
      </rPr>
      <t xml:space="preserve">,     </t>
    </r>
    <r>
      <rPr>
        <b/>
        <sz val="10"/>
        <rFont val="Tahoma"/>
        <family val="2"/>
      </rPr>
      <t>οροφής με πλαστικό</t>
    </r>
  </si>
  <si>
    <r>
      <t xml:space="preserve">7. Για </t>
    </r>
    <r>
      <rPr>
        <b/>
        <sz val="10"/>
        <rFont val="Tahoma"/>
        <family val="2"/>
      </rPr>
      <t xml:space="preserve">διπλό παράθυρο οροφής </t>
    </r>
    <r>
      <rPr>
        <sz val="10"/>
        <rFont val="Tahoma"/>
        <family val="2"/>
      </rPr>
      <t>υπολογίζουμε επιπλέον στο στρέμμα</t>
    </r>
  </si>
  <si>
    <r>
      <t xml:space="preserve">8. Για </t>
    </r>
    <r>
      <rPr>
        <b/>
        <sz val="10"/>
        <rFont val="Tahoma"/>
        <family val="2"/>
      </rPr>
      <t xml:space="preserve">ζωνάρι </t>
    </r>
    <r>
      <rPr>
        <sz val="10"/>
        <rFont val="Tahoma"/>
        <family val="2"/>
      </rPr>
      <t>υπολογίζουμε επί πλέον στο στρέμμα</t>
    </r>
  </si>
  <si>
    <r>
      <t xml:space="preserve">9. Για </t>
    </r>
    <r>
      <rPr>
        <b/>
        <sz val="10"/>
        <rFont val="Tahoma"/>
        <family val="2"/>
      </rPr>
      <t xml:space="preserve">πλαϊνά , αυτόματα παράθυρα με πολυεστέρα </t>
    </r>
    <r>
      <rPr>
        <sz val="10"/>
        <rFont val="Tahoma"/>
        <family val="2"/>
      </rPr>
      <t>υπολογίζουμε στο τρέχον μέτρο</t>
    </r>
  </si>
  <si>
    <t>ΜΙΓΜΑΤΑ ΖΩΟΤΡΟΦΩΝ</t>
  </si>
  <si>
    <t>ΛΟΙΠΑ ΑΥΤΟΚΙΝΟΥΜΕΝΑ ΑΓΡΟΤΙΚΑ ΜΗΧΑΝΗΜΑΤΑ ΘΕΡΙΖΟΑΛΩΝΙΣΤΙΚΕΣ</t>
  </si>
  <si>
    <t>ΠΑΤΑΤΑ (ΑΝΟΙΞΙΑΤΙΚΗ ή ΦΘΙΝΟΠΩΡΙΝΗ)</t>
  </si>
  <si>
    <t>9. Αποθήκευση πατάτας</t>
  </si>
  <si>
    <t>10. Αποθήκευση μελισσοκομικών εξαρτημάτων</t>
  </si>
  <si>
    <r>
      <t>0,6 m</t>
    </r>
    <r>
      <rPr>
        <vertAlign val="superscript"/>
        <sz val="12"/>
        <rFont val="Tahoma"/>
        <family val="2"/>
      </rPr>
      <t>2</t>
    </r>
    <r>
      <rPr>
        <sz val="12"/>
        <rFont val="Tahoma"/>
        <family val="2"/>
      </rPr>
      <t>/κυψέλη</t>
    </r>
  </si>
  <si>
    <t>Αριθμός ζώων που γεννιούνται στο 12/μηνο σε στάβλους που Πληρoύv τoυς όρoυς υγιειvoύ εvσταυλισμού</t>
  </si>
  <si>
    <t>αγελάδες γαλ/γης Z.B 500kg</t>
  </si>
  <si>
    <t>αγελάδες γαλ/γης Z.B 400kg</t>
  </si>
  <si>
    <t>αγελάδες βοσκής Ζ.Β 350kg</t>
  </si>
  <si>
    <t>μoσχάpια μέχρι Z.B·550kg</t>
  </si>
  <si>
    <t>μoσχάρια μέχρι Z.B 500kg</t>
  </si>
  <si>
    <t>μoσχάρια μέχρι Ζ.Β 400 kg</t>
  </si>
  <si>
    <t>Πρόβατα Φυλής Χίου</t>
  </si>
  <si>
    <t xml:space="preserve">αρνιά γάλ. oικ. σε γενεαλογικά μητρώα </t>
  </si>
  <si>
    <t>αρνιά ή κατσίκια πoιμ. ζώωv πoικ/ας άvω των 3 μηvώv</t>
  </si>
  <si>
    <t>κατσίκια γάλ. οικόσιτα σε γενεαλογικά μητρώα</t>
  </si>
  <si>
    <t>Στάγδην κηπευτικών ή ανθέων υπαίθρου                 (€ / στρ.)</t>
  </si>
  <si>
    <t>Ν.Μ / ΚΙΛΟ</t>
  </si>
  <si>
    <t>23 - 24</t>
  </si>
  <si>
    <t>ΠΙΝΑΚΑΣ 1.16: ΩΡΕΣ ΑΠΑΣΧΟΛΗΣΗΣ ΚΑΙ ΔΑΠΑΝΗ ΔΙΑΞΟΝΙΚΟΥ ΚΑΙ ΜΟΝΟΑΞΟΝΙΚΟΥ ΕΛΚΥΣΤΗΡΑ ΚΑΤΑ ΦΑΣΗ ΕΡΓΑΣΙΑΣ ΣΕ ΣΙΤΗΡΑ, ΒΙΚΟ ΚΑΡΠΟ, ΒΡΩΣΙΜΑ ΟΣΠΡΙΑ ΓΛΥΚΑΝΙΣΟ, ΒΑΜΒΑΚΙ, ΗΛΙΑΝΘΟΣ, ΜΗΔΙΚΗ, ΑΡΑΒΟΣΙΤΟ, ΣΑΝΟΙ, ΑΜΠΕΛΙ</t>
  </si>
  <si>
    <t>ΜΕΤΑΦΟΡΑ</t>
  </si>
  <si>
    <t>ΚΟΠΗ</t>
  </si>
  <si>
    <t>ΚΑΤΗΓΟΡΙΑ ΕΔΑΦΩΝ</t>
  </si>
  <si>
    <t>Ορεινών</t>
  </si>
  <si>
    <t>Μειονεκτικών</t>
  </si>
  <si>
    <r>
      <t xml:space="preserve">   Ο υπολογισμός των </t>
    </r>
    <r>
      <rPr>
        <b/>
        <sz val="12"/>
        <rFont val="Tahoma"/>
        <family val="2"/>
      </rPr>
      <t>ασφαλίστρων αστικής ευθύνης</t>
    </r>
    <r>
      <rPr>
        <sz val="12"/>
        <rFont val="Tahoma"/>
        <family val="2"/>
      </rPr>
      <t xml:space="preserve"> Ι.11 β του Πιν.Ι. γίνεται με βάση τον παρακάτω πίνακα που αφορά τη βασική δαπάνη χωρίς να υπολογίζονται οι τυχόν εκπτώσεις που δίνονται στους κατόχους των μηχανημάτων, επειδή δεν προκαλούν ατυχήματα.</t>
    </r>
  </si>
  <si>
    <r>
      <t>1. ορνιθοτροφείο μέχρι 40 m</t>
    </r>
    <r>
      <rPr>
        <vertAlign val="superscript"/>
        <sz val="12"/>
        <rFont val="Tahoma"/>
        <family val="2"/>
      </rPr>
      <t>2</t>
    </r>
    <r>
      <rPr>
        <sz val="12"/>
        <rFont val="Tahoma"/>
        <family val="2"/>
      </rPr>
      <t xml:space="preserve"> / 1000 κεφ</t>
    </r>
  </si>
  <si>
    <r>
      <t>1. oρνιθοτροφείο μέχρι 60 m</t>
    </r>
    <r>
      <rPr>
        <vertAlign val="superscript"/>
        <sz val="12"/>
        <rFont val="Tahoma"/>
        <family val="2"/>
      </rPr>
      <t>2</t>
    </r>
  </si>
  <si>
    <r>
      <t>2. αποθηκευτικοί χώροι κλπ. μέχρι 50 m</t>
    </r>
    <r>
      <rPr>
        <vertAlign val="superscript"/>
        <sz val="12"/>
        <rFont val="Tahoma"/>
        <family val="2"/>
      </rPr>
      <t>3</t>
    </r>
    <r>
      <rPr>
        <sz val="12"/>
        <rFont val="Tahoma"/>
        <family val="2"/>
      </rPr>
      <t xml:space="preserve"> / 1000 κεφ</t>
    </r>
  </si>
  <si>
    <r>
      <t>2.αποθηκευτικοί χώροι κλπ μέχρι 25 m</t>
    </r>
    <r>
      <rPr>
        <vertAlign val="superscript"/>
        <sz val="12"/>
        <rFont val="Tahoma"/>
        <family val="2"/>
      </rPr>
      <t>3</t>
    </r>
  </si>
  <si>
    <r>
      <t>ΣΗΜΕΙΩΣΗ :</t>
    </r>
    <r>
      <rPr>
        <sz val="12"/>
        <rFont val="Tahoma"/>
        <family val="2"/>
      </rPr>
      <t xml:space="preserve"> Στην υφιστάμενη κατάσταση οι χώροι και ο μηχανικός εξοπλισμός </t>
    </r>
  </si>
  <si>
    <r>
      <t xml:space="preserve"> Ο χώρος σε m</t>
    </r>
    <r>
      <rPr>
        <vertAlign val="superscript"/>
        <sz val="12"/>
        <rFont val="Tahoma"/>
        <family val="2"/>
      </rPr>
      <t>2</t>
    </r>
    <r>
      <rPr>
        <sz val="12"/>
        <rFont val="Tahoma"/>
        <family val="2"/>
      </rPr>
      <t xml:space="preserve"> που απαιτείται για την αποθήκευση ενός (1) τόνου προϊόντος και για ύψος 3-4 μέτρα, ανάλογα με τα προϊόντα που θα αποθηκευτούν, είναι:</t>
    </r>
  </si>
  <si>
    <r>
      <t>ΣΗΜΕΙΩΣΗ</t>
    </r>
    <r>
      <rPr>
        <sz val="11"/>
        <rFont val="Tahoma"/>
        <family val="2"/>
      </rPr>
      <t>: Για τα προϊόντα που δεν αναγράφονται προηγούμενα θα υπολογίζονται οι διαστάσεις των σιτηρών</t>
    </r>
  </si>
  <si>
    <t>ΚΑΛΑΜΠΟΚΙ ΠΟΤIΣΤΙΚΟ ΓΙΑ ΚΑΡΠΟ</t>
  </si>
  <si>
    <t>ΚΕΡΑΣΙΑ   ΠΟΤΙΣΤΙΚΗ</t>
  </si>
  <si>
    <t>ΦΑΣΟΛΙΑ ΠΟΤΙΣΤΙΚΑ ΜΕΣΟΣΠΕΡΜΑ</t>
  </si>
  <si>
    <t>ΒΙΚΟΣ ΚΑΡΠΟΣ ΞΗΡΙΚΟΣ</t>
  </si>
  <si>
    <t>ΓΛΥΚΑΝΙΣΟ   ΞΗΡΙΚΟ</t>
  </si>
  <si>
    <t>ΔΕΣΙΜΟ ΑΧΥΡΟΥ ΚΑΙ ΣΑΝΟΥ</t>
  </si>
  <si>
    <t>ΒΑΜΒΑΚΙ</t>
  </si>
  <si>
    <t>ΗΛΙΑΝΘΟΣ</t>
  </si>
  <si>
    <r>
      <t xml:space="preserve">1,4 </t>
    </r>
    <r>
      <rPr>
        <sz val="9"/>
        <rFont val="Tahoma"/>
        <family val="2"/>
      </rPr>
      <t>(μόνο μεταφορά)</t>
    </r>
  </si>
  <si>
    <r>
      <t xml:space="preserve">0,3 </t>
    </r>
    <r>
      <rPr>
        <sz val="9"/>
        <rFont val="Tahoma"/>
        <family val="2"/>
      </rPr>
      <t>(μόνο μεταφορά)</t>
    </r>
  </si>
  <si>
    <t>ΕΛΙΕΣ ΒΡΩΣΙΜΕΣ ΣΕ ΒΑΖΑ</t>
  </si>
  <si>
    <t>ΩΡΕΣ / ΣΤΡΕΜΜΑ</t>
  </si>
  <si>
    <r>
      <t xml:space="preserve">8. </t>
    </r>
    <r>
      <rPr>
        <b/>
        <sz val="13"/>
        <rFont val="Tahoma"/>
        <family val="2"/>
      </rPr>
      <t>Χoιρίδια</t>
    </r>
    <r>
      <rPr>
        <sz val="13"/>
        <rFont val="Tahoma"/>
        <family val="2"/>
      </rPr>
      <t xml:space="preserve"> παχυvόμεvα ελευθέρας βοσκής Ζ.Β. 60 Kg</t>
    </r>
  </si>
  <si>
    <r>
      <t xml:space="preserve">9. </t>
    </r>
    <r>
      <rPr>
        <b/>
        <sz val="13"/>
        <rFont val="Tahoma"/>
        <family val="2"/>
      </rPr>
      <t>Κoυvέλια</t>
    </r>
    <r>
      <rPr>
        <sz val="13"/>
        <rFont val="Tahoma"/>
        <family val="2"/>
      </rPr>
      <t xml:space="preserve"> πάχυvσης αvτικατάστασης</t>
    </r>
  </si>
  <si>
    <t>Αγελάδες βοσκής κρεοπαραγωγής εσωτερικού</t>
  </si>
  <si>
    <t>Αγελάδες βοσκής κρεοπαραγωγής εξωτερικού</t>
  </si>
  <si>
    <t>Χοίροι ελευθέρας βοσκής 6 μηνών και άνω</t>
  </si>
  <si>
    <t xml:space="preserve">Κουνέλια αναπαραγωγής 4-5 Kg </t>
  </si>
  <si>
    <r>
      <t xml:space="preserve">  </t>
    </r>
    <r>
      <rPr>
        <u val="single"/>
        <sz val="14"/>
        <rFont val="Tahoma"/>
        <family val="2"/>
      </rPr>
      <t>Δαπάνες εμπορίας</t>
    </r>
    <r>
      <rPr>
        <sz val="14"/>
        <rFont val="Tahoma"/>
        <family val="2"/>
      </rPr>
      <t xml:space="preserve"> : </t>
    </r>
  </si>
  <si>
    <r>
      <t xml:space="preserve">6,50 </t>
    </r>
    <r>
      <rPr>
        <sz val="10"/>
        <rFont val="Tahoma"/>
        <family val="2"/>
      </rPr>
      <t>(€  / ΣΤΡ.)</t>
    </r>
    <r>
      <rPr>
        <sz val="12"/>
        <rFont val="Tahoma"/>
        <family val="2"/>
      </rPr>
      <t xml:space="preserve"> **</t>
    </r>
  </si>
  <si>
    <t xml:space="preserve"> * * Περιλαμβάνεται και η δαπάνη εργασίας των ατόμων που ασχολούνται και χειρίζονται αυτά.</t>
  </si>
  <si>
    <t>*  Για την εγκατάσταση πολυετών φυτειών απαιτούνται 17 ημερομίσθια/στρ.</t>
  </si>
  <si>
    <t>Σταύλοι χωρίς αυτοματισμούς</t>
  </si>
  <si>
    <t>6.100 *</t>
  </si>
  <si>
    <r>
      <t xml:space="preserve"> Στις δαπάνες υλικών θερμοκηπίων στην 1</t>
    </r>
    <r>
      <rPr>
        <vertAlign val="superscript"/>
        <sz val="10"/>
        <rFont val="Tahoma"/>
        <family val="2"/>
      </rPr>
      <t>η</t>
    </r>
    <r>
      <rPr>
        <sz val="10"/>
        <rFont val="Tahoma"/>
        <family val="2"/>
      </rPr>
      <t xml:space="preserve"> καλλιέργεια περιλαμβάνεται και η ετήσια επιβάρυνση από την αλλαγή και τοποθέτηση του πλαστικού.</t>
    </r>
  </si>
  <si>
    <t>ΠΙΝΑΚΑΣ 2.5 β. ΤΙΜΕΣ ΖΩΝΤΩΝ ΖΩΩΝ ΑΞΙΑΣ ΑΠΟΓΡΑΦΗΣ</t>
  </si>
  <si>
    <t>Έως 20 κεφ.</t>
  </si>
  <si>
    <t>21-40 κεφ.</t>
  </si>
  <si>
    <t>41 και ανω κεφ.</t>
  </si>
  <si>
    <t>Έως 50 κεφ.</t>
  </si>
  <si>
    <t>51-100 κεφ.</t>
  </si>
  <si>
    <t>101 και ανω κεφ.</t>
  </si>
  <si>
    <t>Έως 100 κεφ.</t>
  </si>
  <si>
    <t>101-200 κεφ.</t>
  </si>
  <si>
    <t>201 και ανω κεφ.</t>
  </si>
  <si>
    <r>
      <t>2. Ανεμιστήρες για δυναμικό αερισμό συνολικής δυναμικότητας γύρω στις 165.000 m</t>
    </r>
    <r>
      <rPr>
        <vertAlign val="superscript"/>
        <sz val="10"/>
        <rFont val="Tahoma"/>
        <family val="2"/>
      </rPr>
      <t>3</t>
    </r>
    <r>
      <rPr>
        <sz val="10"/>
        <rFont val="Tahoma"/>
        <family val="2"/>
      </rPr>
      <t>/h/στρ</t>
    </r>
  </si>
  <si>
    <t>1. Επιδαπέδια θέρμανση (λεβητοστάσιο και κατανομή νερού) *</t>
  </si>
  <si>
    <t>2. Θέρμανση με αερόθερμα *</t>
  </si>
  <si>
    <t>€/5 ΣΤΡ.</t>
  </si>
  <si>
    <t>€ / ΣΤΡ.</t>
  </si>
  <si>
    <t>7 - 10</t>
  </si>
  <si>
    <t>ΩΡΕΣ ΑΝΘΡΩΠΩΝ</t>
  </si>
  <si>
    <t>Οι ώρες αναφέρονται στα ζώα αναπαραγωγής που διαθέτει η εκμετάλλευση.</t>
  </si>
  <si>
    <t>θα απογράφονται όπως υπάρχουν στην εκμ/ση.</t>
  </si>
  <si>
    <t>ΧΟΙΡΟΣΤΑΣΙΑ ΑΝΑΠΑΡΑΓΩΓΗΣ (ΔΕΝ ΠΕΡΙΛΑΜΒΑΝΟΥΝ ΠΑΧΥΝΣΗ ΚΑΙ ΠΡΟΠΑΧΥΝΣΗ)</t>
  </si>
  <si>
    <t>Αρδευόμενες αροτραίες</t>
  </si>
  <si>
    <t>Σιτηρά, όσπρια, ξηρικές καλλιέργειες</t>
  </si>
  <si>
    <t>Αρωματικά - Φαρμακευτικά</t>
  </si>
  <si>
    <t>Δεν θα εξετάζεται η οικονομικότητα για παρελκόμενα αξίας μέχρι 7500 €  για το καθένα καθώς επίσης  και για ελκυστήρα μέχρι 24 ΗΡ που χρησιμοποιείται στις κηπευτικές καλλιέργειες.</t>
  </si>
  <si>
    <t xml:space="preserve">    Για περιπτώσεις μανιταριών πλην  PLEUROTUS SP. θα χρησιμοποιηθούν δείκτες σύμφωνα με την σχετική βιβλιογραφία.</t>
  </si>
  <si>
    <r>
      <t>Σταβλοϋπόστεγα με ελεύθερο ενσταβλισμό με ξύλινο σκελετό ή τσιμ/θους (€ / m</t>
    </r>
    <r>
      <rPr>
        <vertAlign val="superscript"/>
        <sz val="11"/>
        <rFont val="Tahoma"/>
        <family val="2"/>
      </rPr>
      <t>2</t>
    </r>
    <r>
      <rPr>
        <sz val="11"/>
        <rFont val="Tahoma"/>
        <family val="2"/>
      </rPr>
      <t>)</t>
    </r>
  </si>
  <si>
    <r>
      <t>Σταβλοϋπόστεγα με πρόσδεση με μεταλλικό σκελετό ή τσιμ/θους (€ / m</t>
    </r>
    <r>
      <rPr>
        <vertAlign val="superscript"/>
        <sz val="11"/>
        <rFont val="Tahoma"/>
        <family val="2"/>
      </rPr>
      <t>2</t>
    </r>
    <r>
      <rPr>
        <sz val="11"/>
        <rFont val="Tahoma"/>
        <family val="2"/>
      </rPr>
      <t>)</t>
    </r>
  </si>
  <si>
    <r>
      <t>Σταβλοϋπόστεγα με πρόσδεση με ξύλινο σκελετό ή τσιμ/θους (€ / m</t>
    </r>
    <r>
      <rPr>
        <vertAlign val="superscript"/>
        <sz val="11"/>
        <rFont val="Tahoma"/>
        <family val="2"/>
      </rPr>
      <t>2</t>
    </r>
    <r>
      <rPr>
        <sz val="11"/>
        <rFont val="Tahoma"/>
        <family val="2"/>
      </rPr>
      <t>)</t>
    </r>
  </si>
  <si>
    <r>
      <t>Σταβλοϋπόστεγα με ελεύθερο ενσταβλισμό με μεταλλικό σκελετό ή τσιμ/θου (€ / m</t>
    </r>
    <r>
      <rPr>
        <vertAlign val="superscript"/>
        <sz val="11"/>
        <rFont val="Tahoma"/>
        <family val="2"/>
      </rPr>
      <t>2</t>
    </r>
    <r>
      <rPr>
        <sz val="11"/>
        <rFont val="Tahoma"/>
        <family val="2"/>
      </rPr>
      <t>)</t>
    </r>
  </si>
  <si>
    <t xml:space="preserve"> 3. ΛΟΙΠΑ ΣΤΟΙΧΕΙΑ</t>
  </si>
  <si>
    <t>ΠΙΝΑΚΑΣ 3.1. ΤΙΜΕΣ ΚΑΥΣΙΜΩΝ ΚΑΙ ΗΛΕΚΤΡΙΚΗΣ ΕΝΕΡΓΕΙΑΣ</t>
  </si>
  <si>
    <t xml:space="preserve">ΠΙΝΑΚΑΣ ΜΕΤΑΤΡΟΠΗΣ ΖΩΪΚΟΥ ΚΕΦΑΛΑΙΟΥ ΣΕ ΜΟΝΑΔΕΣ ΖΩΪΚΟΥ ΚΕΦΑΛΑΙΟΥ (ΜΖΚ) </t>
  </si>
  <si>
    <t>ΕΙΔΟΣ ΚΑΙ ΚΑΤΗΓΟΡΙΑ ΖΩΩΝ</t>
  </si>
  <si>
    <t>ΑΙΓΟΠΡΟΒΑΤΟΤΡΟΦΙΑ</t>
  </si>
  <si>
    <t>ΣΥΝΤΕΛΕΣΤΗΣ ΜΕΤΑΤΡΟΠΗΣ ΣΕ ΜΖΚ</t>
  </si>
  <si>
    <t>ΠΟΤΙΣΜΑ</t>
  </si>
  <si>
    <t>ΑΡΑΒΟΣΙΤΟΣ</t>
  </si>
  <si>
    <t>ΒΑΜΒΑΚΟΠΙΤΑ</t>
  </si>
  <si>
    <t>ΖΑΧΑΡΟΠΙΤΑ</t>
  </si>
  <si>
    <t>Β</t>
  </si>
  <si>
    <t>ΠΕΤΡΕΛΑΙΟ ΚΙΝΗΣΗΣ</t>
  </si>
  <si>
    <t>ΠΕΤΡΕΛΑΙΟ ΘΕΡΜΑΝΣΗΣ</t>
  </si>
  <si>
    <t>Γ</t>
  </si>
  <si>
    <t>ΚΡΕΑΣ ΒΟΟΕΙΔΩΝ</t>
  </si>
  <si>
    <t>ΜΟΣΧΩΝ</t>
  </si>
  <si>
    <t>ΕΝΗΛΙΚΩΝ ΖΩΩΝ</t>
  </si>
  <si>
    <t>ΚΡΕΑΣ ΠΡΟΒΑΤΩΝ</t>
  </si>
  <si>
    <t>ΑΜΝΩΝ ΓΑΛΑΚΤΟΣ</t>
  </si>
  <si>
    <t>ΑΜΝΩΝ ΑΠΟΓΑΛΑΚΤΙΣΜΕΝΩΝ</t>
  </si>
  <si>
    <t>ΚΡΕΑΣ ΑΙΓΩΝ</t>
  </si>
  <si>
    <t>ΕΡΙΦΙΩΝ ΓΑΛΑΚΤΟΣ</t>
  </si>
  <si>
    <t>ΕΡΙΦΙΩΝ ΑΠΟΓΑΛΑΚΤΙΣΜΕΝΩΝ</t>
  </si>
  <si>
    <t>ΚΡΕΑΣ ΧΟΙΡΩΝ</t>
  </si>
  <si>
    <t>ΚΡΕΑΣ ΧΟΙΡΙΔΙΩΝ</t>
  </si>
  <si>
    <t>ΚΡΕΑΣ ΕΝΗΛΙΚΩΝ ΧΟΙΡΙΔΙΩΝ</t>
  </si>
  <si>
    <t>ΑΓΕΛΑΔΩΝ</t>
  </si>
  <si>
    <t>ΠΡΟΒΑΤΩΝ</t>
  </si>
  <si>
    <t>ΑΙΓΩΝ</t>
  </si>
  <si>
    <t>ΜΑΛΛΙ ΠΡΟΒΑΤΩΝ</t>
  </si>
  <si>
    <t>ΚΡΑΣΙ ΚΟΙΝΟ</t>
  </si>
  <si>
    <t>ΚΡΑΣΙ ΟΙΝΩΝ ΠΟΙΟΤΗΤΑΣ</t>
  </si>
  <si>
    <t>ΤΥΡΙ ΦΕΤΑ</t>
  </si>
  <si>
    <t>2. ΖΩΙΚΗ ΠΑΡΑΓΩΓΗ</t>
  </si>
  <si>
    <t>ΕΛΙΑ</t>
  </si>
  <si>
    <t xml:space="preserve">1. Δεξαμενή αποπίκρανσης ελιών </t>
  </si>
  <si>
    <t>2. Αποθήκη ή υπόστεγο αποθήκευσης σανού ή άχυρου</t>
  </si>
  <si>
    <t>3. Αποθήκη ή υπόστεγο σιτηρών γενικά</t>
  </si>
  <si>
    <t>ΠΑΤΑΤΑ</t>
  </si>
  <si>
    <t>ΑΓΓΙΝΑΡΕΣ</t>
  </si>
  <si>
    <t>ΚΟΥΚΙΑ ΧΛΩΡΑ</t>
  </si>
  <si>
    <t>ΔΑΜΑΣΚΗΝΑ</t>
  </si>
  <si>
    <t>ΡΟΔΑΚΙΝΑ</t>
  </si>
  <si>
    <t>ΜΗΛΑ</t>
  </si>
  <si>
    <t>ΣΥΚΑ ΞΕΡΑ</t>
  </si>
  <si>
    <t>ΛΕΜΟΝΙΑ</t>
  </si>
  <si>
    <t>ΕΠΙΤΡΑΠΕΖΙΟ</t>
  </si>
  <si>
    <t>ΟΙΝΟΠΟΙΗΣΙΜΟ</t>
  </si>
  <si>
    <t>ΑΣΠΡΟ ΜΟΣΧΑΤΟ ΣΑΜΟΥ</t>
  </si>
  <si>
    <t>ΜΑΣΤΙΧΗ</t>
  </si>
  <si>
    <t>ΤΡΙΑΝΤΑΦΥΛΛΑ</t>
  </si>
  <si>
    <t xml:space="preserve"> ΤΥΠΟΙ ΥΠΟΛΟΓΙΣΜΟΥ ΔΑΠΑΝΗΣ ΛΕΙΤΟΥΡΓΙΑΣ ΓΕΩΡΓΙΚΩΝ ΜΗΧΑΝΗΜΑΤΩΝ</t>
  </si>
  <si>
    <t>0,11 Χ ΗΡ Χ ΩΡΕΣ ΛΕΙΤΟΥΡΓΙΑΣ Χ ΤΙΜΗ ΠΕΤΡΕΛΑΙΟΥ / ΛΙΤΡΟ</t>
  </si>
  <si>
    <t xml:space="preserve">2. ΗΛΕΚΤΡΟΚΙΝΗΤΗΡΑΣ: </t>
  </si>
  <si>
    <t>0,73 Χ ΗΡ Χ ΩΡΕΣ ΛΕΙΤΟΥΡΓΙΑΣ Χ ΤΙΜΗ ΗΛ. ΡΕΥΜΑΤΟΣ / KW</t>
  </si>
  <si>
    <t>0,20 Χ ΗΡ Χ ΩΡΕΣ ΛΕΙΤΟΥΡΓΙΑΣ Χ ΤΙΜΗ ΠΕΤΡΕΛΑΙΟΥ / ΛΙΤΡΟ</t>
  </si>
  <si>
    <t xml:space="preserve">3. ΠΕΤΡΕΛΑΙΟΚΙΝΗΤΗΡΑΣ: </t>
  </si>
  <si>
    <t>0,85 Χ ΗΡ Χ ΩΡΕΣ ΛΕΙΤΟΥΡΓΙΑΣ Χ ΤΙΜΗ ΒΕΝΖΙΝΗΣ / ΛΙΤΡΟ</t>
  </si>
  <si>
    <t xml:space="preserve">   Η χρήση μηχανοκίνητου ψεκαστικού δικαιολογεί μείωση ανθρώπινης εργασίας μέχρι 15%.</t>
  </si>
  <si>
    <t>ΩΡΕΣ   ΕΡΓΑΣΙΑΣ</t>
  </si>
  <si>
    <t>ΟΙΝΟΠΟΙΗΣ. ΑΜΠΕΛΙ              ΞΗΡΙΚΟ</t>
  </si>
  <si>
    <t>ΤΥΡΙ ΚΕΦΑΛΑΚΙ ΛΕΣΒΟΥ</t>
  </si>
  <si>
    <t>1. αξία νεοσσών: 1000 Χ 0,73  €/κεφ  Χ   12 : 18 μήνες</t>
  </si>
  <si>
    <t>2. διατροφή νεοσσών : φύραμα : 4500Kg Χ 0,28 €/Kg Χ 12 : 18 μήνες</t>
  </si>
  <si>
    <t>2. αξία κρέατος κότας: 1000 Χ               0,29  €/κεφ Χ  12 : 18 μήνες</t>
  </si>
  <si>
    <t>ΕΠΙΤΡΑΠ. ΑΜΠΕΛΙ    ΠΟΤ/ΚΟ</t>
  </si>
  <si>
    <t>ΚΡΕΟΠΑΡΑΓΩΓΗ (ΓΙΑ 1000 ΚΕΦ)</t>
  </si>
  <si>
    <t>Α. ΑΞΙΑ ΠΑΡΑΓΩΓΗΣ</t>
  </si>
  <si>
    <t>Β. ΔΑΠΑΝΕΣ ΕΚΤΡΟΦΗΣ</t>
  </si>
  <si>
    <t>3. κτηνιατρική περίθαλψη</t>
  </si>
  <si>
    <t>4. κτηνιατρική περίθαλψη</t>
  </si>
  <si>
    <t>ΠΙΝΑΚΑΣ 3.3: ΑΝΩΤΑΤΗ ΕΠΙΛΕΞΙΜΗ ΔΑΠΑΝΗ ΕΠΕΝΔΥΤΙΚΩΝ ΔΑΠΑΝΩΝ ΣΧΕΔΙΩΝ ΒΕΛΤΙΩΣΗΣ</t>
  </si>
  <si>
    <t>Σταβλικές εγκαταστάσεις και λοιπά γεωργικά κτίσματα</t>
  </si>
  <si>
    <t>ΠΕΡΙΓΡΑΦΗ ΕΠΕΝΔΥΤΙΚΗΣ ΔΑΠΑΝΗΣ</t>
  </si>
  <si>
    <t>ΣΤΑΒΛΟΣ ΠΑΧΥΝΣΗΣ ΜΟΣΧΑΡΙΩΝ ΣΕ ΑΠΛΑ ΑΝΟΙΚΤΑ ΥΠΟΣΤΕΓΑ</t>
  </si>
  <si>
    <t>ΣΤΑΒΛΟΣ ΠΑΧΥΝΣΗΣ ΜΟΣΧΑΡΙΩΝ ΣΕ ΚΤΙΡΙΑ ΜΕ ΔΙΑΜΟΡΦΩΜΕΝΟ ΔΑΠΕΔΟ (ΚΑΝΑΛΙΑ Κ.Λ.Π.)</t>
  </si>
  <si>
    <t>ΑΙΓΟΠΡΟΒΑΤΟΣΤΑΣΙΑ ΑΜΙΓΟΥΣ ΠΑΧΥΝΣΗΣ ΑΡΝΙΩΝ Ή ΚΑΤΣΙΚΙΩΝ</t>
  </si>
  <si>
    <t>ΧΟΙΡΟΣΤΑΣΙΑ ΑΜΙΓΟΥΣ ΠΑΧΥΝΣΗΣ ΧΟΙΡΩΝ ΣΕ ΔΙΑΜΟΡΦΩΜΕΝΑ ΔΑΠΕΔΑ</t>
  </si>
  <si>
    <t>ΑΠΟΘΗΚΗ</t>
  </si>
  <si>
    <t xml:space="preserve">ΑΡΜΕΚΤΗΡΙΟ </t>
  </si>
  <si>
    <t>ΧΩΡΟΣ ΕΞΥΠΗΡΕΤΗΣΗΣ ΠΡΟΣΩΠΙΚΟΥ</t>
  </si>
  <si>
    <t>ΠΙΣΤΕΣ ΕΝΣΙΡΩΣΗΣ</t>
  </si>
  <si>
    <t>ΕΡΓΑΣΤΗΡΙΟ ΜΕΛΙΣΣΟΚΟΜΙΑΣ</t>
  </si>
  <si>
    <t>ΑΝΩΤΑΤΗ ΕΠΙΛΕΞΙΜΗ ΔΑΠΑΝΗ</t>
  </si>
  <si>
    <t xml:space="preserve">ΔΙΕΥΚΡΙΝΗΣΕΙΣ - ΕΠΕΞΗΓΗΣΕΙΣ ΤΟΥ ΠΙΝΑΚΑ </t>
  </si>
  <si>
    <t>3,5 / ΘΕΣΗ ΠΟΥΛΙΟΥ</t>
  </si>
  <si>
    <t>52  / m2 ΘΑΛΑΜΟΥ</t>
  </si>
  <si>
    <r>
      <t>€ / m</t>
    </r>
    <r>
      <rPr>
        <b/>
        <vertAlign val="superscript"/>
        <sz val="10"/>
        <rFont val="Tahoma"/>
        <family val="2"/>
      </rPr>
      <t>2</t>
    </r>
    <r>
      <rPr>
        <b/>
        <sz val="10"/>
        <rFont val="Tahoma"/>
        <family val="2"/>
      </rPr>
      <t xml:space="preserve"> ΚΤΙΡ/ΚΩΝ </t>
    </r>
  </si>
  <si>
    <t xml:space="preserve">ΣΤΑΒΛΟΣ ΑΓΕΛΑΔΩΝ ΓΑΛ/ΓΗΣ ΣΕ ΕΛΕΥΘΕΡΟ ΣΤΑΥΛΙΣΜΟ ΜΕ ΑΤΟΜΙΚΕΣ ΘΕΣΕΙΣ </t>
  </si>
  <si>
    <t xml:space="preserve">ΣΤΑΒΛΟΣ ΑΓΕΛΑΔΩΝ ΚΡΕΑΤΟΠΑΡΑΓΩΓΗΣ ΕΛΕΥΘΕΡΗΣ ΒΟΣΚΗΣ </t>
  </si>
  <si>
    <t xml:space="preserve">ΣΤΑΒΛΟΣ ΑΓΕΛΑΔΩΝΓΑΛ/ΓΗΣ ΣΕ ΕΛΕΥΘΕΡΟ ΣΤΑΥΛΙΣΜΟ ΧΩΡΙΣ ΑΤΟΜΙΚΕΣ ΘΕΣΕΙΣ ΣΕ ΣΤΡΩΜΝΗ </t>
  </si>
  <si>
    <t xml:space="preserve">ΑΙΓΟΠΡΟΒΑΤΟΣΤΑΣΙΑ ΜΕ ΣΚΕΛΕΤΟ ΘΕΡΜΟΚΗΠΙΟΥ ΤΥΠΟΥ ΤΟΛ </t>
  </si>
  <si>
    <t xml:space="preserve">ΧΟΙΡΟΣΤΑΣΙΑ ΜΙΚΤΗΣ ΚΑΤΕΥΘΥΝΣΗΣ </t>
  </si>
  <si>
    <t>ΠΤΗΝΟΤΡΟΦΕΙΑ  - ΚΟΝΙΚΛΟΤΡΟΦΕΙΑ</t>
  </si>
  <si>
    <t xml:space="preserve">ΣΤΑΒΛΟΣ ΑΓΕΛΑΔΩΝ ΓΑΛ/ΓΗΣ ΣΕ ΠΕΡΙΟΡΙΣΜΕΝΟ ΣΤΑΥΛΙΣΜΟ </t>
  </si>
  <si>
    <t>ΑΠΟΣΒΕΣΗ (έτη)</t>
  </si>
  <si>
    <t xml:space="preserve">Διάρκεια απόσβεσης </t>
  </si>
  <si>
    <t>ΣΤ</t>
  </si>
  <si>
    <t xml:space="preserve">ΤΙΜΕΣ &amp; Ν.Μ  ΖΩΟΤΡΟΦΩΝ </t>
  </si>
  <si>
    <t xml:space="preserve">ΒΟΣΚΟΤΟΠΟΣ </t>
  </si>
  <si>
    <t>ΕΛΑΙΩΝΑΣ</t>
  </si>
  <si>
    <t>ΠΙΤΥΡΑ ΔΗΜΗΤΡΙΑΚΩΝ</t>
  </si>
  <si>
    <t>ΑΧΥΡΟ ΣΙΤΗΡΩΝ</t>
  </si>
  <si>
    <t>ΕΞΟΠΛΙΣΜΟΣ ΑΥΓΟΠΑΡΑΓΩΓΗΣ ΣΕ ΚΛΩΒΟΣΤΟΙΧΙΕΣ</t>
  </si>
  <si>
    <t>ΤΙΜΕΣ ΜΕΤΑΠΟΙΗΜΕΝΩΝ ΠΡΟΙΟΝΤΩΝ</t>
  </si>
  <si>
    <t>ΜΕΣΗ ΤΙΜΗ ΠΑΡΑΓΩΓΟΥ                   (€ /ΚΙΛΟ)</t>
  </si>
  <si>
    <t>ΜΕΣΗ ΤΙΜΗ ΠΑΡΑΓΩΓΟΥ                 (€ / ΚΙΛΟ)</t>
  </si>
  <si>
    <t>ΖΩΪΚΑ  ΠΡΟΪΟΝΤΑ</t>
  </si>
  <si>
    <t xml:space="preserve">ΠΙΝΑΚΑΣ 2.5 α. ΜΕΣΗ ΣΤΑΘΜΙΣΜΕΝΗ ΤΙΜΗ ΖΩΪΚΩΝ ΠΡΟΪΟΝΤΩΝ     </t>
  </si>
  <si>
    <t>ΓΑΛΑ</t>
  </si>
  <si>
    <t>ΑΥΓΑ ΟΡΝΙΘΩΝ</t>
  </si>
  <si>
    <t>5. δαπάνες εμπορίας – φόρος πώλησης του προϊόντος</t>
  </si>
  <si>
    <t>5. λοιπές δαπάνες, φως νερό κτλ</t>
  </si>
  <si>
    <t>6. δαπάνες εμπορίας – φόρος πώλησης του προϊόντος</t>
  </si>
  <si>
    <t>Δ. ΑΠΑΙΤΗΣΕΙΣ ΧΩΡΟΥ</t>
  </si>
  <si>
    <t>Ε. ΑΞΙΑ ΜΗΧ/ΚΟΥ ΕΞΟΠΛΙΣΜΟΥ</t>
  </si>
  <si>
    <t>Kατηγoρία ζώωv</t>
  </si>
  <si>
    <t>Παραγωγή το έτος</t>
  </si>
  <si>
    <t xml:space="preserve"> </t>
  </si>
  <si>
    <t>ΚΛΑΔΟΙ ΠΑΡΑΓΩΓΗΣ</t>
  </si>
  <si>
    <t>Σπόροι</t>
  </si>
  <si>
    <t>Λιπάσματα-κοπριά</t>
  </si>
  <si>
    <t>Γεωργικά φάρμακα-ζιζανιοκτόνα</t>
  </si>
  <si>
    <t>Θέρμανση</t>
  </si>
  <si>
    <t>ΑΠΑΙΤΗΣΕΙΣ ΕΡΓΑΣΙΑΣ (ώρες / στρ.)</t>
  </si>
  <si>
    <t>Ανθρ.</t>
  </si>
  <si>
    <t>Μηχαν.</t>
  </si>
  <si>
    <t>Ξηρικές καλλιέργειες</t>
  </si>
  <si>
    <t>Ποτιστικές καλλιέργειες</t>
  </si>
  <si>
    <t>ΑΠΟΔΟΣΕΙΣ (κιλά / στρ.)</t>
  </si>
  <si>
    <t>Πρώτου κύριου προϊόντος</t>
  </si>
  <si>
    <t>Δεύτερου κύριου προϊόντος</t>
  </si>
  <si>
    <t>Υποπροϊόντων</t>
  </si>
  <si>
    <t>Δ</t>
  </si>
  <si>
    <t>Ε</t>
  </si>
  <si>
    <t>Διάφορα (άρδευση,υλικά συσκ/σίας,τέλη κλπ.)</t>
  </si>
  <si>
    <t>ΒΙΚΟΣ ΚΑΡΠΟΣ</t>
  </si>
  <si>
    <t>Ισοπέδωση - Διαμόρφωση χώρων (€ / στρ.)</t>
  </si>
  <si>
    <t>Πηγάδι (€ / m)</t>
  </si>
  <si>
    <t>Σύστημα άρδευσης μηδικής (€ / στρ)</t>
  </si>
  <si>
    <t>Στάγδην αροτραίων καλλιεργειών (€ / στρ)</t>
  </si>
  <si>
    <t>Στάγδην αμπελώνων (€ / στρ)</t>
  </si>
  <si>
    <t>Στάγδην δενδρώνων (€ / στρ)                                       (μόνο τα λάστιχα χωρίς λιπαντήρα κ.λ.π.)</t>
  </si>
  <si>
    <r>
      <t>Υπόστεγα με ξύλινο σκελετό ή τσιμεντοπασσάλους (€ / m</t>
    </r>
    <r>
      <rPr>
        <vertAlign val="superscript"/>
        <sz val="11"/>
        <rFont val="Tahoma"/>
        <family val="2"/>
      </rPr>
      <t>2</t>
    </r>
    <r>
      <rPr>
        <sz val="11"/>
        <rFont val="Tahoma"/>
        <family val="2"/>
      </rPr>
      <t>)</t>
    </r>
  </si>
  <si>
    <r>
      <t>Πάγκοι ριζοβολίας σποροφύτων (€ / m</t>
    </r>
    <r>
      <rPr>
        <vertAlign val="superscript"/>
        <sz val="11"/>
        <rFont val="Tahoma"/>
        <family val="2"/>
      </rPr>
      <t>2</t>
    </r>
    <r>
      <rPr>
        <sz val="11"/>
        <rFont val="Tahoma"/>
        <family val="2"/>
      </rPr>
      <t>)</t>
    </r>
  </si>
  <si>
    <t>ΠΕΡΙΕΧΟΜΕΝΑ</t>
  </si>
  <si>
    <t>Σελίδες</t>
  </si>
  <si>
    <t>**  Αναφέρεται στην παραγωγή σπορόφυτων από τον ίδιο τον παραγωγό</t>
  </si>
  <si>
    <t>ΜΕΤΑΒΛΗΤΕΣ ΔΑΠΑΝΕΣ (€  /στρ.)</t>
  </si>
  <si>
    <t>ΔΙΑΦΟΡΑ ΚΗΠΕΥΤΙΚΑ                  (ΥΠΟ ΜΟΡΦΗ ΛΑΧΑΝΟΚΗΠΟΥ)</t>
  </si>
  <si>
    <t>ΔΑΠΑΝΕΣ ΕΓΚΑΤΑΣΤΑΣΗΣ   (€ / στρ.)</t>
  </si>
  <si>
    <t>2.000 - 2.500</t>
  </si>
  <si>
    <t>1.500 - 2.500</t>
  </si>
  <si>
    <t>1.000 - 2.500</t>
  </si>
  <si>
    <t>ΑΓΡΟΤΙΚΑ ΑΥΤΟΚΙΝΗΤΑ ΚΑΙ ΦΟΡΤΗΓΑ</t>
  </si>
  <si>
    <t xml:space="preserve">  Το επιτόκιο που θα καταχωρείται στη γραμμή Ζ των πινάκων ΙΒ.1. και ΙΒ.2. καθώς και στη γραμμή θ του Πίνακα ΙΒ.3 του Σ.Β. είναι 2 %.</t>
  </si>
  <si>
    <t xml:space="preserve">   Στα βοσκοτόπια η παραγωγή σανού ανά στρ. κυμαίνεται από 100 κιλά έως 200 κιλά ανάλογα με την περιοχή.</t>
  </si>
  <si>
    <t>ΑΡΑΒΟΣΙΤΟΣ ΕΝΣΙΡΩΣΗΣ</t>
  </si>
  <si>
    <t>4. Αποθήκη ή υπόστεγο ξηρών καρπών</t>
  </si>
  <si>
    <t xml:space="preserve"> Η κατασκευή αναβαθμίδων δικαιολογεί αύξηση παραγωγής μέχρι 20%.</t>
  </si>
  <si>
    <t xml:space="preserve"> Η αγορά τυποποιημένου μεταλλικού θερμοκηπίου δικαιολογεί αύξηση παραγωγής κατά 10 % και η θέρμανση επιφέρει αύξηση 20 %.</t>
  </si>
  <si>
    <t>ΤΙΜΕΣ ΤΥΠΟΠΟΙΗΜΕΝΩΝ ΠΡΟΪΟΝΤΩΝ</t>
  </si>
  <si>
    <t>ΥΠΟΣΤΕΓΑ ΣΑΝΩΝ</t>
  </si>
  <si>
    <t>Α/Α</t>
  </si>
  <si>
    <t>ΑΠΟΔΟΣΗ</t>
  </si>
  <si>
    <t>(κιλά, τεμ. / στρ)</t>
  </si>
  <si>
    <t>ΜΕΣΗ ΤΙΜΗ ΠΑΡΑΓΩΓΟΥ</t>
  </si>
  <si>
    <t>ΚΡΙΘΑΡΙ</t>
  </si>
  <si>
    <t>ΒΡΩΜΗ</t>
  </si>
  <si>
    <t>-</t>
  </si>
  <si>
    <t>ΓΛΥΚΑΝΙΣΟ</t>
  </si>
  <si>
    <t>ΦΑΣΟΛΑΚΙΑ</t>
  </si>
  <si>
    <t>ΚΟΛΟΚΥΘΑΚΙΑ</t>
  </si>
  <si>
    <t>ΜΕΛΙΤΖΑΝΕΣ</t>
  </si>
  <si>
    <t>ΑΧΛΑΔΙΑ</t>
  </si>
  <si>
    <t>ΜΗΔΙΚΗ</t>
  </si>
  <si>
    <t>Α</t>
  </si>
  <si>
    <t>Μηχανική συλλογή</t>
  </si>
  <si>
    <t>ΜΕΤΑΒΛΗΤΕΣ ΔΑΠΑΝΕΣ (€ /στρ.)</t>
  </si>
  <si>
    <t>ΤΙΜΕΣ ΠΡΟΙΟΝΤΩΝ (€ / κιλό ή τεμ.)</t>
  </si>
  <si>
    <t>ΚΛΑΔΕΜΑ</t>
  </si>
  <si>
    <t xml:space="preserve"> ΥΠΑΙΘΡΟΥ</t>
  </si>
  <si>
    <t xml:space="preserve">  ΣΕ ΥΨΗΛΑ ΤΟΥΝΕΛ</t>
  </si>
  <si>
    <t>ΦΡΑΟΥΛΑ  ΠΟΤΙΣΤΙΚΗ</t>
  </si>
  <si>
    <t>ΚΑΣΤΑΝΙΑ  ΞΗΡΙΚΗ</t>
  </si>
  <si>
    <t xml:space="preserve"> ΔΑΣΙΚΗ ΑΥΤΟΦΥΗΣ</t>
  </si>
  <si>
    <t xml:space="preserve">ΜΑΝΤΑΡΙΝΙΑ </t>
  </si>
  <si>
    <t xml:space="preserve"> ΚΟΙΝΑ</t>
  </si>
  <si>
    <t>ΛΟΙΠΑ</t>
  </si>
  <si>
    <t>ΟΜΦΑΛΟΦΟΡΑ              ΚΑΙ VALENCIA</t>
  </si>
  <si>
    <t xml:space="preserve">ΠΟΡΤΟΚΑΛΙΑ </t>
  </si>
  <si>
    <t>ΑΝΘΕΩΝ ΘΕΡΜΟΚΗΠΙΩΝ                                     ΚΑΛΥΨΗΣ ΜΕ ΠΛΑΣΤΙΚΟ</t>
  </si>
  <si>
    <t>(€  / ΩΡΑ)</t>
  </si>
  <si>
    <t>ΣΚΑΠΤΙΚΟ ΑΝΑΛΟΓΑ ΜΕ ΤΗΝ ΙΠΠΟΔΥΝΑΜΗ</t>
  </si>
  <si>
    <t>Πότισμα ζώων</t>
  </si>
  <si>
    <t>10 € / ΚΙΛΟ</t>
  </si>
  <si>
    <t>ΑΠΟΔΟΣΗ ΣΚΛΗΡΟΥ ΣΙΤΟΥ ΣΕ ΑΛΕΥΡΙ  :</t>
  </si>
  <si>
    <t>ΑΠΟΔΟΣΗ ΑΛΕΥΡΟΥ ΣΕ ΖΥΜΑΡΙΚΟ :</t>
  </si>
  <si>
    <t>ΜΕΣΗ ΤΙΜΗ ΠΑΡΑΓΩΓΟΥ :</t>
  </si>
  <si>
    <t>ΑΝΘΡΩΠΙΝΗ ΕΡΓΑΣΙΑ ΣΕ ΣΧΕΣΗ ΜΕ ΤΙΣ ΑΝΤΙΣΤΟΙΧΕΣ ΤΩΝ ΔΕΙΚΤΩΝ :</t>
  </si>
  <si>
    <t>ΛΟΙΠΕΣ ΔΑΠΑΝΕΣ :</t>
  </si>
  <si>
    <t>ΔΑΠΑΝΕΣ ΕΜΠΟΡΙΑΣ :</t>
  </si>
  <si>
    <t>+30%</t>
  </si>
  <si>
    <t>ΑΞΙΑΣ ΠΑΡΑΓΩΓΗΣ</t>
  </si>
  <si>
    <t>ΠΑΡΑΓΩΓΗ ΜΑΚΑΡΟΝΙΩΝ, ΛΑΖΑΝΙΩΝ, ΚΟΥΣΚΟΥΣ, ΦΛΩΜΑΡΙΑ ΛΗΜΝΟΥ ΚΑΙ ΠΑΡΟΜΟΙΩΝ ΑΛΕΥΡΟΕΙΔΩΝ ΠΡΟΪΟΝΤΩΝ</t>
  </si>
  <si>
    <t>   Όπου χρησιμοποιείται ξένο γεωργικό μηχάνημα, οι ώρες εργασίας του θα υπολογίζονται σύμφωνα με τις ώρες μηχανικής εργασίας ανά στρέμμα και η αμοιβή του σύμφωνα με την αμοιβή του μηχανήματος ανά ώρα (βλ. Πιν. 3.8). Εφ’ όσον η γεωργική εκμετάλλευση καλύπτει τις ανάγκες της ή μέρος αυτών με δικά της μηχανήματα, τότε είναι ευνόητο ότι στους κλάδους παραγωγής δεν αναφέρεται δαπάνη ξένης μηχανικής εργασίας ή αναφέρεται μέρος αυτής.</t>
  </si>
  <si>
    <t>γ)  Άνθη : 13 % επί της αξίας της παραγωγής.</t>
  </si>
  <si>
    <t>δ)  Γαλακτοκομικά προϊόντα : 0,5 % επί της αξίας της παραγωγής.</t>
  </si>
  <si>
    <t>α)  Προϊόντα φυτικής παραγωγής : 3 % επί της αξίας της παραγωγής.</t>
  </si>
  <si>
    <t>Β. ΜΗΧΑΝΗΜΑΤΩΝ</t>
  </si>
  <si>
    <t>ΦΑΣΕΙΣ ΕΡΓΑΣΙΑΣ</t>
  </si>
  <si>
    <t>ΣΠΟΡΑ</t>
  </si>
  <si>
    <t>ΛΙΠΑΝΣΗ</t>
  </si>
  <si>
    <t>ΨΕΚΑΣΜΟΣ</t>
  </si>
  <si>
    <t>ΣΚΑΛΙΣΜΑ</t>
  </si>
  <si>
    <t>ΣΥΝΟΛΟ</t>
  </si>
  <si>
    <t>ΑΞΙΕΣ ΕΔΑΦΩΝ</t>
  </si>
  <si>
    <t>ΕΝΟΙΚΙΑ ΕΔΑΦΩΝ</t>
  </si>
  <si>
    <t>ΓΕΩΡΓΙΚΗ ΓΗ ΞΗΡΙΚΗ</t>
  </si>
  <si>
    <t>ΓΕΩΡΓΙΚΗ ΓΗ ΠΟΤΙΣΤΙΚΗ</t>
  </si>
  <si>
    <t>ΒΟΣΚΟΤΟΠΟΙ</t>
  </si>
  <si>
    <t>ΕΞΕΙΔΙΚΕΥΜΕΝΟΣ ΕΠΟΧ. ΕΡΓΑΤΗΣ</t>
  </si>
  <si>
    <t>ΒΟΣΚΟΣ - ΣΤΑΥΛΙΤΗΣ</t>
  </si>
  <si>
    <t>2. ΕΡΓΑΣΙΑ ΚΛΑΔΩΝ ΠΑΡΑΓΩΓΗΣ</t>
  </si>
  <si>
    <t>3. ΠΑΡΑΓΩΓΗ ΠΡΟΪΟΝΤΩΝ</t>
  </si>
  <si>
    <t>4. ΑΠΟΣΒΕΣΗ ΠΑΓΙΟΥ ΚΕΦΑΛΑΙΟΥ</t>
  </si>
  <si>
    <t>14. Πίνακας, Καλώδια</t>
  </si>
  <si>
    <t>15. Ηλεκτρική εγκατάσταση</t>
  </si>
  <si>
    <t>16. Μεταφορικά</t>
  </si>
  <si>
    <t>ΠΙΝΑΚΑΣ 3.13: ΑΠΟΘΗΚΕΥΤΙΚΟΙ ΧΩΡΟΙ</t>
  </si>
  <si>
    <t>ΠΙΝΑΚΑΣ 3.14: ΜΕΤΑΠΟΙΗΣΗ ΠΡΟΪΟΝΤΩΝ</t>
  </si>
  <si>
    <t>ΠΙΝΑΚΑΣ 3.15: ΜΕΙΩΜΕΝΕΣ ΜΕΣΕΣ ΣΤΡΕΜΜΑΤΙΚΕΣ                               ΑΠΟΔΟΣΕΙΣ</t>
  </si>
  <si>
    <t>ΠΙΝΑΚΑΣ 3.13. ΑΠΟΘΗΚΕΥΤΙΚΟΙ ΧΩΡΟΙ</t>
  </si>
  <si>
    <t>ΠΙΝΑΚΑΣ 3.14. ΜΕΤΑΠΟΙΗΣΗ ΠΡΟΪΟΝΤΩΝ</t>
  </si>
  <si>
    <r>
      <t xml:space="preserve">3. </t>
    </r>
    <r>
      <rPr>
        <b/>
        <sz val="13"/>
        <rFont val="Tahoma"/>
        <family val="2"/>
      </rPr>
      <t>Αρνιά</t>
    </r>
    <r>
      <rPr>
        <sz val="13"/>
        <rFont val="Tahoma"/>
        <family val="2"/>
      </rPr>
      <t xml:space="preserve"> γάλακτος γενικά</t>
    </r>
  </si>
  <si>
    <r>
      <t xml:space="preserve">4. </t>
    </r>
    <r>
      <rPr>
        <b/>
        <sz val="13"/>
        <rFont val="Tahoma"/>
        <family val="2"/>
      </rPr>
      <t>Αρνιά</t>
    </r>
    <r>
      <rPr>
        <sz val="13"/>
        <rFont val="Tahoma"/>
        <family val="2"/>
      </rPr>
      <t xml:space="preserve"> παχυνόμενα άνω των 45 ημ.</t>
    </r>
  </si>
  <si>
    <r>
      <t xml:space="preserve">5. </t>
    </r>
    <r>
      <rPr>
        <b/>
        <sz val="13"/>
        <rFont val="Tahoma"/>
        <family val="2"/>
      </rPr>
      <t>Κατσίκια</t>
    </r>
    <r>
      <rPr>
        <sz val="13"/>
        <rFont val="Tahoma"/>
        <family val="2"/>
      </rPr>
      <t xml:space="preserve"> γάλακτος γενικά</t>
    </r>
  </si>
  <si>
    <t>ΠΙΝΑΚΑΣ 2.5 β: ΤΙΜΕΣ ΖΩΝΤΩΝ ΖΩΩΝ ΑΞΙΑΣ ΑΠΟΓΡΑΦΗΣ</t>
  </si>
  <si>
    <t>0,85 Χ ΗΡ * Χ ΩΡΕΣ ΛΕΙΤΟΥΡΓΙΑΣ **  Χ ΤΙΜΗ ΒΕΝΖΙΝΗΣ / ΛΙΤΡΟ</t>
  </si>
  <si>
    <t>0,50 Χ ΗΡ * Χ ΩΡΕΣ ΛΕΙΤΟΥΡΓΙΑΣ **  Χ ΤΙΜΗ ΠΕΤΡΕΛΑΙΟΥ / ΛΙΤΡΟ</t>
  </si>
  <si>
    <t xml:space="preserve"> 3.  ΛΟΙΠΑ ΣΤΟΙΧΕΙΑ</t>
  </si>
  <si>
    <t xml:space="preserve">             ΠΙΝΑΚΑΣ 3.1:    ΤΙΜΕΣ ΚΑΥΣΙΜΩΝ ΚΑΙ ΗΛΕΚΤΡΙΚΗΣ ΕΝΕΡΓΕΙΑΣ</t>
  </si>
  <si>
    <t>να αξιοποιούνται συστηματικά από ζώα της εκμετάλλευσης (βοοειδή, αιγοπρόβατα ποιμενικά, ιπποειδή).</t>
  </si>
  <si>
    <t>ΒΑΜΒΑΚΙ ΜΗΧΑΝΟΣΥΛΛΟΓΗΣ ΠΟΤΙΣΤΙΚΟ</t>
  </si>
  <si>
    <t xml:space="preserve">50 - 60 </t>
  </si>
  <si>
    <t>ΠΙΝΑΚΑΣ 1.11: ΒΙΟΜΗΧΑΝΙΚΑ ΦΥΤΑ</t>
  </si>
  <si>
    <r>
      <t xml:space="preserve">6. </t>
    </r>
    <r>
      <rPr>
        <b/>
        <sz val="13"/>
        <rFont val="Tahoma"/>
        <family val="2"/>
      </rPr>
      <t>Κατσίκια</t>
    </r>
    <r>
      <rPr>
        <sz val="13"/>
        <rFont val="Tahoma"/>
        <family val="2"/>
      </rPr>
      <t xml:space="preserve"> παχυνόμενα άνω των 45 ημ.</t>
    </r>
  </si>
  <si>
    <r>
      <t xml:space="preserve">7. </t>
    </r>
    <r>
      <rPr>
        <b/>
        <sz val="13"/>
        <rFont val="Tahoma"/>
        <family val="2"/>
      </rPr>
      <t>Χoιρίδια</t>
    </r>
    <r>
      <rPr>
        <sz val="13"/>
        <rFont val="Tahoma"/>
        <family val="2"/>
      </rPr>
      <t xml:space="preserve"> παχυvόμεvα άνω των 6 μην.</t>
    </r>
  </si>
  <si>
    <r>
      <t xml:space="preserve">1. </t>
    </r>
    <r>
      <rPr>
        <b/>
        <sz val="13"/>
        <rFont val="Tahoma"/>
        <family val="2"/>
      </rPr>
      <t>Αγελαδινό</t>
    </r>
  </si>
  <si>
    <r>
      <t xml:space="preserve">2. </t>
    </r>
    <r>
      <rPr>
        <b/>
        <sz val="13"/>
        <rFont val="Tahoma"/>
        <family val="2"/>
      </rPr>
      <t>Πρόβειο</t>
    </r>
  </si>
  <si>
    <r>
      <t xml:space="preserve">3. </t>
    </r>
    <r>
      <rPr>
        <b/>
        <sz val="13"/>
        <rFont val="Tahoma"/>
        <family val="2"/>
      </rPr>
      <t>Κατσικίσιο</t>
    </r>
  </si>
  <si>
    <t>ΣΑΝΟΣ ΣΙΤΗΡΩΝ</t>
  </si>
  <si>
    <t>ΣΑΝΟΣ ΨΥΧΑΝΘΩΝ</t>
  </si>
  <si>
    <t xml:space="preserve">ΑΞΙΑ ΗΜΕΡ/ΣΘΙΩΝ </t>
  </si>
  <si>
    <t>Τα έσοδα των μηχανημάτων αυτών υπολογίζονται με βάση τα δεδομένα των αντίστοιχων καλλιεργειών (δαπάνη / στρ συλλογής) και το παρακάτω :</t>
  </si>
  <si>
    <t>25.000-30.000 τεμάχ.</t>
  </si>
  <si>
    <t>Σϋμφωνα με την υπ. αρ. 14609/12-12--2005 Απόφαση Υπουργού Αγρ. Ανάπτυξης και Τροφίμων ισχύουν τα παρακάτω:</t>
  </si>
  <si>
    <t>ΒΙΟΛΟΓΙΚΗ ΚΤΗΝΟΤΡΟΦΙΑ &amp; ΔΙΑΦΟΡΑ</t>
  </si>
  <si>
    <t>ΑΝΑΓΚΕΣ ΣΕ ΑΝΘΡΩΠΙΝΗ ΕΡΓΑΣΙΑ ( ΩΡΕΣ / ΚΥΨΕΛΗ )</t>
  </si>
  <si>
    <t xml:space="preserve">Περίφραξη σταβλικών εγκαταστάσεων ή γεωργικών αποθηκών μέχρι 400 μέτρων  (€ / m) </t>
  </si>
  <si>
    <t xml:space="preserve">   Για τις άλλες μορφές αιγοπροβατοτροφικής εκμετάλλευσης πλην ποιμενικής εξασφαλίζεται η διατροφή των ζώων με αγοραζόμενες ζωοτροφές. </t>
  </si>
  <si>
    <t xml:space="preserve"> Η παραγωγή λαδιού στο Νομό Χίου είναι 30-40 κιλά / στρ. με ελάχιστη αποδεκτή πυκνότητα 12 δένδρα / στρ.</t>
  </si>
  <si>
    <t xml:space="preserve">  Όταν κατασκευάζουμε αποθήκη Γεωργ. Εφοδίων και Γεωργ. Μηχανημάτων αυξάνεται η διάρκεια ζωής των αποθηκευμένων ειδών μέχρι 50%.</t>
  </si>
  <si>
    <t>14.700 € ΚΑΙ ΕΠΙΠΛΕΟΝ 4.700 € ΓΙΑ ΚΑΘΕ 100 ΧΟΙΡ/ΡΕΣ</t>
  </si>
  <si>
    <t>ΝΗΣΙΩΤΙΚΗ ΧΩΡΑ</t>
  </si>
  <si>
    <t>ΕΥΒΟΙΑ ΚΑΙ ΚΡΗΤΗ</t>
  </si>
  <si>
    <t>0,1 - 1,4</t>
  </si>
  <si>
    <t>ΧΟΙΡΙΔΙΟ ΘΗΛΑΖΟΝ &lt; 40 ΚΙΛΩΝ</t>
  </si>
  <si>
    <t>ΠΙΝΑΚΑΣ 3.5. ΑΝΩΤΑΤΕΣ ΤΙΜΕΣ ΑΝΑ ΣΤΡΕΜΜΑ ΓΙΑ ΔΙΑΦΟΡΕΣ ΕΠΕΝΔΥΣΕΙΣ ΣΤΑ ΘΕΡΜΟΚΗΠΙΑ</t>
  </si>
  <si>
    <t>ΠΙΝΑΚΑΣ 3.6. ΑΝΩΤΑΤΕΣ ΤΙΜΕΣ ΑΝΑ ΣΤΡΕΜΜΑ ΓΙΑ ΔΙΑΦΟΡΕΣ ΕΠΕΝΔΥΣΕΙΣ ΣΤΑ ΘΕΡΜΟΚΗΠΙΑ</t>
  </si>
  <si>
    <t>ΓΙΑ ΣΥΣΤΗΜΑ ΚΟΜΠΟΣΤΟΠΟΙΗΣΗΣ 38.000 € ΚΑΙ ΕΠΙΠΛΕΟΝ 5.900 € ΓΙΑ ΚΑΘΕ 25.000 ΟΡΝΙΘΕΣ</t>
  </si>
  <si>
    <t>·  1 στρ. δεντρώδης καλλιέργειας ισοδυναμεί με 2,5 στρ. ξηρικής καλλιέργειας</t>
  </si>
  <si>
    <r>
      <t xml:space="preserve">Κατ' αποκοπή επιδότηση ελαιώνων : </t>
    </r>
    <r>
      <rPr>
        <b/>
        <sz val="12"/>
        <rFont val="Tahoma"/>
        <family val="2"/>
      </rPr>
      <t xml:space="preserve">14,50 € / στρ. </t>
    </r>
  </si>
  <si>
    <t>*    Με μηχανοκίνητη φύτευση-συλλογή η ανθρώπινη εργασία γίνεται 50 ώρες</t>
  </si>
  <si>
    <t>Μικρά νησιά Αιγαίου</t>
  </si>
  <si>
    <t>ΠΙΝΑΚΑΣ 3.12: ΟΙΚΟΝΟΜΙΚΗ ΕΝΙΣΧΥΣΗ ΒΙΟΚΑΛΛΙΕΡΓΗΤΩΝ</t>
  </si>
  <si>
    <t xml:space="preserve">ΠΙΝΑΚΑΣ 3.4: ΑΝΩΤΑΤΑ ΟΡΙΑ ΕΠΙΛΕΞΙΜΗΣ ΔΑΠΑΝΗΣ ΓΙΑ ΕΓΚΑΤΑΣΤΑΣΕΙΣ ΕΠΕΞΕΡΓΑΣΙΑΣ ΑΠΟΒΛΗΤΩΝ ΠΤΗΝΟΚΤΗΝΟΤΡΟΦΙΚΩΝ ΕΚΜΕΤΑΛΛΕΥΣΕΩΝ </t>
  </si>
  <si>
    <t xml:space="preserve">ΠΙΝΑΚΑΣ 3.4. ΑΝΩΤΑΤΑ ΟΡΙΑ ΕΠΙΛΕΞΙΜΗΣ ΔΑΠΑΝΗΣ ΓΙΑ ΕΓΚΑΤΑΣΤΑΣΕΙΣ ΕΠΕΞΕΡΓΑΣΙΑΣ ΑΠΟΒΛΗΤΩΝ ΠΤΗΝΟΚΤΗΝΟΤΡΟΦΙΚΩΝ ΕΚΜΕΤΑΛΛΕΥΣΕΩΝ </t>
  </si>
  <si>
    <t>ΠΙΝΑΚΑΣ 3.8:   ΑΜΟΙΒΗ ΕΡΓΑΣΙΑΣ ΑΝΘΡΩΠΩΝ ΚΑΙ ΜΗΧΑΝΗΜΑΤΩΝ</t>
  </si>
  <si>
    <t>ΠΙΝΑΚΑΣ 3.8. ΑΜΟΙΒΗ ΕΡΓΑΣΙΑΣ ΑΝΘΡΩΠΩΝ ΚΑΙ ΜΗΧΑΝΗΜΑΤΩΝ</t>
  </si>
  <si>
    <t>ΠΙΝΑΚΑΣ 3.9. ΤΙΜΕΣ ΖΩΟΤΡΟΦΩΝ</t>
  </si>
  <si>
    <r>
      <t xml:space="preserve">ΠΙΝΑΚΑΣ 3.5: ΑΝΩΤΑΤΕΣ ΤΙΜΕΣ ΑΝΑ ΣΤΡΕΜΜΑ ΣΤΑ ΘΕΡΜΟΚΗΠΙΑ  </t>
    </r>
  </si>
  <si>
    <t>ΠΙΝΑΚΑΣ 3.7:   ΤΙΜΕΣ ΑΞΙΑΣ  ΚΑΙ ΕΝΟΙΚΙΟΥ ΕΔΑΦΩΝ</t>
  </si>
  <si>
    <t>ΜΗΧΑΝΙΚΗ ΕΡΓΑΣΙΑ (ώρες / στρ.) σε ελαιώνα 15 -22 ελαιόδεντρα/στρ.</t>
  </si>
  <si>
    <t>ΠΙΝΑΚΑΣ 2.7.  ΣΤΡΟΥΘΟΚΑΜΗΛΟΙ</t>
  </si>
  <si>
    <t>ΠΙΝΑΚΑΣ 2.8.  ΚΟΝΙΚΛΟΤΡΟΦΙΑ</t>
  </si>
  <si>
    <t>ΠΙΝΑΚΑΣ 2.9.  ΑΛΟΓΑ - ΠΟΝΕΪ</t>
  </si>
  <si>
    <t>ΚΑΛΛΙΕΡΓΟΥΜΕΝΗ</t>
  </si>
  <si>
    <t>ΠΙΝΑΚΑΣ 1.16 ΑΡΩΜΑΤΙΚΑ ΦΥΤΑ</t>
  </si>
  <si>
    <t>ΠΙΝΑΚΑΣ 1.11 ΒΙΟΜΗΧΑΝΙΚΑ ΦΥΤΑ</t>
  </si>
  <si>
    <t>7 &amp; 8</t>
  </si>
  <si>
    <t xml:space="preserve">ΠΙΝΑΚΑΣ 3.6:  ΑΝΩΤΑΤΕΣ ΤΙΜΕΣ ΑΝΑ ΣΤΡΕΜΜΑ ΓΙΑ ΔΙΑΦΟΡΕΣ ΕΠΕΝΔΥΣΕΙΣ ΣΤΑ ΘΕΡΜΟΚΗΠΙΑ </t>
  </si>
  <si>
    <t>3 &amp; 4</t>
  </si>
  <si>
    <t>ΚΥΨΕΛΩΝ</t>
  </si>
  <si>
    <t>ΜΕΛΙΣ/ΝΩΝ</t>
  </si>
  <si>
    <t>ΜΕ ΠΑΤΩΜΑ</t>
  </si>
  <si>
    <t>ΜΕΧΡΙ 100</t>
  </si>
  <si>
    <t>ΑΠΟ 101 ΕΩΣ 200</t>
  </si>
  <si>
    <t>ΑΠΟ 301 ΕΩΣ 400</t>
  </si>
  <si>
    <t>ΑΠΟ 401 ΕΩΣ 500</t>
  </si>
  <si>
    <t>ΑΝΩ ΤΩΝ 501</t>
  </si>
  <si>
    <t xml:space="preserve">ΠΑΡΑΤΗΡΗΣΕΙΣ : </t>
  </si>
  <si>
    <t>ΠΑΡΑΤΗΡΗΣΕΙΣ :</t>
  </si>
  <si>
    <t>ΑΞΙΑ ΒΑΣΙΛΙΚΟΥ ΠΟΛΤΟΥ</t>
  </si>
  <si>
    <t>ΑΞΙΑ ΓΥΡΗΣ</t>
  </si>
  <si>
    <t>ΠΑΡΑΓΩΓΗ ΒΑΣΙΛΙΚΟΥ ΠΟΛΤΟΥ</t>
  </si>
  <si>
    <t>ΠΑΡΑΓΩΓΗ ΓΥΡΗΣ</t>
  </si>
  <si>
    <t>ΜΕΧΡΙ 500 gr / ΚΥΨΕΛΗ</t>
  </si>
  <si>
    <t>ΜΕΛΙΣΣΟΚΟΜΙΚΟ ΕΡΓΑΣΤΗΡΙΟ</t>
  </si>
  <si>
    <t>ΑΥΓΟΠΑΡΑΓΩΓΗ (ΓΙΑ 1000 ΚΕΦ)</t>
  </si>
  <si>
    <t xml:space="preserve">2.        Οι δαπάνες εμπορίας υπολογίζονται στο 0,5% της αξίας παραγωγής πλην της περίπτωσης που πωλούνται ζωντανά ζώα σε τρίτους για αναπαραγωγή οπότε δεν υπολογίζουμε δαπάνες εμπορίας.                                                                             </t>
  </si>
  <si>
    <t>3. Υπόστρωμα με περλίτη, πετροβάμβακα, κοκοσόιλ</t>
  </si>
  <si>
    <t xml:space="preserve">    Βοσκός ή σταβλίτης συνεχούς απασχόλησης είναι αυτός που απασχολείται συνέχεια για 6 τουλάχιστον μήνες στην εκμ/ση. Σε όλες τις άλλες περιπτώσεις ο απασχολούμενος εργάτης θα χρεώνεται σαν ανειδίκευτος εποχιακός.</t>
  </si>
  <si>
    <t>ΑΝΕΙΔΙΚΕΥΤΟΣ ΕΠΟΧΙΑΚΟΣ ΕΡΓΑΤΗΣ</t>
  </si>
  <si>
    <t xml:space="preserve">€ / ΖΩΟ            </t>
  </si>
  <si>
    <r>
      <t>50  / m</t>
    </r>
    <r>
      <rPr>
        <vertAlign val="superscript"/>
        <sz val="10"/>
        <rFont val="Tahoma"/>
        <family val="2"/>
      </rPr>
      <t xml:space="preserve">2 </t>
    </r>
    <r>
      <rPr>
        <sz val="10"/>
        <rFont val="Tahoma"/>
        <family val="2"/>
      </rPr>
      <t>ΘΑΛΑΜΟΥ</t>
    </r>
  </si>
  <si>
    <r>
      <t>52  / m</t>
    </r>
    <r>
      <rPr>
        <vertAlign val="superscript"/>
        <sz val="10"/>
        <rFont val="Tahoma"/>
        <family val="2"/>
      </rPr>
      <t xml:space="preserve">2 </t>
    </r>
    <r>
      <rPr>
        <sz val="10"/>
        <rFont val="Tahoma"/>
        <family val="2"/>
      </rPr>
      <t>ΘΑΛΑΜΟΥ</t>
    </r>
  </si>
  <si>
    <r>
      <t>53  / m</t>
    </r>
    <r>
      <rPr>
        <vertAlign val="superscript"/>
        <sz val="10"/>
        <rFont val="Tahoma"/>
        <family val="2"/>
      </rPr>
      <t xml:space="preserve">2 </t>
    </r>
    <r>
      <rPr>
        <sz val="10"/>
        <rFont val="Tahoma"/>
        <family val="2"/>
      </rPr>
      <t>ΘΑΛΑΜΟΥ</t>
    </r>
  </si>
  <si>
    <t>1. Τα κτηνοτροφικά στέγαστρα με σκελετό θερμοκηπίου (στάβλοι τύπου τολ) θα έχουν μόνωση και ανοίγματα αερισμού στην οροφή.</t>
  </si>
  <si>
    <t>2. Στα χοιροστάσια μικτής κατεύθυνσης συμπεριλαμβάνονται και τα παχυντήρια.</t>
  </si>
  <si>
    <t>3. Η ανώτατη επιλέξιμη δαπάνη ανά τ.μ. κτιρίου, περιλαμβάνει ηλεκτρικές και υδραυλικές εγκαταστάσεις, παράθυρα, μονώσεις, σχάρες δαπέδων όπου απαιτείται κ.λ.π. Δεν περιλαμβάνει την οικοδομική άδεια.</t>
  </si>
  <si>
    <t>4. Η ανώτατη επιλέξιμη δαπάνη δύναται να προσαυξάνεται: α. Στις σταβλικές εγκαταστάσεις και λοιπά γεωργικά κτίσματα που κατασκευάζονται (ίδρυση, επέκταση) σε ορεινομειονεκτικές περιοχές ή σε περιοχές που ισχύουν ειδικοί αρχιτεκτονικοί όροι έως 10% ανά τ.μ. κτιρίου. β. Στις σταβλικές εγκαταστάσεις και λοιπά γεωργικά κτίσματα που κατασκευάζονται σε νησιωτικές περιοχές της Χώρας με εξαίρεση τις νήσου Κρήτη και Εύβοια έως 15% ανά τ.μ. κτιρίου.</t>
  </si>
  <si>
    <t>6. Στην περίπτωση μελισσοκομικών κτισμάτων, ο χώρος επεξεργασίας μελιού, συμπεριλαμβανομένου και του λουτρού (τουαλέτα), θεωρείται μελισσοκομικό εργαστήριο, ενώ ο υπόλοιπος χώρος θεωρείται αποθήκη.</t>
  </si>
  <si>
    <t>5. Σε στάβλους αγελάδων που κατασκευάζονται με την μορφή σταυλουπόστεγων δηλαδή υπόστεγων χωρίς περιμετρικούς τοίχους, οι ανώτατες επιλέξιμες δαπάνες μειώνονται στα 150 ευρώ ανά τ.μ. κτιρίου.</t>
  </si>
  <si>
    <t>ΠΙΝΑΚΑΣ 3.3. ΑΝΩΤΑΤΗ ΕΠΙΛΕΞΙΜΗ ΔΑΠΑΝΗ ΕΠΕΝΔΥΤΙΚΩΝ ΔΑΠΑΝΩΝ ΣΧ. ΒΕΛΤΙΩΣΗΣ ΣΤΑΥΛΙΚΩΝ ΕΓΚΑΤΑΣΤΑΣΕΩΝ ΚΑΙ ΛΟΙΠΩΝ ΓΕΩΡΓΙΚΩΝ ΚΤΙΣΜΑΤΩΝ</t>
  </si>
  <si>
    <t>ΠΙΝΑΚΑΣ 3.7. ΤΙΜΕΣ ΑΞΙΑΣ  ΚΑΙ ΕΝΟΙΚΙΟΥ ΕΔΑΦΩΝ</t>
  </si>
  <si>
    <t>ΚΡΕΑΣ ΚΟΥΝΕΛΙΩΝ</t>
  </si>
  <si>
    <t>ΚΡΕΑΣ ΕΝΗΛΙΚΩΝ ΚΟΥΝΕΛΙΩΝ</t>
  </si>
  <si>
    <t>ΚΡΕΑΣ ΠΑΧΥΝΟΜΕΝΑ</t>
  </si>
  <si>
    <t>1. κοτόπουλα : 950 κεφ Χ 1,7 Kg κρέας / κεφ Χ 2,20 €/Kg</t>
  </si>
  <si>
    <t>ΑΥΤΟΚΙΝΟΥΜΕΝΩΝ ΣΥΛΛΕΚΤΙΚΩΝ ΧΕΙΜΕΡΙΝΩΝ ΣΙΤΗΡΩΝ - ΨΥΧΑΝΘΩΝ</t>
  </si>
  <si>
    <t>ΑΥΤΟΚΙΝΟΥΜΕΝΩΝ ΣΥΛΛΕΚΤΙΚΩΝ ΒΑΜΒΑΚΟΣ ΚΑΙ ΛΟΙΠΩΝ ΒΙΟΜΗΧΑΝΙΚΩΝ ΦΥΤΩΝ</t>
  </si>
  <si>
    <t>1. Όταν ο παραγωγός κατέχει ή πρόκειται να κατασκευάσει αποθήκη για αποθήκευση προϊόντων παραγωγής της γεωρικής εκμετάλλευσης, δικαιολογείται αύξηση τιμών πώλησης 25% για μηδική και ψυχανθή και βρώσιμες ελιές και 10% για λοιπά προϊόντα. Επισημαίνεται ότι αυξημένες τιμές θα υπολογίζονται για τις ποσότητες των προϊόντων της χωρητικότητας των αποθηκευτικών χώρων και για τα προϊόντα που παράγονται στην ίδια την εκμετάλλευση.</t>
  </si>
  <si>
    <t xml:space="preserve">   Η κατασκευή ψυκτικών χώρων για αποθήκευση νωπών φρούτων ή ανθέων ή κηπευτικών δικαιολογεί αύξηση 10% σε ανθρώπινη και μηχανική εργασία.</t>
  </si>
  <si>
    <t>228,80 έως 427,90</t>
  </si>
  <si>
    <t>έως 7,00</t>
  </si>
  <si>
    <r>
      <t>ΜΕΤΑΒΛΗΤΕΣ ΔΑΠΑΝΕΣ ( € / μ</t>
    </r>
    <r>
      <rPr>
        <b/>
        <vertAlign val="superscript"/>
        <sz val="12"/>
        <rFont val="Tahoma"/>
        <family val="2"/>
      </rPr>
      <t>2</t>
    </r>
    <r>
      <rPr>
        <b/>
        <sz val="12"/>
        <rFont val="Tahoma"/>
        <family val="2"/>
      </rPr>
      <t xml:space="preserve"> / έτος)</t>
    </r>
  </si>
  <si>
    <t>Υπόστρωμα (εμπεριέχει και το μυκήλιο)</t>
  </si>
  <si>
    <t>Επικάλυψη</t>
  </si>
  <si>
    <t>Νερό, Θέρμανση, Ηλεκτρικό Ρεύμα</t>
  </si>
  <si>
    <t>Δαπάνες εμπορίας (% επί της αξίας παραγωγής)</t>
  </si>
  <si>
    <t>Διάφορα</t>
  </si>
  <si>
    <t>ΑΠΑΙΤΗΣΕΙΣ ΕΡΓΑΣΙΑΣ (ώρες / μ2 / έτος)</t>
  </si>
  <si>
    <r>
      <t>ΠΑΡΑΓΩΓΗ  (κιλά / μ</t>
    </r>
    <r>
      <rPr>
        <b/>
        <vertAlign val="superscript"/>
        <sz val="12"/>
        <rFont val="Tahoma"/>
        <family val="2"/>
      </rPr>
      <t>2</t>
    </r>
    <r>
      <rPr>
        <b/>
        <sz val="12"/>
        <rFont val="Tahoma"/>
        <family val="2"/>
      </rPr>
      <t xml:space="preserve"> / κύκλο)</t>
    </r>
  </si>
  <si>
    <t>ΚΥΚΛΟΙ ΕΤΗΣΙΩΣ</t>
  </si>
  <si>
    <r>
      <t xml:space="preserve">    Τα στοιχεία αναφέρονται ανά μ</t>
    </r>
    <r>
      <rPr>
        <vertAlign val="superscript"/>
        <sz val="12"/>
        <rFont val="Tahoma"/>
        <family val="2"/>
      </rPr>
      <t xml:space="preserve">2   </t>
    </r>
    <r>
      <rPr>
        <sz val="12"/>
        <rFont val="Tahoma"/>
        <family val="2"/>
      </rPr>
      <t>καλιεργούμενης επιφάνειας θαλάμου.</t>
    </r>
  </si>
  <si>
    <t>ΑΞΙΑ ΚΗΡΙΟΥ</t>
  </si>
  <si>
    <t xml:space="preserve">€ ανά κεφαλή </t>
  </si>
  <si>
    <r>
      <t>Βόθροι λυμάτων από μπετόν αρμέ (€  / m</t>
    </r>
    <r>
      <rPr>
        <vertAlign val="superscript"/>
        <sz val="11"/>
        <rFont val="Tahoma"/>
        <family val="2"/>
      </rPr>
      <t>3</t>
    </r>
    <r>
      <rPr>
        <sz val="11"/>
        <rFont val="Tahoma"/>
        <family val="2"/>
      </rPr>
      <t>)</t>
    </r>
  </si>
  <si>
    <r>
      <t>Ομβροδεξαμενή με επένδυση πέτρα                  (€ / m</t>
    </r>
    <r>
      <rPr>
        <vertAlign val="superscript"/>
        <sz val="11"/>
        <rFont val="Tahoma"/>
        <family val="2"/>
      </rPr>
      <t>3</t>
    </r>
    <r>
      <rPr>
        <sz val="11"/>
        <rFont val="Tahoma"/>
        <family val="2"/>
      </rPr>
      <t>)</t>
    </r>
  </si>
  <si>
    <t>ΠΙΝΑΚΑΣ 1.12: ΑΝΘΗ ΘΕΡΜΟΚΗΠΙΟΥ</t>
  </si>
  <si>
    <t>ΠΙΝΑΚΑΣ 1.13: ΕΤΗΣΙΑ ΣΠΟΡΟΦΥΤΑ</t>
  </si>
  <si>
    <t>ΠΙΝΑΚΑΣ 1.14: ΕΛΙΑ</t>
  </si>
  <si>
    <t>ΠΙΝΑΚΑΣ 1.15: ΜΑΝΙΤΑΡΙΑ</t>
  </si>
  <si>
    <t>ΠΙΝΑΚΑΣ 1.12 ΑΝΘΗ ΘΕΡΜΟΚΗΠΙΟΥ</t>
  </si>
  <si>
    <t>ΠΙΝΑΚΑΣ 1.13 ΕΤΗΣΙΑ ΣΠΟΡΟΦΥΤΑ</t>
  </si>
  <si>
    <t>ΠΙΝΑΚΑΣ 1.14 ΕΛΙΑ</t>
  </si>
  <si>
    <t>ΠΙΝΑΚΑΣ 1.15 ΜΑΝΙΤΑΡΙΑ</t>
  </si>
  <si>
    <t>ΠΙΝΑΚΑΣ 1.16. ΩΡΕΣ ΑΠΑΣΧΟΛΗΣΗΣ ΚΑΙ ΔΑΠΑΝΗ ΔΙΑΞΟΝΙΚΟΥ ΚΑΙ ΜΟΝΟΑΞΟΝΙΚΟΥ ΕΛΚΥΣΤΗΡΑ ΚΑΤΑ ΦΑΣΗ ΕΡΓΑΣΙΑΣ ΣΕ ΣΙΤΗΡΑ, ΒΙΚΟ ΚΑΡΠΟ, ΦΑΣΟΛΙΑ ΠΟΤΙΣΤΙΚΑ, ΓΛΥΚΑΝΙΣΟ, ΒΑΜΒΑΚΙ, ΗΛΙΑΝΘΟΣ, ΜΗΔΙΚΗ, ΑΡΑΒΟΣΙΤΟ, ΣΑΝΟΙ ΚΑΙ  ΑΜΠΕΛΙ</t>
  </si>
  <si>
    <t>ΑΞΙΑ ΘΥΜΑΡΙΣΙΟΥ ΜΕΛΙΟΥ</t>
  </si>
  <si>
    <t xml:space="preserve">       3. Δικαιογείται παραγωγή παραφυάδων 20 % του αριθμού των κυψελών που κατέχει για κάθε χρόνο χωρίς μείωση των αποδόσεων.</t>
  </si>
  <si>
    <t>ΑΠΟ 201 ΕΩΣ 300</t>
  </si>
  <si>
    <t>ΚΗΠΕΥΤΙΚΩΝ</t>
  </si>
  <si>
    <t>ΚΟΙΝΟ</t>
  </si>
  <si>
    <t>ΘΕΡΜΟΚΗΠΙΟΥ</t>
  </si>
  <si>
    <t>ΥΠΑΙΘΡΟΥ</t>
  </si>
  <si>
    <t>** Οι δαπάνες θέρμανσης είναι: 1) για καυστήρα πετρελαίου 1160 €/στρ  2) για καυστήρα πυρήνα 580 €/στρ</t>
  </si>
  <si>
    <t>** Οι δαπάνες θέρμανσης, αφορούν την Α' καλλιέργεια και είναι: 1) για καυστήρα πετρελαίου 1160 €/στρ  2) για καυστήρα πυρήνα 580 €/στρ</t>
  </si>
  <si>
    <t>ΜΑΝΙΤΑΡΙ   PLEUROTUS SP.</t>
  </si>
  <si>
    <t xml:space="preserve">  Σε κάθε περίπτωση το Θερμοκήπιο θα κατασκευάζεται σύμφωνα με τις προδιαγραφές του Υπουργείο Αγροτικής Ανάπτυξης και Τροφίμων και δεν ενισχύονται αυτά που κατασκευάζονται εντός ορίων οποιασδήποτε κατηγορίας οικισμού (υπ. αρ. 30095/9-11-2004 Απόφαση Υπ. ΠΕ.ΧΩ.ΔΕ.).</t>
  </si>
  <si>
    <t>1.        Στις διάφορες δαπάνες προστίθεται το 10% επί της αξίας των καρπών που δίνονται στα ζώα όταν η εκμετάλλευση δεν διαθέτει σπαστήρα.</t>
  </si>
  <si>
    <t>Ελαιώνες ελαιοπαραγωγής</t>
  </si>
  <si>
    <t>Ελαιώνες για επιτραπέζια ελιά</t>
  </si>
  <si>
    <t>Κρόκος</t>
  </si>
  <si>
    <t xml:space="preserve">Αμπέλια </t>
  </si>
  <si>
    <t>Ακρόδρυα (καστανιές, φουντουκιές, καρυδιές)</t>
  </si>
  <si>
    <t>Αγελάδες Βοσκής κρεατοπαραγωγής</t>
  </si>
  <si>
    <t xml:space="preserve">ΑΞΙΑ ΑΝΘΟΜΕΛΟΥ </t>
  </si>
  <si>
    <t>ΑΞΙΑ ΠΕΥΚΟΜΕΛΟΥ</t>
  </si>
  <si>
    <t xml:space="preserve">ΜΟΝΗ:100 γρ/κυψέλη </t>
  </si>
  <si>
    <t>ΜΕ ΠΑΤΩΜΑ:150 γρ/κυψέλη</t>
  </si>
  <si>
    <t>ΠΙΝΑΚΑΣ 3.2: ΑΝΩΤΑΤΕΣ ΤΙΜΕΣ ΓΕΩΡΓΙΚΩΝ ΕΠΕΝΔΥΣΕΩΝ (ΥΛΙΚΑ ΚΑΙ ΤΟΠΟΘΕΤΗΣΗ)</t>
  </si>
  <si>
    <t>ΑΡΝΙΑ ΠΑΧΥΝΟΜΕΝΑ</t>
  </si>
  <si>
    <t>ΠΡΟΒΑΤΙΝΕΣ - ΑΙΓΕΣ ΗΛΙΚΙΑΣ ΑΝΩ ΤΟΥ ΕΤΟΥΣ</t>
  </si>
  <si>
    <r>
      <t xml:space="preserve">6000,00                    </t>
    </r>
    <r>
      <rPr>
        <b/>
        <sz val="10"/>
        <rFont val="Arial"/>
        <family val="0"/>
      </rPr>
      <t>€</t>
    </r>
    <r>
      <rPr>
        <b/>
        <sz val="8"/>
        <rFont val="Tahoma"/>
        <family val="2"/>
      </rPr>
      <t>/ΣΤΡ</t>
    </r>
  </si>
  <si>
    <t xml:space="preserve">ΧΕΙΡΙΣΤΗΣ  
ΣΚΑΠΤΙΚΟΥ 
</t>
  </si>
  <si>
    <t xml:space="preserve">ΧΕΙΡΙΣΤΗΣ  
ΡΑΒΔΙΣΤΙΚΟΥ  ΚΛΑΔΕΥΤΙΚΟΥ                                 ΨΕΚΑΣΤΙΚΟΥ
</t>
  </si>
  <si>
    <r>
      <t>2,5 m</t>
    </r>
    <r>
      <rPr>
        <vertAlign val="superscript"/>
        <sz val="12"/>
        <rFont val="Tahoma"/>
        <family val="2"/>
      </rPr>
      <t>2</t>
    </r>
    <r>
      <rPr>
        <sz val="12"/>
        <rFont val="Tahoma"/>
        <family val="2"/>
      </rPr>
      <t xml:space="preserve">/μοσχάρι </t>
    </r>
  </si>
  <si>
    <r>
      <t>0,5 m</t>
    </r>
    <r>
      <rPr>
        <vertAlign val="superscript"/>
        <sz val="12"/>
        <rFont val="Tahoma"/>
        <family val="2"/>
      </rPr>
      <t>2</t>
    </r>
    <r>
      <rPr>
        <sz val="12"/>
        <rFont val="Tahoma"/>
        <family val="2"/>
      </rPr>
      <t>/πρόβατο ή αίγα</t>
    </r>
  </si>
  <si>
    <t>3m/αγελάδα</t>
  </si>
  <si>
    <r>
      <t xml:space="preserve">1,5             </t>
    </r>
    <r>
      <rPr>
        <sz val="10"/>
        <rFont val="Tahoma"/>
        <family val="2"/>
      </rPr>
      <t xml:space="preserve"> (4 σκαπτικό)</t>
    </r>
  </si>
  <si>
    <t xml:space="preserve">  Η καταβαλλομένη στους δικαιούχους ενίσχυση υπολογίζεται με βάση τους παρακάτω πίνακες της ΚΥΑ 586/130492/11-8-2004.                          </t>
  </si>
  <si>
    <t xml:space="preserve">Στα σιτηρέσια διατροφής των ζώων το 30% τουλάχιστον των αναγκών σε Νομευτικές Μονάδες πρέπει να καλύπτονται από χονδροειδείς ζωοτροφές. </t>
  </si>
  <si>
    <t>2. Η κατασκευή ή κατοχή ψυκτικών χώρων για αποθήκευση νωπών φρούτων ή ανθέων ή κηπευτικών (πατάτα κ.τ.λ.) δικαιολογεί αύξηση στην τιμή πώλησης 20 % στα άνθη και κηπευτικών και 50 % στα νωπά φρούτα. Η ύπαρξη ψύκτη στις σταυλικές εγκαταστάσεις αυξάνει την τιμή του γάλακτος κατά 5%.</t>
  </si>
  <si>
    <t xml:space="preserve">   Η κατασκευή περίφραξης βοσκοτόπου επιφέρει μείωση ωρών ανθρώπινης εργασίας 5% ανά αιγοπρόβατο και ανά βοοειδές.</t>
  </si>
  <si>
    <t xml:space="preserve">   Η κατασκευή ποιμνιοστασίου ή βουστασίου δικαιολογεί μείωση ανθρώπινης εργασίας 5% ανά αιγοπρόβατο και ανά βοοειδές.</t>
  </si>
  <si>
    <t>ΦΑΣΟΛΑΚΙ Β' ΚΑΛ.</t>
  </si>
  <si>
    <t>Λιπάσματα - κοπριά 7 € / στρ.</t>
  </si>
  <si>
    <t>Φάρμακα - Ζιζανιοκτονία 7 € / στρ.</t>
  </si>
  <si>
    <t xml:space="preserve">Δακοκτονία : κιλά λαδιού Χ 0,03 €. </t>
  </si>
  <si>
    <t>Βρώσιμη Ποτιστ.</t>
  </si>
  <si>
    <r>
      <t xml:space="preserve">Δαπάνες  ανανέωσης γηρασμένων ελαιόδενδρων </t>
    </r>
    <r>
      <rPr>
        <b/>
        <sz val="12"/>
        <rFont val="Tahoma"/>
        <family val="2"/>
      </rPr>
      <t xml:space="preserve">939 € /στρ. </t>
    </r>
    <r>
      <rPr>
        <sz val="12"/>
        <rFont val="Tahoma"/>
        <family val="2"/>
      </rPr>
      <t xml:space="preserve"> </t>
    </r>
  </si>
  <si>
    <r>
      <t>m</t>
    </r>
    <r>
      <rPr>
        <vertAlign val="superscript"/>
        <sz val="12"/>
        <rFont val="Tahoma"/>
        <family val="2"/>
      </rPr>
      <t>2</t>
    </r>
    <r>
      <rPr>
        <sz val="12"/>
        <rFont val="Tahoma"/>
        <family val="2"/>
      </rPr>
      <t xml:space="preserve"> για τον ενσταβλισμό των ζώων κατά κεφαλή  σύμφωνα με την Απόφαση 306419 / 12-10-2005 του Υπουργείου Αγροτικής Ανάπτυξης και Τροφίμων που αφορά την Επιλεξιμότητα επενδύσεων στους τομείς της Κτηνοτροφίας.</t>
    </r>
  </si>
  <si>
    <t>Οι απαιτήσεις σε ανθρώπινη εργασία της εκμ/σης υπολογίζονται αθροιστικά π.χ εκμ/ση που κατέχει 350 κυψέλες μονές :</t>
  </si>
  <si>
    <r>
      <t>       2.  Εμβαδό Μελισσοκομικού Εργαστηρίου έως 100 μ</t>
    </r>
    <r>
      <rPr>
        <vertAlign val="superscript"/>
        <sz val="11"/>
        <rFont val="Tahoma"/>
        <family val="2"/>
      </rPr>
      <t>2</t>
    </r>
    <r>
      <rPr>
        <sz val="11"/>
        <rFont val="Tahoma"/>
        <family val="2"/>
      </rPr>
      <t xml:space="preserve"> για παραγωγούς που κατέχουν μέχρι 200 μελισσοσμήνη και έως 150  μ2 για παραγωγούς που κατέχουν πάνω από 200 μελισσοσμήνη.</t>
    </r>
  </si>
  <si>
    <t>       1.  Η κατασκευή Μελισσοκομικού Εργαστηρίου επιφέρει αύξηση 10% στην τιμή του μελιού, αύξηση στη διάρκεια ζωής κυψελών-κηρηθρών κατά 50% και δυνατότητα παραγωγής και εμπορίας βασιλισσών.</t>
  </si>
  <si>
    <t>3.       Στην κατηγορία ζώων χωρίς γενεολογικά βιβλία περιλαμβάνονται τα αβελτίωτα και ημιβελτιωμένα ζώα.</t>
  </si>
  <si>
    <t>4.       Στην κατηγορία ζώων με γενεολογικά βιβλία περιλαμβάνονται τα βελτιωμένα ζώα.</t>
  </si>
  <si>
    <t>5.       Σε περίπτωση σφαγής ζώων αντικατάστασης η απόδοση σε κρέας είναι 50% στα βοοειδή και 55% στα αιγοπρόβατα.</t>
  </si>
  <si>
    <t>ΚΑΤΗΓΟΡΙΑ ΕΚΤΡΟΦΗΣ</t>
  </si>
  <si>
    <t>Ποιμενική</t>
  </si>
  <si>
    <t>Ημιενσταυλισμένη - Σταυλισμένη</t>
  </si>
  <si>
    <t>Αμελκτική μηχανή</t>
  </si>
  <si>
    <t>Τροφοδοσία καρπού</t>
  </si>
  <si>
    <t>Αποκομιδή κόπρου</t>
  </si>
  <si>
    <t>Μεταφορές</t>
  </si>
  <si>
    <t>3. Η κατασκευή ποιμνιοστασίου ή βουστασίου δικαιολογεί μείωση ανθρώπινης εργασίας 5% κατά αιγοπρόβατο και βοοειδές.</t>
  </si>
  <si>
    <t>4. Για αρνιά και κατσίκια πάχυνσης απαιτούνται 4 ώρες ανθρώπων/κεφαλή/έτος.</t>
  </si>
  <si>
    <t>* Φορολογήσιμοι Ίπποι που υπολογίζονται από τη σχέση : κυβισμός κινητήρα σε κυβικά εκατοστά Χ 0,007</t>
  </si>
  <si>
    <t>ΨΕΚΑΣΤΙΚΟ, ΚΛΑΔΕΥΤΙΚΟ</t>
  </si>
  <si>
    <t>ΡΑΒΔΙΣΤΙΚΟ</t>
  </si>
  <si>
    <t xml:space="preserve">Έκθλιψη ελαιοκάρπου : κιλά λαδιού Χ 0,3€. </t>
  </si>
  <si>
    <t>ΜΕΤΑΒΛΗΤΕΣ ΔΑΠΑΝΕΣ ΥΛΙΚΩΝ</t>
  </si>
  <si>
    <t>4. Όταν ο παραγωγός κάνει διαλογή και τυποποίηση του προϊόντος που παράγει τότε αυξάνεται η τιμή του τυποποιημένου προϊόντος κατά 10 % και αύξηση εργασίας κατά 5%.</t>
  </si>
  <si>
    <t xml:space="preserve">να τηρούνται οι παρακάτω πυκνότητες βόσκησης (ΜΖΚ / 1 Ηα ή 10 ΣΤΡ):
          </t>
  </si>
  <si>
    <t>ΒΕΝΖΙΝΗ SUPER</t>
  </si>
  <si>
    <t>Z.B</t>
  </si>
  <si>
    <t>Μαλλί τρίχες</t>
  </si>
  <si>
    <t>0.9</t>
  </si>
  <si>
    <t>·</t>
  </si>
  <si>
    <t>ΣΗΜΕΙΩΣΕΙΣ :</t>
  </si>
  <si>
    <t>Κατηγορία Ζώων</t>
  </si>
  <si>
    <t>Α. Ετήσιες ανάγκες διατροφής για συντήρηση / κεφαλή</t>
  </si>
  <si>
    <t>Β. Ανάγκες για την παραγωγή κρέατος ανά Kg Ζ.Β.</t>
  </si>
  <si>
    <t>ΜΕΤΑΒΛΗΤΕΣ ΔΑΠΑΝΕΣ (€ / στρ.)</t>
  </si>
  <si>
    <t>Γ. Ανάγκες για την παραγωγή γάλακτος / Kg</t>
  </si>
  <si>
    <t>ΚΟΥΚΙΑ ΞΕΡΑ</t>
  </si>
  <si>
    <t>ΡΕΒΥΘΙΑ</t>
  </si>
  <si>
    <t>ΦΑΚΗ</t>
  </si>
  <si>
    <t>1. ΦΥΤΙΚΗ ΠΑΡΑΓΩΓΗ</t>
  </si>
  <si>
    <t>ΤΟΜΑΤΑ</t>
  </si>
  <si>
    <t>ΞΥΛΑΓΓΟΥΡΑ</t>
  </si>
  <si>
    <t>ΤΙΜΕΣ ΠΡΟΙΟΝΤΩΝ (€ / κιλό)</t>
  </si>
  <si>
    <t>70*</t>
  </si>
  <si>
    <t>800 - 1000 **</t>
  </si>
  <si>
    <t xml:space="preserve">**  Για οίνο γλυκό φυσικό από διαλεχτούς αμπελώνες (Vin doux Naturel - Grand cru) 400 - 530 κιλά / στρ. </t>
  </si>
  <si>
    <t>*  Η μείωση ωρών εργασίας λόγω ύπαρξης μηχανολογικού εξοπλισμού (π.χ. μηχ/το ψεκαστικό ή κλαδευτικό) γίνεται αναλογικά επί των αναγραφόμενων τιμών.</t>
  </si>
  <si>
    <t>εως 5% του κύριου προϊόντος</t>
  </si>
  <si>
    <t>*  Στη βιολογική καλλιέργεια, η τιμή διάθεσης των προϊόντων είναι η ίδια με τη συμβατική καλλιέργεια.</t>
  </si>
  <si>
    <t xml:space="preserve"> Η αγορά ραβδιστικού δικαιολογεί μείωση εργασίας 10 % ,  ελαιοσυλλεκτικού 5% ,  μηχ/του κλαδευτικού 15% και μηχ/του ψεκαστικού 15%.</t>
  </si>
  <si>
    <t xml:space="preserve"> Β Ο Σ Κ Ο Τ Ο Π Ο Ι</t>
  </si>
  <si>
    <t>Γ.</t>
  </si>
  <si>
    <t>ΧΟΙΡΟΤΡΟΦΙΑ</t>
  </si>
  <si>
    <t>ΧΟΙΡΟΜΗΤΕΡΑ</t>
  </si>
  <si>
    <t>&lt;0,027</t>
  </si>
  <si>
    <t>Απαιτήσεις σε Ν.Μ. κατά κεφαλή</t>
  </si>
  <si>
    <t>Απαιτήσεις σε Ν.Μ. κατά Kg Ζ.Β.</t>
  </si>
  <si>
    <t>ΔΑΠΑΝΕΣ : € / ΚΥΨΕΛΗ</t>
  </si>
  <si>
    <t>2. Στην περίπτωση που η εκμ/ση διαθέτει ή πρόκειται να προμηθευτεί μηχάνημα διανομής ενσιρώματος, οι παραπάνω ώρες ανθρώπων των μηρυκαστικών μειώνονται κατά 20% εφόσον το ενσίρωμα επαρκεί να καλύψει τις ανάγκες της εκμ/σης για 9 μήνες. Αν το ενσίρωμα επαρκεί για λιγότερο χρονικό διάστημα η μείωση θα είναι αναλογική : π.χ επάρκεια για 6 μήνες: 6 Χ 20% = 13,3%.</t>
  </si>
  <si>
    <t>Ταίστρες - ποτίστρες κτιστές (€ / m)</t>
  </si>
  <si>
    <t>β) Ζωικής παραγωγής: Δικαιολογείται αύξηση της τιμής του γάλακτος κατά 40 % και του κρέατος κατά 40%, μείωση παραγωγής γάλακτος και κρέατος κατά 10 % και αύξηση δαπάνης διατροφής αγοραζόμενων ζωοτροφών κατά 20%.</t>
  </si>
  <si>
    <t xml:space="preserve">  Η ύπαρξη αρμεκτηρίου αυξάνει τις αποδόσεις σε γάλα μέχρι 10%.</t>
  </si>
  <si>
    <r>
      <t xml:space="preserve"> Σε κτηνοτροφική εκμ/ση που κατασκευάζεται ποιμνιοστάσιο ή βουστάσιο ή χοιροστάσιο* δικαιολογείται αύξηση παραγωγής σε γάλα και κρέας μέχρι 15 % και η κατασκευή αποθήκης ζωοτροφών ή σιλό μεταλλικών δικαιολογεί μείωση κόστους ζωοτροφών μέχρι και 20 %. Επίσης  ηλεκτροδότηση ποιμνιοστασίου ή βουστασίου ή χοιροστασίου δικαιολογεί αύξηση παραγωγής 5%. Η ύπαρξη παγολεκάνης αυξάνει την τιμή γάλακτος 5%.
</t>
    </r>
    <r>
      <rPr>
        <i/>
        <sz val="14"/>
        <rFont val="Tahoma"/>
        <family val="2"/>
      </rPr>
      <t>*  Εγκαταστάσεις που τηρούν κριτήρια πέραν των ελαχίστων</t>
    </r>
  </si>
  <si>
    <t xml:space="preserve">  Σύμφωνα με σχετική απόφαση του Υπ. Γεωργίας, το Εισόδημα Αναφοράς για το έτος 2006 είναι 15.000 € . Για τους υπολογισμούς λαμβάνονται υπόψη ότι  1 ΜΑΕ = 1750 ώρες / ετησίως  για εργασία που προσφέρεται σε όλους τους τομείς της οικονομίας επίσης 1 ημερομίσθιο = 7,5 ώρες ημερησίως.</t>
  </si>
  <si>
    <t>30-50</t>
  </si>
  <si>
    <t>55-75</t>
  </si>
  <si>
    <t xml:space="preserve">Η παραγωγή λαδιού στο Νομό Λέσβου και στο Νομό Σάμου είναι 55-75 κιλά / στρ. </t>
  </si>
  <si>
    <t>Αιγοπροβατοτροφία 5%</t>
  </si>
  <si>
    <t>Αγελάδες Βοσκής και Γαλακτοπαραγωγής 5%</t>
  </si>
  <si>
    <t>Χοιρομητέρες 5%</t>
  </si>
  <si>
    <t>Στρουθοκάμηλοι 5%</t>
  </si>
  <si>
    <t>Κονικλομητέρες 5%</t>
  </si>
  <si>
    <t xml:space="preserve">       4. Η παραγωγή γύρης και βασιλικού πολτού θα λαμβάνεται υπόψη στο προσδιορισμό του εισοδήματος μόνο εφόρσον η εκμετάλλευση διαθέτει στοιχεία ότι πραγματικά ασχολείται στον τομέα αυτόν και αυξάνεται η εργασία κατά 10%.</t>
  </si>
  <si>
    <t>11-16,5</t>
  </si>
  <si>
    <t>ΩΡΕΣ ΜΗΧΑΝΗΜΑΤΩΝ(εφόσον υπάρχουν)</t>
  </si>
  <si>
    <t>ΔΑΠΑΝΗ ΥΠΟΣΤΗΛΩΣΗΣ ΑΜΠΕΛΟΥ</t>
  </si>
  <si>
    <t>ΣΠΟΡΕΙΟ ΧΩΡΙΚΟΥ ΤΥΠΟΥ</t>
  </si>
  <si>
    <t>ΓΕΩΡΓΙΚΟΣ ΕΛΚΥΣΤΗΡΑΣ ΚΑΙ ΜΕΤΑΦΟΡΙΚΑ ΜΕΣΑ</t>
  </si>
  <si>
    <t>ΧΕΙΡΙΣΤΗΣ ΑΥΤΟΚΙΝΟΥΜΕΝΩΝ ΓΕΩΡΓΙΚΩΝ ΜΗΧΑΝΗΜΑΤΩΝ</t>
  </si>
  <si>
    <t>11. ΑΠΟΘΗΚΗ ΖΩΟΤΡΟΦΩΝ</t>
  </si>
  <si>
    <t xml:space="preserve">         Οι λοιπές δαπάνες στα μεταποιημένα προϊόντα υπολογίζονται στο 4% της αξίας τους πέραν των αντίστοιχων του νωπού προϊόντος και οι δαπάνες εμπορίας του στο 10% της αξίας τους χωρίς να υπολογίζονται αντίστοιχες δαπάνες και για το νωπό (αρχικό) προϊόν.</t>
  </si>
  <si>
    <t>1,64  € / ΦΙΑΛΗ 750 ml</t>
  </si>
  <si>
    <t>2,44 € / ΦΙΑΛΗ 750 ml</t>
  </si>
  <si>
    <t>ΕΞΟΠΛΙΣΜΟΣ ΟΡΝΙΘΩΝ ΑΝΑΠΑΡΑΓΩΓΗΣ ΜΕ ΑΥΤΟΜΑΤΕΣ ΦΩΛΙΕΣ</t>
  </si>
  <si>
    <t>ΕΞΟΠΛΙΣΜΟΣ ΙΝΔΟΡΝΙΘΩΝ ΑΝΑΠΑΡΑΓΩΓΗΣ ΜΕ ΑΥΤΟΜΑΤΕΣ ΦΩΛΙΕΣ</t>
  </si>
  <si>
    <t>ΕΞΟΠΛΙΣΜΟΣ ΟΡΝΙΘΩΝ ΑΝΑΠΑΡΑΓΩΓΗΣ ΜΕ ΑΠΛΕΣ ΦΩΛΙΕΣ</t>
  </si>
  <si>
    <t>150 ΑΝΑ  ΚΟΝΙΚ/ΡΑ</t>
  </si>
  <si>
    <t>ΑΡΑΒΟΣΙΤΟΣ ΕΝΣΙΡΩΜΑ ΣΟΡΓΟΣ ΣΑΝΟΣ</t>
  </si>
  <si>
    <t>Ραβδιστικό (Συλλογή)</t>
  </si>
  <si>
    <t>Ξηρική</t>
  </si>
  <si>
    <t xml:space="preserve"> Ποτιστ.</t>
  </si>
  <si>
    <t>ΧΑΜΟΜΗΛΙ   (ΞΗΡΙΚΟ)</t>
  </si>
  <si>
    <t>β)  Φρούτα και προϊόντα θερμοκηπίου και λαχανικά υπαίθρου: 10 % επί της αξίας της παραγωγής.</t>
  </si>
  <si>
    <t>ΠΡΟΕΤΟΙΜΑΣΙΑ ΕΔΑΦΟΥΣ</t>
  </si>
  <si>
    <t>ΣΥΛΛΟΓΗ (ΑΥΤΟΚ. ΣΥΛΛΕΚΤΙΚΟ)</t>
  </si>
  <si>
    <t>ΣΥΛΛΟΓΗ (ΠΑΡΕΛΚΟΜΕΝΟ)</t>
  </si>
  <si>
    <t>4,5*</t>
  </si>
  <si>
    <t>* Μόνο για ποτιστικό</t>
  </si>
  <si>
    <t>ΧΕΙΜΕΡΙΝΑ ΣΙΤΗΡΑ</t>
  </si>
  <si>
    <t>ΞΗΡ. ΣΑΝΟΙ ΣΙΤΗΡΩΝ ΚΑΙ ΨΥΧΑΝΘΩΝ</t>
  </si>
  <si>
    <t>9 ***</t>
  </si>
  <si>
    <t>*** Μόνο για φασολάκι μεσόσπερμο ποτιστικό</t>
  </si>
  <si>
    <t>**  Μόνο όταν συλλέγεται το  Άχυρο.</t>
  </si>
  <si>
    <t>ΑΛΟΓΑ / ΠΟΝΕΪ (16 έως 40)</t>
  </si>
  <si>
    <t>1. Αποπίκρανση βρώσιμων ελιών ή παραγωγή κρασιού  κατά 10% των αντίστοιχων δεικτών. Εφόσων γίνεται και παραγωγή τσίπουρου το σχετικό ποσοστό αυξάνεται επί 5%.</t>
  </si>
  <si>
    <t>5 € / ΚΙΛΟ</t>
  </si>
  <si>
    <t>12.000-13.000</t>
  </si>
  <si>
    <t>8.000-9.000</t>
  </si>
  <si>
    <t>30.000-32.000 τεμάχ.</t>
  </si>
  <si>
    <t>25.000-27.000 τεμάχ.</t>
  </si>
  <si>
    <t>ΠΙΝΑΚΑΣ   1.4.1 ΛΑΧΑΝΙΚΑ ΘΕΡΜΟΚΗΠΙΟΥ</t>
  </si>
  <si>
    <t>ΠΙΝΑΚΑΣ   1.4.2 ΛΑΧΑΝΙΚΑ ΘΕΡΜΟΚΗΠΙΟΥ - ΥΔΡΟΠΟΝΙΚΗ ΚΑΛΛΙΕΡΓΕΙΑ</t>
  </si>
  <si>
    <t>11 &amp; 12</t>
  </si>
  <si>
    <t>13 &amp; 14 &amp; 15</t>
  </si>
  <si>
    <t>ΠΙΝΑΚΑΣ 2.1 ΑΠΑΙΤΗΣΕΙΣ ΔΙΑΤΡΟΦΗΣ ΚΑΙ ΕΝΣΤΑΥΛΙΣΜΟΥ ΤΩΝ ΖΩΩΝ</t>
  </si>
  <si>
    <r>
      <t xml:space="preserve">1. </t>
    </r>
    <r>
      <rPr>
        <b/>
        <sz val="13"/>
        <rFont val="Tahoma"/>
        <family val="2"/>
      </rPr>
      <t>Αγελάδες</t>
    </r>
    <r>
      <rPr>
        <sz val="13"/>
        <rFont val="Tahoma"/>
        <family val="2"/>
      </rPr>
      <t xml:space="preserve"> γαλ/γης Z.B. 500kg</t>
    </r>
  </si>
  <si>
    <r>
      <t xml:space="preserve">2. </t>
    </r>
    <r>
      <rPr>
        <b/>
        <sz val="13"/>
        <rFont val="Tahoma"/>
        <family val="2"/>
      </rPr>
      <t>Αγελάδες</t>
    </r>
    <r>
      <rPr>
        <sz val="13"/>
        <rFont val="Tahoma"/>
        <family val="2"/>
      </rPr>
      <t xml:space="preserve"> γαλ/γης Z.B. 400kg</t>
    </r>
  </si>
  <si>
    <r>
      <t xml:space="preserve">3. </t>
    </r>
    <r>
      <rPr>
        <b/>
        <sz val="13"/>
        <rFont val="Tahoma"/>
        <family val="2"/>
      </rPr>
      <t>Αγελάδες</t>
    </r>
    <r>
      <rPr>
        <sz val="13"/>
        <rFont val="Tahoma"/>
        <family val="2"/>
      </rPr>
      <t xml:space="preserve"> βοσκής Ζ.Β. 350kg</t>
    </r>
  </si>
  <si>
    <t xml:space="preserve">   Οι βοσκότοποι πρέπει να κατέχονται νόμιμα εφόσον πρόκειται για Ιδιωτικό βοσκότοπο.  Εφόσον πρόκειται για  Κοινόχρηστο βοσκότοπο (Δημοτικό ή Κοινοτικό),  τα ζώα να εισέρχονται σε αυτόν νόμιμα σύμφωνα με τις διατάξεις του Ν. 1080/80 όπως ισχύει. Δηλαδή οι καταστάσεις που συντάσσονται στα πλαίσια εφαρμογής αυτού του Νόμου θα πρέπει : </t>
  </si>
  <si>
    <t>ΚΡΑΣΙ ΕΜΦΙΑΛΩΜΕΝΟ ΚΟΙΝΟ</t>
  </si>
  <si>
    <t>ΚΡΑΣΙ ΕΜΦΙΑΛΩΜΕΝΟ ΠΟΪΟΤΗΤΑΣ</t>
  </si>
  <si>
    <t>ΕΞΟΠΛΙΣΜΟΣ ΠΤΗΝΩΝ ΠΑΧΥΝΣΗΣ</t>
  </si>
  <si>
    <t>ΕΞΟΠΛΙΣΜΟΣ ΑΝΑΘΡΕΠΤΗΡΙΟΥ ΠΤΗΝΟΤΡΟΦΙΑΣ</t>
  </si>
  <si>
    <t>ΕΞΟΠΛΙΣΜΟΣ ΚΟΝΙΚΛΟΤΡΟΦΕΙΟΥ (ΜΙΚΤΗΣ ΚΑΤΕΥΘΥΝΣΗΣ)</t>
  </si>
  <si>
    <t xml:space="preserve">   Τα δίχτυα ελαιοσυλλογής έχουν διάρκεια ζωής 5 χρόνια.</t>
  </si>
  <si>
    <t>Τα δίχτυα ελαιοσυλλογής έχουν διάρκεια ζωής 5 χρόνια.</t>
  </si>
  <si>
    <t>Υψηλά τούνελ κηπευτικών (€ / στρ)</t>
  </si>
  <si>
    <r>
      <t xml:space="preserve">2,0 </t>
    </r>
    <r>
      <rPr>
        <b/>
        <sz val="16"/>
        <rFont val="Tahoma"/>
        <family val="2"/>
      </rPr>
      <t>*</t>
    </r>
  </si>
  <si>
    <t>Οι Τιμές προϊόντων και δαπανών σ' όλους τους Πίνακες είναι χωρίς Φ.Π.Α.</t>
  </si>
  <si>
    <t xml:space="preserve">   Σημειώνεται ότι 1 στρ. μηδικής  αντιστοιχεί με 10 στρ. βοσκοτόπου. </t>
  </si>
  <si>
    <t xml:space="preserve">να περιέχουν το σύνολο των κτηνοτρόφων που έχουν δικαίωμα να βόσκουν τα ζώα τους καθώς και το σύνολο των ζώων κατά κτηνοτρόφο που έχει δικαίωμα εισόδου στο βοσκότοπο.            </t>
  </si>
  <si>
    <t>200-300</t>
  </si>
  <si>
    <t>20-30</t>
  </si>
  <si>
    <t>ΝΕΟΣ  ΓΕΩΡΓΟΣ</t>
  </si>
  <si>
    <t>ΤΡΟΠΟΣ  ΑΞΙΟΠΟΙΗΣΗΣ  ΤΗΣ  ΕΚΤΑΣΗΣ</t>
  </si>
  <si>
    <t>Λοιπών   περιοχών</t>
  </si>
  <si>
    <t xml:space="preserve"> Λοιπές καλλιέργειες</t>
  </si>
  <si>
    <t>(Kg)</t>
  </si>
  <si>
    <t xml:space="preserve">ΜΕΛΙ </t>
  </si>
  <si>
    <t xml:space="preserve">ΚΗΡΙ </t>
  </si>
  <si>
    <t>ΠΟΤΙΣΤΙΚΟΣ</t>
  </si>
  <si>
    <t xml:space="preserve"> ΞΗΡΙΚΟΣ</t>
  </si>
  <si>
    <r>
      <t xml:space="preserve">1,4 </t>
    </r>
    <r>
      <rPr>
        <b/>
        <sz val="16"/>
        <rFont val="Tahoma"/>
        <family val="2"/>
      </rPr>
      <t>*</t>
    </r>
  </si>
  <si>
    <r>
      <t xml:space="preserve">24,00 </t>
    </r>
    <r>
      <rPr>
        <sz val="10"/>
        <rFont val="Tahoma"/>
        <family val="2"/>
      </rPr>
      <t>(€  / ΣΤΡ.)</t>
    </r>
    <r>
      <rPr>
        <sz val="12"/>
        <rFont val="Tahoma"/>
        <family val="2"/>
      </rPr>
      <t xml:space="preserve"> *</t>
    </r>
  </si>
  <si>
    <r>
      <t xml:space="preserve">          </t>
    </r>
    <r>
      <rPr>
        <b/>
        <u val="single"/>
        <sz val="12"/>
        <rFont val="Tahoma"/>
        <family val="2"/>
      </rPr>
      <t>ΣΗΜΕΙΩΣΕΙΣ :</t>
    </r>
    <r>
      <rPr>
        <b/>
        <sz val="12"/>
        <rFont val="Tahoma"/>
        <family val="2"/>
      </rPr>
      <t xml:space="preserve"> </t>
    </r>
  </si>
  <si>
    <t>χoίροι αvαπαραγωγής</t>
  </si>
  <si>
    <t>χoιρίδια παχυvόμεvα</t>
  </si>
  <si>
    <t>αρvιά ή κατσίκια σε γενεαλογικά μητρώα πωλoύμεvα για αvαπαραγωγή</t>
  </si>
  <si>
    <t>κατσίκια γάλ. πoιμ. σε μη γενεολογικά μητρώα</t>
  </si>
  <si>
    <t>αρνιά γάλ. πoιμ. σε μη γενεολογικά μητρώα</t>
  </si>
  <si>
    <t>Κατσίκια εσωτ. σε γενεολογικά μητρώα</t>
  </si>
  <si>
    <t>1. Κεφαλή (απαραίτητα αμμοσυλλέκτης, φίλτρο, λιπασματοδιανομέας κλπ)</t>
  </si>
  <si>
    <t xml:space="preserve">4. Δεξαμενή πετρελαίου 1000 λίτρων </t>
  </si>
  <si>
    <t>€/ΤΕΜ.</t>
  </si>
  <si>
    <t>3. Θερμοκουρτίνα οροφής επίπεδη</t>
  </si>
  <si>
    <t>* με χρήση πυρήνα επιπλέον 2.260 € / ΣΤΡ.</t>
  </si>
  <si>
    <t xml:space="preserve">  Διαφορετικές τιμές γεωργικών προϊόντων απ' αυτές που αναγράφονται στους Δείκτες είναι δυνατόν να γίνονται αποδεκτές τόσο στην υφισταμένη κατάσταση όσο και στη λήξη του Σχεδίου Βελτίωσης στις παρακάτω περιπτώσεις: </t>
  </si>
  <si>
    <r>
      <t xml:space="preserve">3.  </t>
    </r>
    <r>
      <rPr>
        <u val="single"/>
        <sz val="14"/>
        <rFont val="Tahoma"/>
        <family val="2"/>
      </rPr>
      <t>Βιολογικά προϊόντα</t>
    </r>
    <r>
      <rPr>
        <sz val="14"/>
        <rFont val="Tahoma"/>
        <family val="2"/>
      </rPr>
      <t>:</t>
    </r>
  </si>
  <si>
    <t xml:space="preserve">    Αύξηση ή μείωση των απαιτήσεων σε εργασία ανθρώπων ή και μηχανημάτων σε σχέση με τα αναγραφόμενα στους πίνακες των Δεικτών θα υπολογίζεται στις παρακάτω περιπτώσεις:</t>
  </si>
  <si>
    <t xml:space="preserve">   Η χρήση μηχανοκίνητου κλαδευτικού δικαιολογεί μείωση ανθρώπινης εργασίας μέχρι 15%.</t>
  </si>
  <si>
    <t xml:space="preserve">  Στη γραμμή Διάφορα των Μεταβλητών Δαπανών της Φυτικής Παραγωγής περιλαμβάνονται και αρδευτικά τέλη. Σε περίπτωση που δεν υπάρχουν αρδευτικά τέλη θα αφαιρείται το ποσό των 8,80 €.</t>
  </si>
  <si>
    <t>ΜΗΔΙΚΗ  ΣΑΝΟΣ             ΠΟΤΙΣΤΙΚΗ</t>
  </si>
  <si>
    <t xml:space="preserve">3.600-4.500 </t>
  </si>
  <si>
    <r>
      <t xml:space="preserve">10.  </t>
    </r>
    <r>
      <rPr>
        <b/>
        <sz val="13"/>
        <rFont val="Tahoma"/>
        <family val="2"/>
      </rPr>
      <t>Χoίροι</t>
    </r>
    <r>
      <rPr>
        <sz val="13"/>
        <rFont val="Tahoma"/>
        <family val="2"/>
      </rPr>
      <t xml:space="preserve"> αvαπαραγωγής ελευθέρας βοσκής Ζ.Β. 160 Kg</t>
    </r>
  </si>
  <si>
    <r>
      <t xml:space="preserve">11. </t>
    </r>
    <r>
      <rPr>
        <b/>
        <sz val="13"/>
        <rFont val="Tahoma"/>
        <family val="2"/>
      </rPr>
      <t>Κουνέλια</t>
    </r>
  </si>
  <si>
    <t>€ / Τ.Μ.</t>
  </si>
  <si>
    <t xml:space="preserve"> (€ / ΚΥΨΕΛΗ )</t>
  </si>
  <si>
    <t>( €/  ΣΜΗΝΟΣ )</t>
  </si>
  <si>
    <t>( € )</t>
  </si>
  <si>
    <t xml:space="preserve">Αιγοπρόβατα Ποιμενικά </t>
  </si>
  <si>
    <t xml:space="preserve">Χοίροι Μικτής Κατεύθυνσης </t>
  </si>
  <si>
    <t xml:space="preserve">Κουνέλια Μικτής Κατεύθυνσης </t>
  </si>
  <si>
    <t>ΤΡΙΧΕΣ ΑΙΓΩΝ</t>
  </si>
  <si>
    <t>ΠΙΝΑΚΑΣ 2.6:  ΟΡΝΙΘΟΤΡΟΦΙΑ - ΣΥΜΒΑΤΙΚΗ ΕΚΤΡΟΦΗ</t>
  </si>
  <si>
    <t>ΠΙΝΑΚΑΣ 2.6.  ΟΡΝΙΘΟΤΡΟΦΙΑ - ΣΥΜΒΑΤΙΚΗ ΕΚΤΡΟΦΗ</t>
  </si>
  <si>
    <t>·  1 στρ. ποτιστικής καλλιέργειας ή θερμοκηπίου ισοδυναμεί με 2,5 στρ. ξηρικής καλ/γειας</t>
  </si>
  <si>
    <t>ΚΑΛΑΜΠΟΚΙ ΓΙΑ ΕΝΣΙΡΩΣΗ ΠΟΤΙΣΤΙΚΟ</t>
  </si>
  <si>
    <t>ΣΑΝΟΙ ΧΕΙΜΕΡΙΝΩΝ ΣΙΤΗΡΩΝ</t>
  </si>
  <si>
    <t>ΣΑΝΟΣ ΨΥΧΑΝΘΩΝ ΞΗΡΙΚΟΣ</t>
  </si>
  <si>
    <t>ΚΡΕΜΜΥΔΙΑ ΞΗΡΑ (ΞΗΡΙΚΑ ΜΕ ΚΟΚΑΡΙ)</t>
  </si>
  <si>
    <t>Αγελάδες γαλ/γης  παραγωγής 6.000 Kg γάλακτος  εξωτερικού *</t>
  </si>
  <si>
    <t>Αγελάδες γαλ/γης παραγωγής 5.000 Kg γάλακτος εσωτερικού *</t>
  </si>
  <si>
    <t>Αγελάδες γαλ/γης παραγωγής 4.000 Kg γάλακτος  εσωτερικού *</t>
  </si>
  <si>
    <t>Σημείωση</t>
  </si>
  <si>
    <t>ΠΡΟΒΑΤΩΝ ΦΥΛΗΣ ΧΙΟΥ</t>
  </si>
  <si>
    <t>ΕΙΔΟΣ ΚΤΗΝΟΤΡΟΦΗΣ</t>
  </si>
  <si>
    <t>ΑΙΓΟΠΡΟΒΑΤΟΣΤΑΣΙΑ</t>
  </si>
  <si>
    <t>ΧΟΙΡΟΣΤΑΣΙΑ</t>
  </si>
  <si>
    <t>6.  Ανάλογα με την περίπτωση μπορούν να δηλωθούν πρόσθετες ώρες μηχανικής εργασίας, εφόσον αυτό δικαιολογείται από τη φύση του εξοπλισμού και εφόσον τεκμηριωθεί επαρκώς (π.χ. ηλεκτροδότηση σταύλων, λειτουργία κουρευτικής μηχανής, κτλ)</t>
  </si>
  <si>
    <t xml:space="preserve">  Η οικονομικότητα αποθηκευτικών χώρων, καρπών ή σανών που πρόκειται να κατασκευάσει η εκμ/ση, για την αποθήκευση κτηνοτροφών που θα χρησιμοποιούνται για την διατροφή των ζώων της εκμ/σης, ανεξάρτητα αν αυτές είναι παραγωγής της εκμ/σης ή αγοραζόμενες, κρίνεται με βάση τα δεδομένα του Πιν. 3.13 και των τιμών πώλησης. </t>
  </si>
  <si>
    <t>ΠΙΝΑΚΑΣ 1.4.1: ΛΑΧΑΝΙΚΑ ΘΕΡΜΟΚΗΠΙΟΥ</t>
  </si>
  <si>
    <t>ΠΙΝΑΚΑΣ 1.4.2: ΛΑΧΑΝΙΚΑ ΘΕΡΜΟΚΗΠΙΟΥ - ΥΔΡΟΠΟΝΙΚΗ ΚΑΛΛΙΕΡΓΕΙΑ</t>
  </si>
  <si>
    <t>ΤΟΜΑΤΕΣ ΠΡΩΙΜΕΣ</t>
  </si>
  <si>
    <t>ΤΟΜΑΤΕΣ ΟΨΙΜΕΣ</t>
  </si>
  <si>
    <t>ΓΑΡΥΦΑΛΑ</t>
  </si>
  <si>
    <t>ΖΕΡΜΠΕΡΕΣ</t>
  </si>
  <si>
    <t>ΧΡΥΣΑΝΘΕΜΑ</t>
  </si>
  <si>
    <t>ΣΚΛΗΡΟ ΣΙΤΑΡΙ</t>
  </si>
  <si>
    <t>Μέχρι 7.812,18 € / 1000 κεφ.</t>
  </si>
  <si>
    <t>1. αυγά: 320 Χ 0,09  €/τεμ Χ 1000 κεφ.</t>
  </si>
  <si>
    <t>3. διατροφή ορνίθων : φύραμα : 40Kg/κεφ Χ 1000κεφ Χ 0,20 €/Kg</t>
  </si>
  <si>
    <t>4. λοιπές δαπάνες, φως νερό κτλ.</t>
  </si>
  <si>
    <t>Άχυρο</t>
  </si>
  <si>
    <t xml:space="preserve">  Η χρήση φυσητήρα στην καλλιέργεια μαστίχας Χίου δικαιολογεί μείωση ανθρωπ. εργασίας 15%.</t>
  </si>
  <si>
    <t xml:space="preserve"> Η ισοδυναμία γεωργικών εκτάσεων μεταξύ τους ορίζεται ως εξής:</t>
  </si>
  <si>
    <t>Φυτά</t>
  </si>
  <si>
    <t>ΑΡΔΕΥΤΙΚΩΝ</t>
  </si>
  <si>
    <t xml:space="preserve">ΑΞΙΑ  </t>
  </si>
  <si>
    <t>1. Ο ίδιος λογαριασμός γίνεται και για τον υπολογισμό της οικονομικότητας των αυτοκινούμενων συλλεκτικών μηχανημάτων, με τη διαφορά ότι ο συντελεστής των καυσίμων είναι 0,2 και ίσως θα χρειαστεί να προστεθεί και ξένη εποχιακή εργασία στις μεταβλητές δαπάνες.</t>
  </si>
  <si>
    <t>ΠΙΝΑΚΑΣ ΑΣΦΑΛΙΣΤΡΩΝ ΑΣΤΙΚΗΣ ΕΥΘΥΝΗΣ</t>
  </si>
  <si>
    <t>Με πράσινο πιστ/κό</t>
  </si>
  <si>
    <t>Kτηvιατρική περίθαλψη φάρμακα</t>
  </si>
  <si>
    <t>ΜΕΤΑΒΛΗΤΕΣ ΔΑΠΑΝΕΣ (€ ή /στρ.)</t>
  </si>
  <si>
    <t>€</t>
  </si>
  <si>
    <t>9.500-12.000</t>
  </si>
  <si>
    <t>7.200-8.000</t>
  </si>
  <si>
    <t>€ (ΕΦ’ ΑΠΑΞ)</t>
  </si>
  <si>
    <t>€/ΣΤΡ.</t>
  </si>
  <si>
    <t>€/m2</t>
  </si>
  <si>
    <t>€/m</t>
  </si>
  <si>
    <t>€ / ΛΙΤΡΟ</t>
  </si>
  <si>
    <t>€ / KW</t>
  </si>
  <si>
    <t>2. Παραγωγή τυριού κατά 15%</t>
  </si>
  <si>
    <t>3. Παραγωγή γιαουρτιού  κατά  20%</t>
  </si>
  <si>
    <t>5. Αποθήκη ή υπόστεγο σύσπορου βαμβακιού</t>
  </si>
  <si>
    <t>7. Αποθήκευση σιτηρών σε μεταλλικά σιλό</t>
  </si>
  <si>
    <t>ΜΟΝΗ ΚΥΨΕΛΗ</t>
  </si>
  <si>
    <t xml:space="preserve">ΜΑΛΛΙ </t>
  </si>
  <si>
    <t>ΙΠΠΟΔΥΝΑΜΗ (ΗΡ)</t>
  </si>
  <si>
    <t>ΓΕΩΡΓΙΚΟΙ ΕΛΚΥΣΤΗΡΕΣ</t>
  </si>
  <si>
    <t xml:space="preserve"> 1 - 10</t>
  </si>
  <si>
    <t xml:space="preserve"> 11 - 15</t>
  </si>
  <si>
    <t>16 - 20</t>
  </si>
  <si>
    <t>21 - 30</t>
  </si>
  <si>
    <t>31 - 40</t>
  </si>
  <si>
    <t>41 - 55</t>
  </si>
  <si>
    <t>56 - 75</t>
  </si>
  <si>
    <t>75 ΚΑΙ ΑΝΩ</t>
  </si>
  <si>
    <t>ΕΛΙΕΣ ΒΡΩΣΙΜΕΣ</t>
  </si>
  <si>
    <t>ΤΙΜΕΣ ΖΩΝΤΩΝ ΖΩΩΝ</t>
  </si>
  <si>
    <t>ΜΟΣΧΑΤΟ ΑΛΕΞΑΝΔΡΕΙΑΣ ΛΗΜΝΟΥ</t>
  </si>
  <si>
    <t>ΚΑΤΗΓΟΡΙΑ ΚΥΨΕΛΗΣ</t>
  </si>
  <si>
    <t>ΠΑΡΑΓΩΓΗ / ΚΥΨΕΛΗ</t>
  </si>
  <si>
    <t>ΑΞΙΑ ΕΠΕΝΔΥΣΗΣ ΚΕΦΑΛΑΙΟΥ</t>
  </si>
  <si>
    <t>ΕΤΗ ΑΠΟΣΒΕΣΗΣ ΚΥΨΕΛΗΣ</t>
  </si>
  <si>
    <t>ΔΙΑΤΡΟΦΗ</t>
  </si>
  <si>
    <t>ΚΤΗΝΙΑΤΡΙΚΗ ΠΕΡΙΘΑΛΨΗ</t>
  </si>
  <si>
    <t>ΛΟΙΠΕΣ ΔΑΠΑΝΕΣ</t>
  </si>
  <si>
    <t>ΜΕΛΙΣ/ΝΗ</t>
  </si>
  <si>
    <t xml:space="preserve">   Για τον υπολογισμό των αποσβέσεων, η διάρκεια ζωής των ξύλινων θερμοκηπίων είναι 7 χρόνια και του μικτού τύπου είναι 10 χρόνια. Για τα τυποποιημένα – προκατασκευασμένα θερμοκήπια η διάρκεια ζωής είναι 15 χρόνια.</t>
  </si>
  <si>
    <t xml:space="preserve">ΧΑΜΗΛΗΣ               ΚΑΛΥΨΗΣ </t>
  </si>
  <si>
    <t xml:space="preserve">ΧΑΜΗΛΗΣ                      ΚΑΛΥΨΗΣ </t>
  </si>
  <si>
    <t xml:space="preserve">ΥΠΑΙΘΡΟΥ </t>
  </si>
  <si>
    <t>ΠΕΠΟΝΙ   ΠΟΤΙΣΤΙΚΟ</t>
  </si>
  <si>
    <t>ΚΑΡΠΟΥΖΙ   ΠΟΤΙΣΤΙΚΟ</t>
  </si>
  <si>
    <t>ΑΠΑΙΤΗΣΕΙΣ ΣΕ ΕΡΓΑΣΙΑ ΤΩΝ ΖΩΩΝ (ΜΗΧΑΝΙΚΗ)*</t>
  </si>
  <si>
    <t>ΑΠΑΙΤΗΣΕΙΣ ΣΕ ΕΡΓΑΣΙΑ ΤΩΝ ΖΩΩΝ (ΑΝΘΡΩΠΙΝΗ) *</t>
  </si>
  <si>
    <t>55 &amp; 56</t>
  </si>
  <si>
    <t xml:space="preserve">         Η μειωμένη απόδοση που γίνεται δεκτή ανέρχεται το πολύ σε 10% της αντίστοιχης των δεικτών και για τις εκτάσεις που βελτιώνονται και μόνο. Θα πρέπει να σημειωθεί ότι η αξία απογραφής των εκτάσεων αυτών, στην υφιστάμενη κατάσταση, θα είναι μειωμένη κατά το ποσό της επένδυσης, όπως έχει καταχωρηθεί στον  εισαγωγικό πίνακα  Β3 των πινάκων υπολογισμού του Σ.Β. επί 4% αν το Σ.Β συντάσσεται με τις τιμές του προηγούμενου έτους ή επί 8% αν το Σ.Β συντάσσεται με τις τιμές του προπροηγούμενου έτους.</t>
  </si>
  <si>
    <t>ΠΑΡΑΓΩΓΙΚΗ ΚΑΤΕΥΘΥΝΣΗ ΚΑΙ ΤΥΠΟΣ ΣΤΑΥΛΙΣΜΟΥ</t>
  </si>
  <si>
    <t>ΑΓΕΛΑΔΟΤΡΟΦΙΚΕΣ</t>
  </si>
  <si>
    <t>ΠΤΗΝΟΤΡΟΦΕΙΑ ΑΝΩ ΤΩΝ 25.000 ΟΡΝΙΘΩΝ ΕΚΤΡΕΦΟΜΕΝΩΝ ΣΕ ΚΛΩΒΟΣΤΟΙΧΙΕΣ</t>
  </si>
  <si>
    <t>ΒΟΥΣΤΑΣΙΑ ΜΕ ΣΥΣΤΗΜΑ ΑΠΟΘΗΚΕΥΣΗΣ ΣΕ ΥΠΟΔΑΠΕΔΙΑ ΚΑΝΑΛΙΑ</t>
  </si>
  <si>
    <t>1. ανθρώπων : 50 ώρες</t>
  </si>
  <si>
    <t>2. μηχανημάτων : 0,6 ώρες</t>
  </si>
  <si>
    <t>1. ανθρώπων : 105 ώρες</t>
  </si>
  <si>
    <t>"</t>
  </si>
  <si>
    <t>ΤΟΜΑΤΑ Α' ΚΑΛ.</t>
  </si>
  <si>
    <t>ΑΓΓΟΥΡΙ Α' ΚΑΛ.</t>
  </si>
  <si>
    <t>ΤΟΜΑΤΑ Β' ΚΑΛ.</t>
  </si>
  <si>
    <t>ΑΓΓΟΥΡΙ Β' ΚΑΛ.</t>
  </si>
  <si>
    <t>**</t>
  </si>
  <si>
    <t>23.000-25.300 τεμάχ.</t>
  </si>
  <si>
    <t>Σ</t>
  </si>
  <si>
    <t>ΔΙΑΦΟΡΑ ΚΑΡΠΟΦΟΡΑ</t>
  </si>
  <si>
    <t>ΠΙΝΑΚΑΣ 2.3:  ΛΟΙΠΕΣ ΔΑΠΑΝΕΣ ΚΑΙ ΠΑΡΑΓΩΓΗ ΖΩΩΝ</t>
  </si>
  <si>
    <t>ΠΙΝΑΚΑΣ 2.1:  ΑΠΑΙΤΗΣΕΙΣ ΔΙΑΤΡΟΦΗΣ &amp; ΕΝΣΤΑΒΛΙΣΜΟΥ ΤΩΝ ΖΩΩΝ</t>
  </si>
  <si>
    <t>ΠΙΝΑΚΑΣ 1.1: ΣΙΤΗΡΑ</t>
  </si>
  <si>
    <t>ΠΙΝΑΚΑΣ 1.2: ΒΡΩΣΙΜΑ ΟΣΠΡΙΑ</t>
  </si>
  <si>
    <t>ΠΙΝΑΚΑΣ 1.3: ΚΤΗΝΟΤΡΟΦΙΚΑ ΦΥΤΑ</t>
  </si>
  <si>
    <t>ΠΙΝΑΚΑΣ 1.3: ΚΤΗΝΟΤΡΟΦΙΚΑ ΦΥΤΑ (συνέχεια)</t>
  </si>
  <si>
    <t>ΠΙΝΑΚΑΣ 1.5: ΛΑΧΑΝΙΚΑ ΥΠΑΙΘΡΟΥ</t>
  </si>
  <si>
    <t>ΠΙΝΑΚΑΣ 1.5: ΛΑΧΑΝΙΚΑ ΥΠΑΙΘΡΟΥ (συνέχεια)</t>
  </si>
  <si>
    <t>ΠΙΝΑΚΑΣ 1.6: ΝΩΠΑ ΦΡΟΥΤΑ</t>
  </si>
  <si>
    <t>ΠΙΝΑΚΑΣ 1.6: ΝΩΠΑ ΦΡΟΥΤΑ (συνέχεια)</t>
  </si>
  <si>
    <t>ΠΙΝΑΚΑΣ 1.7: ΞΗΡΟΙ ΚΑΡΠΟΙ</t>
  </si>
  <si>
    <t>ΠΙΝΑΚΑΣ 1.8: ΕΣΠΕΡΙΔΟΕΙΔΗ</t>
  </si>
  <si>
    <t>ΠΙΝΑΚΑΣ 1.9: ΑΜΠΕΛΙ</t>
  </si>
  <si>
    <t>ΠΙΝΑΚΑΣ 1.10: ΜΑΣΤΙΧΗ</t>
  </si>
  <si>
    <t>ΠΙΝΑΚΑΣ 3.9: ΤΙΜΕΣ ΖΩΟΤΡΟΦΩΝ</t>
  </si>
  <si>
    <t>ΠΙΝΑΚΑΣ 3.10: ΥΠΟΛΟΓΙΣΜΟΣ ΟΙΚΟΝΟΜΙΚΟΤΗΤΑΣ ΓΕΩΡΓΙΚΟΥ ΕΛΚΥΣΤΗΡΑ</t>
  </si>
  <si>
    <t>Διάφορα (άρδευση,αλλαγή πλαστικού,τέλη κλπ.)</t>
  </si>
  <si>
    <t xml:space="preserve">ΠΙΝΑΚΑΣ 3.11:  ΥΠΟΛΟΓΙΣΜΟΣ ΥΨΟΥΣ ΕΞΙΣΩΤΙΚΗΣ ΑΠΟΖΗΜΙΩΣΗΣ </t>
  </si>
  <si>
    <t xml:space="preserve">   Κατά την σύνταξη των Σχεδίων Βελτίωσης και Σχεδίων Δράσης θα ληφθούν υπόψη τα παρακάτω σχετικά με την:   </t>
  </si>
  <si>
    <r>
      <t>  Αποθηκευτικοί χώροι μέχρι 100 m</t>
    </r>
    <r>
      <rPr>
        <vertAlign val="superscript"/>
        <sz val="12"/>
        <rFont val="Tahoma"/>
        <family val="2"/>
      </rPr>
      <t xml:space="preserve">2 </t>
    </r>
    <r>
      <rPr>
        <sz val="12"/>
        <rFont val="Tahoma"/>
        <family val="2"/>
      </rPr>
      <t>κατά εκμ/ση και ανάλογα με το μέγεθος της εκμ/σης και το είδος και τον αριθμό των γεωργικών μηχανημάτων και εργαλείων που διαθέτει ή πρόκειται να προμηθευτεί, εγκρίνονται χωρίς εξέταση της οικονομικότητας του γιατί αυτοί οι χώροι (αποθήκες – υπόστεγα) κρίνονται αναγκαίοι για την αποθήκευση γεωργικών εφοδίων, όπως σπόροι, λιπάσματα, γεωργικά φάρμακα κλπ ή την στέγαση γεωργικών μηχανημάτων και εργαλείων και διόρθωσης μηχανημάτων. Αυτοί οι χώροι είναι επιπλέον των αποθηκευτικών χώρων των περιπτώσεων 2 έως 7.</t>
    </r>
  </si>
  <si>
    <t>ΓΕΝΙΚΕΣ ΠΛΗΡΟΦΟΡΙΕΣ</t>
  </si>
  <si>
    <t>ΠΙΝΑΚΑΣ   1.1 ΣΙΤΗΡΑ</t>
  </si>
  <si>
    <t>ΠΙΝΑΚΑΣ   1.2 ΒΡΩΣΙΜΑ ΟΣΠΡΙΑ</t>
  </si>
  <si>
    <t>ΠΙΝΑΚΑΣ   1.3 ΚΤΗΝΟΤΡΟΦΙΚΑ ΦΥΤΑ</t>
  </si>
  <si>
    <t>ΠΙΝΑΚΑΣ   1.5 ΛΑΧΑΝΙΚΑ ΥΠΑΙΘΡΟΥ</t>
  </si>
  <si>
    <t>ΠΙΝΑΚΑΣ   1.6 ΝΩΠΑ ΦΡΟΥΤΑ</t>
  </si>
  <si>
    <t>ΠΙΝΑΚΑΣ   1.7 ΞΗΡΟΙ ΚΑΡΠΟΙ</t>
  </si>
  <si>
    <t>ΠΙΝΑΚΑΣ   1.8 ΕΣΠΕΡΙΔΟΕΙΔΗ</t>
  </si>
  <si>
    <t>ΠΙΝΑΚΑΣ   1.9 ΑΜΠΕΛΙ</t>
  </si>
  <si>
    <t>ΠΙΝΑΚΑΣ 1.10 ΜΑΣΤΙΧΗ</t>
  </si>
  <si>
    <t>ΠΙΝΑΚΑΣ 2.3  ΛΟΙΠΕΣ ΔΑΠΑΝΕΣ ΚΑΙ ΠΑΡΑΓΩΓΗ ΖΩΩΝ</t>
  </si>
  <si>
    <t>ΠΙΝΑΚΑΣ 3.2. ΑΝΩΤΑΤΕΣ ΤΙΜΕΣ ΓΕΩΡΓΙΚΩΝ ΕΠΕΝΔΥΣΕΩΝ</t>
  </si>
  <si>
    <t xml:space="preserve">   Η κατασκευή ομβροδεξαμενής ή λιμνοδεξαμενής στις αιγοπροβατοτροφικές εκμεταλεύσεις για πότισμα ζώων επιφέρει μείωση ωρών ανθρώπινης εργασίας 5%.</t>
  </si>
  <si>
    <t xml:space="preserve">ΑΜΥΓΔΑΛΙΑ  </t>
  </si>
  <si>
    <t xml:space="preserve">ΚΑΡΥΔΙΑ </t>
  </si>
  <si>
    <t>220*</t>
  </si>
  <si>
    <t>240*</t>
  </si>
  <si>
    <t>* Σε περίπτωση ποτιστικής καλλιέργειας, αυξάνεται η απόδοση 100%, σύμφωνα με τις Γενικές Πληροφορίες, Παρ. 2</t>
  </si>
  <si>
    <t>5. Για χοιρίδια  πάχυνσης απαιτούνται 10 ώρες ανθρώπων/κεφαλή/έτος.</t>
  </si>
  <si>
    <t>Κουνέλια πάχυνσης</t>
  </si>
  <si>
    <t>2 h / ΚΕΦ</t>
  </si>
  <si>
    <t>ΣΙΤΑΡΙ</t>
  </si>
  <si>
    <t>ΒΙΚΟΣ</t>
  </si>
  <si>
    <t xml:space="preserve">Στη Βιολογική Κτηνοτροφία δικαιολογείται αύξηση δαπάνης διατροφής </t>
  </si>
  <si>
    <t>6. Ψυγείο νωπών φρούτων και κηπευτικών</t>
  </si>
  <si>
    <t>ΕΛΙΕΣ ΘΡΟΥΜΠΕΣ ΣΕ ΒΑΖΑ</t>
  </si>
  <si>
    <t>7 € / ΚΙΛΟ</t>
  </si>
  <si>
    <t>Για τα υπόλοιπα Τυποποιημένα προϊόντα η τιμή αυξάνεται κατά 10% της αρχικής τιμής πριν την Τυποποίηση.
Οι τιμές των μεταποιημένων προϊόντων που προέρχονται από βιολογική πρώτη ύλη αυξάνονται κατά 50%</t>
  </si>
  <si>
    <t xml:space="preserve">          Μειωμένες στρεμματικές αποδόσεις των αντίστοιχων των δεικτών γίνονται αποδεκτές, στην υφιστάμενη κατάσταση, μόνο στις περιπτώσεις που στο Σ.Β. προβλέπονται επενδύσεις εδαφοβελτιώσεων, όπως είναι η διευθέτηση ανωμαλιών του εδάφους, η ασβέστωση, η ανάπλαση, η αποχαλίκωση και η συστηματοποίηση.</t>
  </si>
  <si>
    <t>ΑΠΟΔΟΣΕΙΣ  (τεμάχια/στρ.)</t>
  </si>
  <si>
    <t xml:space="preserve">Απλή Περίφραξη μονίμων φυτειών κανονικής πυκνότητας φύτευσης  (€ / m) </t>
  </si>
  <si>
    <t>έως 12,00</t>
  </si>
  <si>
    <t xml:space="preserve">Ηλεκτροφόρος Περίφραξη μονίμων φυτειών κανονικής πυκνότητας φύτευσης και μελισσοσμηνών (€ / m) </t>
  </si>
  <si>
    <t xml:space="preserve">Απλή Περίφραξη βοσκοτόπων  (€ / m) </t>
  </si>
  <si>
    <t>·        Οι ώρες για το μελισσοκομικό αυτοκίνητο ή γεωργικό ελκυστήρα - πλατφόρμα είναι στη στατική μελισσοκομία  0,4 ώρες ανά κυψέλη και στη μετακινούμενη 0,8 ώρες ανά κυψέλη για μέχρι 100 μελισσοσμήνη, 0,7 ώρες ανά κυψέλη για 101-200 μελισσοσμήνη, 0,6 ώρες ανά κυψέλη για 201-300 μελισσοσμήνη και 0,5 ώρες ανα κυψέλη για πάνω από 301 μελισσοσμήνη.</t>
  </si>
  <si>
    <t xml:space="preserve">       6. Η κατασκευή Μελισσοκομικής αποθήκης επιφέρει αύξηση στη διάρκεια ζωής κυψελών - κηρηθρών κατά 50%.</t>
  </si>
  <si>
    <t>Το ποσοστό αρσενικών ζώων στη σύνθεση ζωικού κεφαλαίου:</t>
  </si>
  <si>
    <t>ΑΝΩΤΑΤΗ ΕΠΙΛΕΞΙΜΗ ΔΑΠΑΝΗ ΕΝΙΣΧΥΣΗΣ ΑΙΓΟΠΡΟΒΑΤΩΝ ΚΑΙ ΒΟΟΕΙΔΩΝ ΚΑΙ ΛΟΙΠΩΝ ΖΩΩΝ ΑΝΑΠΑΡΑΓΩΓΗΣ ΜΕΣΩ ΤΩΝ ΕΠΕΝΔΥΤΙΚΩΝ ΣΧΕΔΙΩΝ ΒΕΛΤΙΩΣΗΣ</t>
  </si>
  <si>
    <t>ΛΟΙΠΑ ΖΩΑ ΑΝΑΠΑΡΑΓΩΓΗΣ</t>
  </si>
  <si>
    <t>Χοιρομητέρα εγγεγραμένη σε γενεαλογικά βιβλία</t>
  </si>
  <si>
    <t>Χοιρομητέρα ημιβελτιωμένη</t>
  </si>
  <si>
    <t>Στρουθοκάμηλος (θηλυκό ζώο)</t>
  </si>
  <si>
    <t>Στρουθοκάμηλος (αρσενικό ζώο)</t>
  </si>
  <si>
    <t>Κονικλομητέρα</t>
  </si>
  <si>
    <t>Θέρμανση - αερισμός</t>
  </si>
  <si>
    <t>Επώαση - Εκκόλαψη</t>
  </si>
  <si>
    <t>Ωοσκόπιση</t>
  </si>
  <si>
    <t>Αερισμός - Θέρμανση</t>
  </si>
  <si>
    <t xml:space="preserve">* Οι απαιτήσεις σε εργασία υπολογίζονται αθροιστικά π.χ. για 250 θέσεις χωρίς αυτοματισμούς, η ανθρώπινη εργασία είναι: 100*16+100*12+50*10=3.300 </t>
  </si>
  <si>
    <t>Δ.</t>
  </si>
  <si>
    <t>ΕΚΑΤΟ ΠΟΥΛΑΔΕΣ ΜΕΧΡΙ 6 ΜΗΝΩΝ</t>
  </si>
  <si>
    <t>ΕΚΑΤΟ ΟΡΝΙΘΕΣ ΩΟΠΑΡΑΓΩΓΗΣ</t>
  </si>
  <si>
    <t>ΕΚΑΤΟ ΠΟΥΛΕΡΙΚΑ ΠΑΧΥΝΟΜΕΝΑ</t>
  </si>
  <si>
    <t>ΟΡΝΙΘΕΣ / ΠΟΥΛΕΡΙΚΑ</t>
  </si>
  <si>
    <t>Ε.</t>
  </si>
  <si>
    <t>ΙΠΠΟΕΙΔΗ</t>
  </si>
  <si>
    <t>ΕΝΑ ΙΠΠΟΕΙΔΕΣ ΚΑΤΩ ΤΟΥ ΕΤΟΥΣ</t>
  </si>
  <si>
    <t>ΕΝΑ ΙΠΠΟΕΙΔΕΣ ΑΝΩ ΤΟΥ ΕΤΟΥΣ</t>
  </si>
  <si>
    <t>ΧΟΙΡΙΔΙΟ ΠΑΧΥΝΟΜΕΝΟ ΖΒ &gt; 40 ΚΙΛΑ</t>
  </si>
  <si>
    <t xml:space="preserve">  Για την εκτίμηση της ετήσιας απόσβεσης των περιουσιακών στοιχείων για όσα δεν αναφέρονται στις αποφάσεις εφαρμογής του Υπουργείου Αγροτικής Ανάπτυξης και Τροφίμων (Παράρτημα ΙΙΙ Οδηγίες Συμπλήρωσης Πινάκων Φακέλου Υποψηφιότητας), η διάρκεια ζωής δίνεται για τα κυριότερα στοιχεία στο έντυπο Νο 4 του ΟΔΓΕ. </t>
  </si>
  <si>
    <t>ΓΙΑ ΣΥΣΤΗΜΑ ΔΙΑΧΩΡΙΣΜΟΥ ΥΓΡΩΝ-ΣΤΕΡΕΩΝ ΚΟΠΡΟΣΩΡΟΥ ΚΑΙ ΕΠΕΞΕΡΓΑΣΙΑ ΥΓΡΩΝ 14.700 € ΚΑΙ ΕΠΙΠΛΕΟΝ 5.900 € ΓΙΑ ΚΑΘΕ 100 ΑΓΕΛΑΔΕΣ ή 200 ΠΑΧΥΝΟΜΕΝΑ ΜΟΣΧΑΡΙΑ</t>
  </si>
  <si>
    <t>ΓΙΑ ΚΟΠΡΟΣΩΡΟ ΚΑΙ ΣΗΠΤΙΚΟ ΚΑΙ ΑΠΟΡΡΟΦΗΤΙΚΟ ΒΟΘΡΟ 14.700 €  ΓΙΑ ΚΆΘΕ 50 ΑΓΕΛΑΔΕΣ</t>
  </si>
  <si>
    <t xml:space="preserve">   Ισχύουν όλα όσα αναφέρονται στην Εγκύκλιο 278453/3556/12-5-2005 του Υπουργείου Αγροτικής Ανάπτυξης και Τροφίμων "Πρόγραμμα οικονομικών ενισχύσεων στις ορεινές και μειονεκτικές Περιοχές 7ου έτους της περιόδου 2000-2006, σε εκτέλεση του μέτρου 2.1 του Εγγράφου Προγραμματισμού Αγροτικής Ανάπτυξης 2000-2006".</t>
  </si>
  <si>
    <t>€ / στρ.</t>
  </si>
  <si>
    <t>Επισημαίνεται ότι οι ετήσιες οικονομικές ενισχύσεις που καταβάλλονται σε κάθε δικαιούχο για το σύνολο των γεωργοπεριβαλλοντικών προγραμμάτων δε μπορούν να υπερβούν το ποσό των:</t>
  </si>
  <si>
    <t>60 ευρώ/στρ. για τις ετήσιες καλλιέργειες</t>
  </si>
  <si>
    <t>90 ευρώ/στρ. για τις μόνιμες καλλιέργειες</t>
  </si>
  <si>
    <t>Μηλοειδή, πυρηνόκαρπα, λοιπές δενδρώδεις</t>
  </si>
  <si>
    <t>Κηπευτικά, μποστανικά, σπαράγγι, φράουλες, μηδική</t>
  </si>
  <si>
    <t>Ισχύει η υπ. αρ. 567/125316/19-1-2004 ΚΥΑ "Εφαρμογή του μέτρου 3.1 Βιολογική Γεωργία του Άξονα 3 των Αγροπεριβαλλοντικών μέτρων του Ε.Π.Α.Α. 2000-2006 - Καν. (Ε.Κ.)1257/1999" καθώς και οι λεπτομέρειες εφαρμογής της και οι τροποποιήσεις τους.</t>
  </si>
  <si>
    <t>1. Οι απαιτήσεις σε εργασία κάθε κατηγορίας ζώων υπολογίζονται αθροιστικά. Π.χ. για 70 αγελάδες γαλ/γης απαιτούνται : Ανθρώπων : 20 κεφ. Χ 180 ωρ./κεφ. + 20 κεφ. Χ 154 ωρ./κεφ. + 30 κεφ. Χ 116 ωρες/κεφ. = 10.160 ώρες.</t>
  </si>
  <si>
    <t>Η κατασκευή ομβροδεξαμενής επιφέρει μείωση ωρών ανθρώπινης εργασίας 5%.</t>
  </si>
  <si>
    <r>
      <t xml:space="preserve">1. </t>
    </r>
    <r>
      <rPr>
        <b/>
        <sz val="13"/>
        <rFont val="Tahoma"/>
        <family val="2"/>
      </rPr>
      <t>Μoσχάpια</t>
    </r>
    <r>
      <rPr>
        <sz val="13"/>
        <rFont val="Tahoma"/>
        <family val="2"/>
      </rPr>
      <t xml:space="preserve">  Z.B. 45-150 kg</t>
    </r>
  </si>
  <si>
    <r>
      <t xml:space="preserve">2. </t>
    </r>
    <r>
      <rPr>
        <b/>
        <sz val="13"/>
        <rFont val="Tahoma"/>
        <family val="2"/>
      </rPr>
      <t>Μoσχάρια</t>
    </r>
    <r>
      <rPr>
        <sz val="13"/>
        <rFont val="Tahoma"/>
        <family val="2"/>
      </rPr>
      <t xml:space="preserve"> Z.B. 151-550 kg</t>
    </r>
  </si>
  <si>
    <t>ΣΗΜΕΙΩΣΕΙΣ</t>
  </si>
  <si>
    <t>Απαιτήσεις 1 Kg μεταποιημένου προϊόντος σε νωπά προϊόντα :</t>
  </si>
  <si>
    <t>Τσίπουρο  10 Kg σταφύλια</t>
  </si>
  <si>
    <t>Κρασί       2 Kg σταφύλια</t>
  </si>
  <si>
    <t>Τυρί         3,5 Kg πρόβιο γάλα</t>
  </si>
  <si>
    <t>Τυρί         5,5 Kg γάλα αβελτίωτων κατσικιών</t>
  </si>
  <si>
    <t>Τυρί         7 Kg γάλα βελτιωμένων οικόσιτων κατσικιών</t>
  </si>
  <si>
    <t>Γιαούρτι   1 Kg πρόβιο γάλα</t>
  </si>
  <si>
    <t>Γιαούρτι   1,4 Kg αγελαδινό γάλα</t>
  </si>
  <si>
    <t xml:space="preserve">Μέχρι 1.951,58 € </t>
  </si>
  <si>
    <t>Ποσοστό % αντικατ. των ζώων αναπαρ.</t>
  </si>
  <si>
    <t>Απόδοση σε κρέας Kg/κεφ</t>
  </si>
  <si>
    <t>ΒΡΩΜΗ ΚΑΡΠΟΣ</t>
  </si>
  <si>
    <t>ΣΟΡΓΟ ΣΑΝΟ</t>
  </si>
  <si>
    <t>Α. ΑΝΘΡΩΠΩΝ</t>
  </si>
  <si>
    <t xml:space="preserve"> Ύψος Ενισχύσεων του προγράμματος «Βιολογική Κτηνοτροφία» του Αγροπεριβαλλοντικού Μέτρου του Εγγράφου Προγραμματισμού Αγροτικής Ανάπτυξης (ΕΠΑΑ) 2000-2006  – Καν. (EK)1257/99.</t>
  </si>
  <si>
    <t>Γ. ΑΠΑΙΤΗΣΕΙΣ ΣΕ ΕΡΓΑΣΙΑ</t>
  </si>
  <si>
    <t xml:space="preserve">ΠΙΝΑΚΑΣ 2.5 α: ΜΕΣΗ ΣΤΑΘΜΙΣΜΕΝΗ ΤΙΜΗ ΖΩΪΚΩΝ ΠΡΟΪΟΝΤΩΝ                         </t>
  </si>
  <si>
    <t>ΠΙΝΑΚΑΣ 3.15. ΜΕΙΩΜΕΝΕΣ ΜΕΣΕΣ ΣΤΡΕΜΜΑΤΙΚΕΣ ΑΠΟΔΟΣΕΙΣ</t>
  </si>
  <si>
    <t xml:space="preserve">        Από τις προηγούμενες βελτιώσεις, η ανάπλαση, η ασβέστωση και η συστηματοποίηση των εδαφών αποσβένονται σε έξι (6) χρόνια  ενώ η διευθέτηση και αποχαλίκωση ούτε αποσβένονται ούτε και καταχωρούνται στον πίνακα Β3 του Σ.Β.  </t>
  </si>
  <si>
    <t>·        Εργασία ανθρώπων : 100 Χ 13 + 100 Χ 11 + 100 Χ 9 + 50 Χ 7 = 3.650 ώρες</t>
  </si>
  <si>
    <t>ΠΙΝΑΚΑΣ 2.8:  ΚΟΝΙΚΛΟΤΡΟΦΙΑ</t>
  </si>
  <si>
    <t>Κουνέλια αναπαραγωγής ΖΒ 5 Kg</t>
  </si>
  <si>
    <t xml:space="preserve">Κουνέλια παχυνόμενα ΝΜ/Kg ΖΒ </t>
  </si>
  <si>
    <t xml:space="preserve">·  1 στρ. αμπέλι ισοδυναμεί με 5 στρ. ξηρικής καλλιέργειας </t>
  </si>
  <si>
    <t>Ισοπέδωση - Διαμόρφωση χώρων για Ποιμνιοστάσιο ή Θερμοκήπιο (€ / στρ.)</t>
  </si>
  <si>
    <t>ΑΙΓΟΠΡΟΒΑΤΑ ΑΝΑΠΑΡΑΓΩΓΗΣ</t>
  </si>
  <si>
    <t>Αρσενικά άνω των 4 μηνών</t>
  </si>
  <si>
    <t>Θηλυκά άνω των 4 μηνών</t>
  </si>
  <si>
    <t>ΠΙΝΑΚΑΣ 3.10. ΥΠΟΛΟΓΙΣΜΟΣ ΟΙΚΟΝΟΜΙΚΟΤΗΤΑΣ ΓΕΩΡΓΙΚΟΥ ΕΛΚΥΣΤΗΡΑ</t>
  </si>
  <si>
    <t>ΠΙΝΑΚΑΣ 3.11.  ΥΠΟΛΟΓΙΣΜΟΣ ΥΨΟΥΣ ΕΞΙΣΩΤΚΗΣ ΑΠΟΖΗΜΙΩΣΗΣ</t>
  </si>
  <si>
    <t>ΠΙΝΑΚΑΣ 3.12. ΟΙΚΟΝΟΜΙΚΗ ΕΝΙΣΧΥΣΗ ΒΙΟΚΑΛΛΙΕΡΓΗΤΩΝ</t>
  </si>
  <si>
    <t>36,11 **</t>
  </si>
  <si>
    <t>Δαπάνες αντικατάστασης πλαστικού</t>
  </si>
  <si>
    <t>0,2 **</t>
  </si>
  <si>
    <t xml:space="preserve">   Η αξία απογραφής των μοσχαριών αντικατάστασης και πάχυνσης ανέρχεται στο 50% της αξίας των αντίστοιχων ενηλίκων.</t>
  </si>
  <si>
    <t>Ανθρώπινη</t>
  </si>
  <si>
    <t>Μηχανική</t>
  </si>
  <si>
    <t>ΔΑΠΑΝΕΣ ΕΓΚΑΤΑΣΤΑΣΗΣ (€ / στρ.)</t>
  </si>
  <si>
    <r>
      <t>Δεξαμενές νερού από μπετόν αρμέ υπόγειες                               (€ / m</t>
    </r>
    <r>
      <rPr>
        <vertAlign val="superscript"/>
        <sz val="11"/>
        <rFont val="Tahoma"/>
        <family val="2"/>
      </rPr>
      <t>3</t>
    </r>
    <r>
      <rPr>
        <sz val="11"/>
        <rFont val="Tahoma"/>
        <family val="2"/>
      </rPr>
      <t>)</t>
    </r>
  </si>
  <si>
    <r>
      <t>Χωματοδεξαμενές (€ / m</t>
    </r>
    <r>
      <rPr>
        <vertAlign val="superscript"/>
        <sz val="11"/>
        <rFont val="Tahoma"/>
        <family val="2"/>
      </rPr>
      <t>3</t>
    </r>
    <r>
      <rPr>
        <sz val="11"/>
        <rFont val="Tahoma"/>
        <family val="2"/>
      </rPr>
      <t>)</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</si>
</sst>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0000000000"/>
    <numFmt numFmtId="183" formatCode="0.000000000"/>
    <numFmt numFmtId="184" formatCode="0&quot;-&quot;0"/>
    <numFmt numFmtId="185" formatCode="#,##0.0"/>
    <numFmt numFmtId="186" formatCode="[&lt;=999999]######;\(0##\)\ ######"/>
    <numFmt numFmtId="187" formatCode="d/m"/>
    <numFmt numFmtId="188" formatCode="#,##0.000"/>
    <numFmt numFmtId="189" formatCode="#,##0\ [$€-1];[Red]\-#,##0\ [$€-1]"/>
    <numFmt numFmtId="190" formatCode="#,##0.00\ _€"/>
    <numFmt numFmtId="191" formatCode="#,##0.00\ &quot;€&quot;"/>
    <numFmt numFmtId="192" formatCode="[$-408]dddd\,\ d\ mmmm\ yyyy"/>
    <numFmt numFmtId="193" formatCode="d/m;@"/>
    <numFmt numFmtId="194" formatCode="#\ ???/???"/>
    <numFmt numFmtId="195" formatCode="#\ ??/100"/>
    <numFmt numFmtId="196" formatCode="#\ ?/8"/>
    <numFmt numFmtId="197" formatCode="[$-408]h:mm:ss\ AM/PM"/>
    <numFmt numFmtId="198" formatCode="[&lt;=9999999]#######;\(\+###\)\ #######"/>
    <numFmt numFmtId="199" formatCode="#,##0_ ;\-#,##0\ "/>
    <numFmt numFmtId="200" formatCode="[$-F400]h:mm:ss\ AM/PM"/>
    <numFmt numFmtId="201" formatCode="mmm\-yyyy"/>
    <numFmt numFmtId="202" formatCode="[$€-2]\ #,##0.00_);[Red]\([$€-2]\ #,##0.00\)"/>
  </numFmts>
  <fonts count="44">
    <font>
      <sz val="12"/>
      <name val="Times New Roman Greek"/>
      <family val="0"/>
    </font>
    <font>
      <u val="single"/>
      <sz val="9"/>
      <color indexed="12"/>
      <name val="Times New Roman Greek"/>
      <family val="0"/>
    </font>
    <font>
      <u val="single"/>
      <sz val="9"/>
      <color indexed="36"/>
      <name val="Times New Roman Greek"/>
      <family val="0"/>
    </font>
    <font>
      <sz val="10"/>
      <name val="Arial Greek"/>
      <family val="0"/>
    </font>
    <font>
      <b/>
      <u val="single"/>
      <sz val="12"/>
      <name val="Times New Roman Greek"/>
      <family val="1"/>
    </font>
    <font>
      <b/>
      <sz val="16"/>
      <name val="Tahoma"/>
      <family val="2"/>
    </font>
    <font>
      <b/>
      <sz val="12"/>
      <name val="Tahoma"/>
      <family val="2"/>
    </font>
    <font>
      <sz val="12"/>
      <name val="Tahoma"/>
      <family val="2"/>
    </font>
    <font>
      <b/>
      <sz val="8"/>
      <name val="Tahoma"/>
      <family val="2"/>
    </font>
    <font>
      <sz val="8"/>
      <name val="Tahoma"/>
      <family val="2"/>
    </font>
    <font>
      <b/>
      <sz val="14"/>
      <name val="Tahoma"/>
      <family val="2"/>
    </font>
    <font>
      <sz val="13"/>
      <name val="Tahoma"/>
      <family val="2"/>
    </font>
    <font>
      <b/>
      <sz val="13"/>
      <name val="Tahoma"/>
      <family val="2"/>
    </font>
    <font>
      <sz val="14"/>
      <name val="Tahoma"/>
      <family val="2"/>
    </font>
    <font>
      <sz val="11"/>
      <name val="Tahoma"/>
      <family val="2"/>
    </font>
    <font>
      <b/>
      <sz val="11"/>
      <name val="Tahoma"/>
      <family val="2"/>
    </font>
    <font>
      <b/>
      <u val="single"/>
      <sz val="12"/>
      <name val="Tahoma"/>
      <family val="2"/>
    </font>
    <font>
      <b/>
      <sz val="10"/>
      <name val="Tahoma"/>
      <family val="2"/>
    </font>
    <font>
      <b/>
      <sz val="9"/>
      <name val="Tahoma"/>
      <family val="2"/>
    </font>
    <font>
      <sz val="16"/>
      <name val="Tahoma"/>
      <family val="2"/>
    </font>
    <font>
      <sz val="10"/>
      <name val="Tahoma"/>
      <family val="2"/>
    </font>
    <font>
      <sz val="15"/>
      <name val="Tahoma"/>
      <family val="2"/>
    </font>
    <font>
      <b/>
      <sz val="15"/>
      <name val="Tahoma"/>
      <family val="2"/>
    </font>
    <font>
      <sz val="9"/>
      <name val="Tahoma"/>
      <family val="2"/>
    </font>
    <font>
      <b/>
      <u val="single"/>
      <sz val="10"/>
      <name val="Tahoma"/>
      <family val="2"/>
    </font>
    <font>
      <vertAlign val="superscript"/>
      <sz val="11"/>
      <name val="Tahoma"/>
      <family val="2"/>
    </font>
    <font>
      <b/>
      <u val="single"/>
      <sz val="11"/>
      <name val="Tahoma"/>
      <family val="2"/>
    </font>
    <font>
      <vertAlign val="superscript"/>
      <sz val="12"/>
      <name val="Tahoma"/>
      <family val="2"/>
    </font>
    <font>
      <u val="single"/>
      <sz val="11"/>
      <name val="Tahoma"/>
      <family val="2"/>
    </font>
    <font>
      <vertAlign val="superscript"/>
      <sz val="10"/>
      <name val="Tahoma"/>
      <family val="2"/>
    </font>
    <font>
      <sz val="18"/>
      <name val="Tahoma"/>
      <family val="2"/>
    </font>
    <font>
      <b/>
      <u val="single"/>
      <sz val="15"/>
      <name val="Tahoma"/>
      <family val="2"/>
    </font>
    <font>
      <b/>
      <u val="single"/>
      <sz val="14"/>
      <name val="Tahoma"/>
      <family val="2"/>
    </font>
    <font>
      <u val="single"/>
      <sz val="14"/>
      <name val="Tahoma"/>
      <family val="2"/>
    </font>
    <font>
      <vertAlign val="superscript"/>
      <sz val="14"/>
      <name val="Tahoma"/>
      <family val="2"/>
    </font>
    <font>
      <b/>
      <u val="single"/>
      <sz val="16"/>
      <name val="Tahoma"/>
      <family val="2"/>
    </font>
    <font>
      <b/>
      <vertAlign val="superscript"/>
      <sz val="12"/>
      <name val="Tahoma"/>
      <family val="2"/>
    </font>
    <font>
      <b/>
      <vertAlign val="superscript"/>
      <sz val="10"/>
      <name val="Tahoma"/>
      <family val="2"/>
    </font>
    <font>
      <i/>
      <sz val="13"/>
      <name val="Tahoma"/>
      <family val="2"/>
    </font>
    <font>
      <b/>
      <u val="single"/>
      <sz val="13"/>
      <name val="Tahoma"/>
      <family val="2"/>
    </font>
    <font>
      <sz val="8"/>
      <name val="Times New Roman Greek"/>
      <family val="0"/>
    </font>
    <font>
      <i/>
      <sz val="14"/>
      <name val="Tahoma"/>
      <family val="2"/>
    </font>
    <font>
      <sz val="12"/>
      <color indexed="52"/>
      <name val="Tahoma"/>
      <family val="2"/>
    </font>
    <font>
      <b/>
      <sz val="10"/>
      <name val="Arial"/>
      <family val="0"/>
    </font>
  </fonts>
  <fills count="6">
    <fill>
      <patternFill/>
    </fill>
    <fill>
      <patternFill patternType="gray125"/>
    </fill>
    <fill>
      <patternFill patternType="solid">
        <fgColor indexed="13"/>
        <bgColor indexed="64"/>
      </patternFill>
    </fill>
    <fill>
      <patternFill patternType="lightDown">
        <bgColor indexed="9"/>
      </patternFill>
    </fill>
    <fill>
      <patternFill patternType="lightGray">
        <bgColor indexed="9"/>
      </patternFill>
    </fill>
    <fill>
      <patternFill patternType="solid">
        <fgColor indexed="27"/>
        <bgColor indexed="64"/>
      </patternFill>
    </fill>
  </fills>
  <borders count="204">
    <border>
      <left/>
      <right/>
      <top/>
      <bottom/>
      <diagonal/>
    </border>
    <border>
      <left style="thin"/>
      <right style="medium"/>
      <top style="medium"/>
      <bottom style="medium"/>
    </border>
    <border>
      <left style="medium"/>
      <right style="thin"/>
      <top style="medium"/>
      <bottom style="medium"/>
    </border>
    <border>
      <left style="medium"/>
      <right style="thin"/>
      <top>
        <color indexed="63"/>
      </top>
      <bottom style="medium"/>
    </border>
    <border>
      <left style="thin"/>
      <right>
        <color indexed="63"/>
      </right>
      <top>
        <color indexed="63"/>
      </top>
      <bottom style="mediu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thin"/>
      <right style="medium"/>
      <top>
        <color indexed="63"/>
      </top>
      <bottom style="medium"/>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medium"/>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style="medium"/>
      <bottom style="thin"/>
    </border>
    <border>
      <left style="thin"/>
      <right style="medium"/>
      <top style="thin"/>
      <bottom>
        <color indexed="63"/>
      </bottom>
    </border>
    <border>
      <left style="thin"/>
      <right>
        <color indexed="63"/>
      </right>
      <top style="double"/>
      <bottom style="thin"/>
    </border>
    <border>
      <left style="double"/>
      <right style="thin"/>
      <top style="thin"/>
      <bottom style="thin"/>
    </border>
    <border>
      <left style="thin"/>
      <right style="thin"/>
      <top style="thin"/>
      <bottom style="thin"/>
    </border>
    <border>
      <left style="thin"/>
      <right style="thin"/>
      <top style="thin"/>
      <bottom style="double"/>
    </border>
    <border>
      <left style="double"/>
      <right style="thin"/>
      <top style="double"/>
      <bottom>
        <color indexed="63"/>
      </bottom>
    </border>
    <border>
      <left style="double"/>
      <right>
        <color indexed="63"/>
      </right>
      <top>
        <color indexed="63"/>
      </top>
      <bottom>
        <color indexed="63"/>
      </bottom>
    </border>
    <border>
      <left style="double"/>
      <right style="thin"/>
      <top style="thin"/>
      <bottom style="double"/>
    </border>
    <border>
      <left style="thin"/>
      <right>
        <color indexed="63"/>
      </right>
      <top style="thin"/>
      <bottom style="double"/>
    </border>
    <border>
      <left style="double"/>
      <right style="thin"/>
      <top style="double"/>
      <bottom style="thin"/>
    </border>
    <border>
      <left style="thin"/>
      <right style="thin"/>
      <top style="thin"/>
      <bottom>
        <color indexed="63"/>
      </bottom>
    </border>
    <border>
      <left>
        <color indexed="63"/>
      </left>
      <right style="double"/>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style="double"/>
      <bottom style="thin"/>
    </border>
    <border>
      <left style="double"/>
      <right>
        <color indexed="63"/>
      </right>
      <top style="thin"/>
      <bottom style="thin"/>
    </border>
    <border>
      <left>
        <color indexed="63"/>
      </left>
      <right style="double"/>
      <top style="double"/>
      <bottom>
        <color indexed="63"/>
      </bottom>
    </border>
    <border>
      <left>
        <color indexed="63"/>
      </left>
      <right style="double"/>
      <top>
        <color indexed="63"/>
      </top>
      <bottom>
        <color indexed="63"/>
      </bottom>
    </border>
    <border>
      <left style="thin"/>
      <right style="double"/>
      <top style="thin"/>
      <bottom style="thin"/>
    </border>
    <border>
      <left>
        <color indexed="63"/>
      </left>
      <right style="double"/>
      <top>
        <color indexed="63"/>
      </top>
      <bottom style="double"/>
    </border>
    <border>
      <left style="thin"/>
      <right style="thick"/>
      <top style="thin"/>
      <bottom style="thin"/>
    </border>
    <border>
      <left style="thick"/>
      <right style="thin"/>
      <top style="thin"/>
      <bottom style="thin"/>
    </border>
    <border>
      <left style="medium"/>
      <right style="thin"/>
      <top style="medium"/>
      <bottom style="thin"/>
    </border>
    <border>
      <left style="thick"/>
      <right style="thin"/>
      <top style="thin"/>
      <bottom style="hair"/>
    </border>
    <border>
      <left style="thin"/>
      <right style="thin"/>
      <top style="thin"/>
      <bottom style="hair"/>
    </border>
    <border>
      <left style="thin"/>
      <right style="thick"/>
      <top style="thin"/>
      <bottom style="hair"/>
    </border>
    <border>
      <left style="thin"/>
      <right style="thin"/>
      <top style="medium"/>
      <bottom style="medium"/>
    </border>
    <border>
      <left style="thick"/>
      <right>
        <color indexed="63"/>
      </right>
      <top style="thin"/>
      <bottom style="thin"/>
    </border>
    <border>
      <left style="hair"/>
      <right style="medium"/>
      <top style="medium"/>
      <bottom style="thin"/>
    </border>
    <border>
      <left style="hair"/>
      <right style="medium"/>
      <top style="thin"/>
      <bottom style="thin"/>
    </border>
    <border>
      <left style="hair"/>
      <right style="medium"/>
      <top style="thin"/>
      <bottom style="medium"/>
    </border>
    <border>
      <left style="hair"/>
      <right style="medium"/>
      <top>
        <color indexed="63"/>
      </top>
      <bottom style="thin"/>
    </border>
    <border>
      <left style="thick"/>
      <right>
        <color indexed="63"/>
      </right>
      <top style="thin"/>
      <bottom style="thick"/>
    </border>
    <border>
      <left style="hair"/>
      <right style="thick"/>
      <top style="thin"/>
      <bottom style="thin"/>
    </border>
    <border>
      <left style="hair"/>
      <right style="thick"/>
      <top style="thin"/>
      <bottom style="thick"/>
    </border>
    <border>
      <left style="thin"/>
      <right style="double"/>
      <top style="thin"/>
      <bottom>
        <color indexed="63"/>
      </bottom>
    </border>
    <border>
      <left>
        <color indexed="63"/>
      </left>
      <right>
        <color indexed="63"/>
      </right>
      <top style="thin"/>
      <bottom style="thin"/>
    </border>
    <border>
      <left style="thick"/>
      <right style="thick"/>
      <top style="thin"/>
      <bottom style="thin"/>
    </border>
    <border>
      <left style="thin"/>
      <right style="thin"/>
      <top style="thin"/>
      <bottom style="thick"/>
    </border>
    <border>
      <left style="thin"/>
      <right style="thick"/>
      <top style="thin"/>
      <bottom style="thick"/>
    </border>
    <border>
      <left style="thick"/>
      <right style="thin"/>
      <top style="thin"/>
      <bottom style="thick"/>
    </border>
    <border>
      <left>
        <color indexed="63"/>
      </left>
      <right>
        <color indexed="63"/>
      </right>
      <top style="thin"/>
      <bottom style="thick"/>
    </border>
    <border>
      <left style="thick"/>
      <right style="thick"/>
      <top style="thin"/>
      <bottom style="thick"/>
    </border>
    <border>
      <left style="medium"/>
      <right>
        <color indexed="63"/>
      </right>
      <top>
        <color indexed="63"/>
      </top>
      <bottom>
        <color indexed="63"/>
      </bottom>
    </border>
    <border>
      <left style="double"/>
      <right style="thin"/>
      <top>
        <color indexed="63"/>
      </top>
      <bottom style="thin"/>
    </border>
    <border>
      <left style="double"/>
      <right style="thin"/>
      <top>
        <color indexed="63"/>
      </top>
      <bottom style="double"/>
    </border>
    <border>
      <left style="thin"/>
      <right style="double"/>
      <top style="thin"/>
      <bottom style="double"/>
    </border>
    <border>
      <left>
        <color indexed="63"/>
      </left>
      <right style="thin"/>
      <top style="thin"/>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double"/>
      <top style="double"/>
      <bottom style="thin"/>
    </border>
    <border>
      <left style="thin"/>
      <right style="thin"/>
      <top>
        <color indexed="63"/>
      </top>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style="medium"/>
      <right style="medium"/>
      <top style="medium"/>
      <bottom>
        <color indexed="63"/>
      </bottom>
    </border>
    <border>
      <left style="medium"/>
      <right style="medium"/>
      <top style="thin"/>
      <bottom style="thin"/>
    </border>
    <border>
      <left style="thick"/>
      <right style="thin"/>
      <top>
        <color indexed="63"/>
      </top>
      <bottom style="thin"/>
    </border>
    <border>
      <left style="thin"/>
      <right style="thick"/>
      <top>
        <color indexed="63"/>
      </top>
      <bottom style="thin"/>
    </border>
    <border>
      <left style="thick"/>
      <right style="thin"/>
      <top style="thin"/>
      <bottom>
        <color indexed="63"/>
      </bottom>
    </border>
    <border>
      <left style="thin"/>
      <right style="thick"/>
      <top style="thin"/>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medium"/>
      <right style="medium"/>
      <top style="medium"/>
      <bottom style="medium"/>
    </border>
    <border>
      <left>
        <color indexed="63"/>
      </left>
      <right style="medium"/>
      <top style="thin"/>
      <bottom>
        <color indexed="63"/>
      </bottom>
    </border>
    <border>
      <left>
        <color indexed="63"/>
      </left>
      <right style="medium"/>
      <top style="medium"/>
      <bottom style="medium"/>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medium"/>
      <top style="thin"/>
      <bottom style="medium"/>
    </border>
    <border>
      <left style="medium"/>
      <right style="medium"/>
      <top>
        <color indexed="63"/>
      </top>
      <bottom style="thin"/>
    </border>
    <border>
      <left style="double"/>
      <right style="thin"/>
      <top style="thin"/>
      <bottom>
        <color indexed="63"/>
      </bottom>
    </border>
    <border>
      <left style="thin"/>
      <right>
        <color indexed="63"/>
      </right>
      <top style="medium"/>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style="thin"/>
    </border>
    <border>
      <left style="thin"/>
      <right style="medium"/>
      <top style="medium"/>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medium"/>
      <bottom>
        <color indexed="63"/>
      </bottom>
    </border>
    <border>
      <left>
        <color indexed="63"/>
      </left>
      <right style="thin"/>
      <top style="medium"/>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style="medium"/>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double"/>
    </border>
    <border>
      <left>
        <color indexed="63"/>
      </left>
      <right style="double"/>
      <top style="thin"/>
      <bottom style="double"/>
    </border>
    <border>
      <left style="thin"/>
      <right>
        <color indexed="63"/>
      </right>
      <top style="double"/>
      <bottom>
        <color indexed="63"/>
      </bottom>
    </border>
    <border>
      <left>
        <color indexed="63"/>
      </left>
      <right style="thin"/>
      <top style="thin"/>
      <bottom style="double"/>
    </border>
    <border>
      <left style="thin"/>
      <right style="thin"/>
      <top style="double"/>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n"/>
    </border>
    <border>
      <left>
        <color indexed="63"/>
      </left>
      <right style="thin"/>
      <top style="thin"/>
      <bottom style="thick"/>
    </border>
    <border>
      <left style="thin"/>
      <right>
        <color indexed="63"/>
      </right>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color indexed="63"/>
      </top>
      <bottom style="thin"/>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style="medium"/>
      <right style="hair"/>
      <top style="thin"/>
      <bottom style="thin"/>
    </border>
    <border>
      <left style="hair"/>
      <right style="hair"/>
      <top style="thin"/>
      <bottom style="thin"/>
    </border>
    <border>
      <left style="medium"/>
      <right style="hair"/>
      <top style="thin"/>
      <bottom style="medium"/>
    </border>
    <border>
      <left style="hair"/>
      <right style="hair"/>
      <top style="thin"/>
      <bottom style="medium"/>
    </border>
    <border>
      <left style="medium"/>
      <right style="hair"/>
      <top style="medium"/>
      <bottom style="thin"/>
    </border>
    <border>
      <left style="hair"/>
      <right style="hair"/>
      <top style="medium"/>
      <bottom style="thin"/>
    </border>
    <border>
      <left>
        <color indexed="63"/>
      </left>
      <right style="hair"/>
      <top style="thin"/>
      <bottom style="thin"/>
    </border>
    <border>
      <left style="medium"/>
      <right style="hair"/>
      <top>
        <color indexed="63"/>
      </top>
      <bottom style="thin"/>
    </border>
    <border>
      <left style="hair"/>
      <right style="hair"/>
      <top>
        <color indexed="63"/>
      </top>
      <bottom style="thin"/>
    </border>
    <border>
      <left>
        <color indexed="63"/>
      </left>
      <right>
        <color indexed="63"/>
      </right>
      <top style="double"/>
      <bottom>
        <color indexed="63"/>
      </bottom>
    </border>
    <border>
      <left style="double"/>
      <right>
        <color indexed="63"/>
      </right>
      <top style="thin"/>
      <bottom style="double"/>
    </border>
    <border>
      <left style="thin"/>
      <right style="thin"/>
      <top style="double"/>
      <bottom>
        <color indexed="63"/>
      </bottom>
    </border>
    <border>
      <left>
        <color indexed="63"/>
      </left>
      <right>
        <color indexed="63"/>
      </right>
      <top style="double"/>
      <bottom style="double"/>
    </border>
    <border>
      <left style="double"/>
      <right>
        <color indexed="63"/>
      </right>
      <top style="double"/>
      <bottom style="double"/>
    </border>
    <border>
      <left>
        <color indexed="63"/>
      </left>
      <right style="double"/>
      <top style="double"/>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thick"/>
    </border>
    <border>
      <left>
        <color indexed="63"/>
      </left>
      <right style="thick"/>
      <top style="thick"/>
      <bottom>
        <color indexed="63"/>
      </bottom>
    </border>
    <border>
      <left style="thick"/>
      <right>
        <color indexed="63"/>
      </right>
      <top style="thick"/>
      <bottom style="thick"/>
    </border>
    <border>
      <left>
        <color indexed="63"/>
      </left>
      <right style="thin"/>
      <top style="thick"/>
      <bottom style="thick"/>
    </border>
    <border>
      <left>
        <color indexed="63"/>
      </left>
      <right style="thin"/>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89">
    <xf numFmtId="0" fontId="0" fillId="0" borderId="0" xfId="0" applyAlignment="1">
      <alignment/>
    </xf>
    <xf numFmtId="0" fontId="16" fillId="0" borderId="0" xfId="0" applyFont="1" applyAlignment="1">
      <alignment horizontal="left" vertical="center" wrapText="1"/>
    </xf>
    <xf numFmtId="3" fontId="11" fillId="0" borderId="1" xfId="15" applyNumberFormat="1" applyFont="1" applyBorder="1" applyAlignment="1">
      <alignment horizontal="center"/>
      <protection/>
    </xf>
    <xf numFmtId="2" fontId="11" fillId="0" borderId="2" xfId="15" applyNumberFormat="1" applyFont="1" applyBorder="1" applyAlignment="1">
      <alignment horizontal="center"/>
      <protection/>
    </xf>
    <xf numFmtId="2" fontId="6" fillId="0" borderId="0" xfId="15" applyNumberFormat="1" applyFont="1" applyAlignment="1">
      <alignment horizontal="center"/>
      <protection/>
    </xf>
    <xf numFmtId="0" fontId="7" fillId="0" borderId="0" xfId="0" applyFont="1" applyAlignment="1">
      <alignment/>
    </xf>
    <xf numFmtId="2" fontId="6" fillId="0" borderId="0" xfId="15" applyNumberFormat="1" applyFont="1" applyFill="1" applyAlignment="1">
      <alignment horizontal="center"/>
      <protection/>
    </xf>
    <xf numFmtId="2" fontId="8" fillId="0" borderId="0" xfId="15" applyNumberFormat="1" applyFont="1" applyAlignment="1">
      <alignment horizontal="center"/>
      <protection/>
    </xf>
    <xf numFmtId="1" fontId="8" fillId="0" borderId="0" xfId="15" applyNumberFormat="1" applyFont="1" applyAlignment="1">
      <alignment horizontal="center"/>
      <protection/>
    </xf>
    <xf numFmtId="4" fontId="8" fillId="2" borderId="0" xfId="15" applyNumberFormat="1" applyFont="1" applyFill="1" applyAlignment="1">
      <alignment horizontal="center"/>
      <protection/>
    </xf>
    <xf numFmtId="4" fontId="8" fillId="0" borderId="0" xfId="15" applyNumberFormat="1" applyFont="1" applyAlignment="1">
      <alignment horizontal="center"/>
      <protection/>
    </xf>
    <xf numFmtId="3" fontId="8" fillId="0" borderId="0" xfId="15" applyNumberFormat="1" applyFont="1" applyBorder="1" applyAlignment="1">
      <alignment horizontal="center" vertical="center"/>
      <protection/>
    </xf>
    <xf numFmtId="0" fontId="8" fillId="0" borderId="0" xfId="15" applyFont="1" applyBorder="1" applyAlignment="1">
      <alignment horizontal="center" vertical="center"/>
      <protection/>
    </xf>
    <xf numFmtId="0" fontId="8" fillId="0" borderId="0" xfId="15" applyFont="1" applyAlignment="1">
      <alignment horizontal="center"/>
      <protection/>
    </xf>
    <xf numFmtId="0" fontId="9" fillId="0" borderId="0" xfId="0" applyFont="1" applyAlignment="1">
      <alignment/>
    </xf>
    <xf numFmtId="3" fontId="9" fillId="0" borderId="0" xfId="0" applyNumberFormat="1" applyFont="1" applyAlignment="1">
      <alignment/>
    </xf>
    <xf numFmtId="2" fontId="6" fillId="0" borderId="0" xfId="15" applyNumberFormat="1" applyFont="1" applyBorder="1" applyAlignment="1">
      <alignment horizontal="center" vertical="center"/>
      <protection/>
    </xf>
    <xf numFmtId="3" fontId="6" fillId="0" borderId="0" xfId="15" applyNumberFormat="1" applyFont="1" applyBorder="1" applyAlignment="1">
      <alignment horizontal="center" vertical="center"/>
      <protection/>
    </xf>
    <xf numFmtId="0" fontId="6" fillId="0" borderId="0" xfId="15" applyFont="1" applyBorder="1" applyAlignment="1">
      <alignment horizontal="center" vertical="center"/>
      <protection/>
    </xf>
    <xf numFmtId="3" fontId="6" fillId="0" borderId="0" xfId="15" applyNumberFormat="1" applyFont="1" applyFill="1" applyBorder="1" applyAlignment="1">
      <alignment horizontal="center" vertical="center"/>
      <protection/>
    </xf>
    <xf numFmtId="0" fontId="7" fillId="0" borderId="0" xfId="0" applyFont="1" applyAlignment="1">
      <alignment vertical="center"/>
    </xf>
    <xf numFmtId="3" fontId="7" fillId="0" borderId="0" xfId="0" applyNumberFormat="1" applyFont="1" applyAlignment="1">
      <alignment vertical="center"/>
    </xf>
    <xf numFmtId="0" fontId="6" fillId="0" borderId="3" xfId="15" applyFont="1" applyBorder="1" applyAlignment="1">
      <alignment horizontal="center"/>
      <protection/>
    </xf>
    <xf numFmtId="0" fontId="6" fillId="0" borderId="4" xfId="15" applyFont="1" applyBorder="1" applyAlignment="1">
      <alignment horizontal="center"/>
      <protection/>
    </xf>
    <xf numFmtId="0" fontId="11" fillId="0" borderId="5" xfId="15" applyFont="1" applyBorder="1" applyAlignment="1">
      <alignment horizontal="center"/>
      <protection/>
    </xf>
    <xf numFmtId="0" fontId="11" fillId="0" borderId="6" xfId="15" applyFont="1" applyBorder="1">
      <alignment/>
      <protection/>
    </xf>
    <xf numFmtId="0" fontId="11" fillId="0" borderId="0" xfId="0" applyFont="1" applyAlignment="1">
      <alignment/>
    </xf>
    <xf numFmtId="0" fontId="11" fillId="0" borderId="7" xfId="15" applyFont="1" applyBorder="1" applyAlignment="1">
      <alignment horizontal="center"/>
      <protection/>
    </xf>
    <xf numFmtId="0" fontId="11" fillId="0" borderId="8" xfId="15" applyFont="1" applyBorder="1">
      <alignment/>
      <protection/>
    </xf>
    <xf numFmtId="0" fontId="11" fillId="0" borderId="0" xfId="0" applyFont="1" applyAlignment="1">
      <alignment vertical="center"/>
    </xf>
    <xf numFmtId="0" fontId="6" fillId="0" borderId="4" xfId="15" applyFont="1" applyBorder="1" applyAlignment="1">
      <alignment horizontal="right"/>
      <protection/>
    </xf>
    <xf numFmtId="0" fontId="6" fillId="0" borderId="0" xfId="0" applyFont="1" applyAlignment="1">
      <alignment/>
    </xf>
    <xf numFmtId="2" fontId="11" fillId="0" borderId="3" xfId="15" applyNumberFormat="1" applyFont="1" applyBorder="1" applyAlignment="1">
      <alignment horizontal="center"/>
      <protection/>
    </xf>
    <xf numFmtId="3" fontId="11" fillId="0" borderId="9" xfId="15" applyNumberFormat="1" applyFont="1" applyBorder="1" applyAlignment="1">
      <alignment horizontal="center"/>
      <protection/>
    </xf>
    <xf numFmtId="0" fontId="11" fillId="0" borderId="9" xfId="15" applyFont="1" applyBorder="1" applyAlignment="1">
      <alignment horizontal="center"/>
      <protection/>
    </xf>
    <xf numFmtId="0" fontId="11" fillId="0" borderId="6" xfId="15" applyFont="1" applyBorder="1" applyAlignment="1">
      <alignment horizontal="left"/>
      <protection/>
    </xf>
    <xf numFmtId="181" fontId="11" fillId="0" borderId="5" xfId="15" applyNumberFormat="1" applyFont="1" applyBorder="1" applyAlignment="1">
      <alignment horizontal="center"/>
      <protection/>
    </xf>
    <xf numFmtId="185" fontId="11" fillId="0" borderId="10" xfId="15" applyNumberFormat="1" applyFont="1" applyBorder="1" applyAlignment="1">
      <alignment horizontal="center"/>
      <protection/>
    </xf>
    <xf numFmtId="1" fontId="11" fillId="0" borderId="5" xfId="15" applyNumberFormat="1" applyFont="1" applyBorder="1" applyAlignment="1">
      <alignment horizontal="center"/>
      <protection/>
    </xf>
    <xf numFmtId="3" fontId="11" fillId="0" borderId="10" xfId="15" applyNumberFormat="1" applyFont="1" applyBorder="1" applyAlignment="1">
      <alignment horizontal="center"/>
      <protection/>
    </xf>
    <xf numFmtId="0" fontId="11" fillId="0" borderId="10" xfId="15" applyFont="1" applyBorder="1" applyAlignment="1">
      <alignment horizontal="center"/>
      <protection/>
    </xf>
    <xf numFmtId="2" fontId="11" fillId="0" borderId="7" xfId="15" applyNumberFormat="1" applyFont="1" applyBorder="1" applyAlignment="1">
      <alignment horizontal="center"/>
      <protection/>
    </xf>
    <xf numFmtId="3" fontId="11" fillId="0" borderId="11" xfId="15" applyNumberFormat="1" applyFont="1" applyBorder="1" applyAlignment="1">
      <alignment horizontal="center"/>
      <protection/>
    </xf>
    <xf numFmtId="0" fontId="11" fillId="0" borderId="11" xfId="15" applyFont="1" applyBorder="1" applyAlignment="1">
      <alignment horizontal="center"/>
      <protection/>
    </xf>
    <xf numFmtId="0" fontId="11" fillId="0" borderId="12" xfId="15" applyFont="1" applyBorder="1" applyAlignment="1">
      <alignment horizontal="center"/>
      <protection/>
    </xf>
    <xf numFmtId="0" fontId="11" fillId="0" borderId="13" xfId="15" applyFont="1" applyBorder="1">
      <alignment/>
      <protection/>
    </xf>
    <xf numFmtId="2" fontId="11" fillId="0" borderId="12" xfId="15" applyNumberFormat="1" applyFont="1" applyBorder="1" applyAlignment="1">
      <alignment horizontal="center"/>
      <protection/>
    </xf>
    <xf numFmtId="3" fontId="11" fillId="0" borderId="14" xfId="15" applyNumberFormat="1" applyFont="1" applyBorder="1" applyAlignment="1">
      <alignment horizontal="center"/>
      <protection/>
    </xf>
    <xf numFmtId="2" fontId="11" fillId="0" borderId="15" xfId="15" applyNumberFormat="1" applyFont="1" applyBorder="1" applyAlignment="1">
      <alignment horizontal="center"/>
      <protection/>
    </xf>
    <xf numFmtId="3" fontId="11" fillId="0" borderId="16" xfId="15" applyNumberFormat="1" applyFont="1" applyBorder="1" applyAlignment="1">
      <alignment horizontal="center"/>
      <protection/>
    </xf>
    <xf numFmtId="0" fontId="6" fillId="0" borderId="17" xfId="15" applyFont="1" applyBorder="1" applyAlignment="1">
      <alignment horizontal="center"/>
      <protection/>
    </xf>
    <xf numFmtId="0" fontId="11" fillId="0" borderId="18" xfId="15" applyFont="1" applyBorder="1" applyAlignment="1">
      <alignment horizontal="center"/>
      <protection/>
    </xf>
    <xf numFmtId="0" fontId="11" fillId="0" borderId="19" xfId="15" applyFont="1" applyBorder="1">
      <alignment/>
      <protection/>
    </xf>
    <xf numFmtId="0" fontId="6" fillId="0" borderId="3" xfId="15" applyFont="1" applyBorder="1" applyAlignment="1">
      <alignment horizontal="center" vertical="center"/>
      <protection/>
    </xf>
    <xf numFmtId="0" fontId="6" fillId="0" borderId="4" xfId="15" applyFont="1" applyBorder="1" applyAlignment="1">
      <alignment horizontal="center" vertical="center" wrapText="1"/>
      <protection/>
    </xf>
    <xf numFmtId="3" fontId="7" fillId="0" borderId="0" xfId="0" applyNumberFormat="1" applyFont="1" applyAlignment="1">
      <alignment/>
    </xf>
    <xf numFmtId="2" fontId="7" fillId="0" borderId="0" xfId="0" applyNumberFormat="1" applyFont="1" applyAlignment="1">
      <alignment horizontal="center"/>
    </xf>
    <xf numFmtId="3" fontId="7" fillId="0" borderId="0" xfId="0" applyNumberFormat="1" applyFont="1" applyAlignment="1">
      <alignment horizontal="center"/>
    </xf>
    <xf numFmtId="3" fontId="13" fillId="0" borderId="0" xfId="0" applyNumberFormat="1" applyFont="1" applyAlignment="1">
      <alignment/>
    </xf>
    <xf numFmtId="0" fontId="6" fillId="0" borderId="0" xfId="15" applyFont="1" applyAlignment="1">
      <alignment horizontal="center"/>
      <protection/>
    </xf>
    <xf numFmtId="3" fontId="6" fillId="0" borderId="0" xfId="15" applyNumberFormat="1" applyFont="1" applyAlignment="1">
      <alignment horizontal="center"/>
      <protection/>
    </xf>
    <xf numFmtId="2" fontId="6" fillId="0" borderId="0" xfId="15" applyNumberFormat="1" applyFont="1" applyBorder="1" applyAlignment="1">
      <alignment horizontal="center"/>
      <protection/>
    </xf>
    <xf numFmtId="3" fontId="6" fillId="0" borderId="0" xfId="15" applyNumberFormat="1" applyFont="1" applyBorder="1" applyAlignment="1">
      <alignment horizontal="center"/>
      <protection/>
    </xf>
    <xf numFmtId="0" fontId="6" fillId="0" borderId="0" xfId="15" applyFont="1" applyBorder="1" applyAlignment="1">
      <alignment horizontal="center"/>
      <protection/>
    </xf>
    <xf numFmtId="1" fontId="11" fillId="0" borderId="5" xfId="15" applyNumberFormat="1" applyFont="1" applyFill="1" applyBorder="1" applyAlignment="1">
      <alignment horizontal="center"/>
      <protection/>
    </xf>
    <xf numFmtId="1" fontId="11" fillId="0" borderId="7" xfId="15" applyNumberFormat="1" applyFont="1" applyBorder="1" applyAlignment="1">
      <alignment horizontal="center"/>
      <protection/>
    </xf>
    <xf numFmtId="0" fontId="6" fillId="0" borderId="0" xfId="15" applyFont="1" applyAlignment="1">
      <alignment horizontal="left"/>
      <protection/>
    </xf>
    <xf numFmtId="2" fontId="7" fillId="0" borderId="0" xfId="15" applyNumberFormat="1" applyFont="1" applyAlignment="1">
      <alignment horizontal="center"/>
      <protection/>
    </xf>
    <xf numFmtId="3" fontId="7" fillId="0" borderId="0" xfId="15" applyNumberFormat="1" applyFont="1" applyAlignment="1">
      <alignment horizontal="center"/>
      <protection/>
    </xf>
    <xf numFmtId="0" fontId="7" fillId="0" borderId="0" xfId="15" applyFont="1">
      <alignment/>
      <protection/>
    </xf>
    <xf numFmtId="3" fontId="7" fillId="0" borderId="0" xfId="15" applyNumberFormat="1" applyFont="1">
      <alignment/>
      <protection/>
    </xf>
    <xf numFmtId="0" fontId="7" fillId="0" borderId="7" xfId="15" applyFont="1" applyBorder="1" applyAlignment="1">
      <alignment horizontal="center"/>
      <protection/>
    </xf>
    <xf numFmtId="0" fontId="7" fillId="0" borderId="8" xfId="15" applyFont="1" applyBorder="1">
      <alignment/>
      <protection/>
    </xf>
    <xf numFmtId="0" fontId="7" fillId="0" borderId="12" xfId="15" applyFont="1" applyBorder="1" applyAlignment="1">
      <alignment horizontal="center"/>
      <protection/>
    </xf>
    <xf numFmtId="0" fontId="7" fillId="0" borderId="13" xfId="15" applyFont="1" applyBorder="1">
      <alignment/>
      <protection/>
    </xf>
    <xf numFmtId="0" fontId="7" fillId="0" borderId="18" xfId="15" applyFont="1" applyBorder="1" applyAlignment="1">
      <alignment horizontal="center"/>
      <protection/>
    </xf>
    <xf numFmtId="0" fontId="7" fillId="0" borderId="19" xfId="15" applyFont="1" applyBorder="1">
      <alignment/>
      <protection/>
    </xf>
    <xf numFmtId="0" fontId="7" fillId="0" borderId="5" xfId="15" applyFont="1" applyBorder="1" applyAlignment="1">
      <alignment horizontal="center"/>
      <protection/>
    </xf>
    <xf numFmtId="0" fontId="7" fillId="0" borderId="6" xfId="15" applyFont="1" applyBorder="1">
      <alignment/>
      <protection/>
    </xf>
    <xf numFmtId="3" fontId="11" fillId="0" borderId="0" xfId="0" applyNumberFormat="1" applyFont="1" applyAlignment="1">
      <alignment/>
    </xf>
    <xf numFmtId="3" fontId="6" fillId="0" borderId="0" xfId="0" applyNumberFormat="1" applyFont="1" applyAlignment="1">
      <alignment/>
    </xf>
    <xf numFmtId="0" fontId="7" fillId="0" borderId="20" xfId="15" applyFont="1" applyBorder="1" applyAlignment="1">
      <alignment horizontal="center"/>
      <protection/>
    </xf>
    <xf numFmtId="0" fontId="7" fillId="0" borderId="21" xfId="15" applyFont="1" applyBorder="1">
      <alignment/>
      <protection/>
    </xf>
    <xf numFmtId="0" fontId="6" fillId="0" borderId="2" xfId="15" applyFont="1" applyBorder="1" applyAlignment="1">
      <alignment horizontal="center"/>
      <protection/>
    </xf>
    <xf numFmtId="0" fontId="11" fillId="0" borderId="5" xfId="15" applyNumberFormat="1" applyFont="1" applyBorder="1" applyAlignment="1">
      <alignment horizontal="center"/>
      <protection/>
    </xf>
    <xf numFmtId="0" fontId="11" fillId="0" borderId="6" xfId="15" applyNumberFormat="1" applyFont="1" applyBorder="1" applyAlignment="1">
      <alignment horizontal="left"/>
      <protection/>
    </xf>
    <xf numFmtId="0" fontId="11" fillId="0" borderId="10" xfId="15" applyNumberFormat="1" applyFont="1" applyBorder="1" applyAlignment="1">
      <alignment horizontal="center"/>
      <protection/>
    </xf>
    <xf numFmtId="0" fontId="11" fillId="0" borderId="0" xfId="0" applyNumberFormat="1" applyFont="1" applyAlignment="1">
      <alignment/>
    </xf>
    <xf numFmtId="0" fontId="13" fillId="0" borderId="0" xfId="0" applyFont="1" applyAlignment="1">
      <alignment/>
    </xf>
    <xf numFmtId="0" fontId="11" fillId="0" borderId="0" xfId="15" applyFont="1" applyBorder="1" applyAlignment="1">
      <alignment horizontal="center"/>
      <protection/>
    </xf>
    <xf numFmtId="2" fontId="11" fillId="0" borderId="0" xfId="15" applyNumberFormat="1" applyFont="1" applyBorder="1" applyAlignment="1">
      <alignment horizontal="center"/>
      <protection/>
    </xf>
    <xf numFmtId="2" fontId="12" fillId="0" borderId="0" xfId="15" applyNumberFormat="1" applyFont="1" applyBorder="1" applyAlignment="1">
      <alignment horizontal="center"/>
      <protection/>
    </xf>
    <xf numFmtId="3" fontId="11" fillId="0" borderId="0" xfId="15" applyNumberFormat="1" applyFont="1" applyBorder="1" applyAlignment="1">
      <alignment horizontal="center"/>
      <protection/>
    </xf>
    <xf numFmtId="0" fontId="11" fillId="0" borderId="7" xfId="15" applyNumberFormat="1" applyFont="1" applyBorder="1" applyAlignment="1">
      <alignment horizontal="center"/>
      <protection/>
    </xf>
    <xf numFmtId="0" fontId="11" fillId="0" borderId="8" xfId="15" applyNumberFormat="1" applyFont="1" applyBorder="1">
      <alignment/>
      <protection/>
    </xf>
    <xf numFmtId="0" fontId="11" fillId="0" borderId="11" xfId="15" applyNumberFormat="1" applyFont="1" applyBorder="1" applyAlignment="1">
      <alignment horizontal="center"/>
      <protection/>
    </xf>
    <xf numFmtId="2" fontId="11" fillId="0" borderId="0" xfId="15" applyNumberFormat="1" applyFont="1" applyBorder="1" applyAlignment="1">
      <alignment horizontal="center" vertical="center"/>
      <protection/>
    </xf>
    <xf numFmtId="1" fontId="11" fillId="0" borderId="0" xfId="15" applyNumberFormat="1" applyFont="1" applyBorder="1" applyAlignment="1">
      <alignment horizontal="center"/>
      <protection/>
    </xf>
    <xf numFmtId="0" fontId="6" fillId="0" borderId="1" xfId="15" applyFont="1" applyBorder="1" applyAlignment="1">
      <alignment horizontal="center"/>
      <protection/>
    </xf>
    <xf numFmtId="0" fontId="11" fillId="0" borderId="22" xfId="15" applyFont="1" applyBorder="1">
      <alignment/>
      <protection/>
    </xf>
    <xf numFmtId="0" fontId="11" fillId="0" borderId="11" xfId="15" applyFont="1" applyBorder="1">
      <alignment/>
      <protection/>
    </xf>
    <xf numFmtId="0" fontId="6" fillId="0" borderId="9" xfId="15" applyFont="1" applyBorder="1" applyAlignment="1">
      <alignment horizontal="right"/>
      <protection/>
    </xf>
    <xf numFmtId="0" fontId="6" fillId="0" borderId="9" xfId="15" applyFont="1" applyBorder="1" applyAlignment="1">
      <alignment horizontal="center"/>
      <protection/>
    </xf>
    <xf numFmtId="0" fontId="11" fillId="0" borderId="10" xfId="15" applyFont="1" applyBorder="1" applyAlignment="1">
      <alignment horizontal="left"/>
      <protection/>
    </xf>
    <xf numFmtId="0" fontId="7" fillId="0" borderId="14" xfId="15" applyFont="1" applyBorder="1">
      <alignment/>
      <protection/>
    </xf>
    <xf numFmtId="0" fontId="11" fillId="0" borderId="10" xfId="15" applyFont="1" applyBorder="1">
      <alignment/>
      <protection/>
    </xf>
    <xf numFmtId="0" fontId="7" fillId="0" borderId="23" xfId="15" applyFont="1" applyBorder="1">
      <alignment/>
      <protection/>
    </xf>
    <xf numFmtId="0" fontId="6" fillId="0" borderId="2" xfId="15" applyFont="1" applyBorder="1" applyAlignment="1">
      <alignment horizontal="center" vertical="center"/>
      <protection/>
    </xf>
    <xf numFmtId="0" fontId="6" fillId="0" borderId="17" xfId="15" applyFont="1" applyBorder="1" applyAlignment="1">
      <alignment horizontal="center" vertical="center" wrapText="1"/>
      <protection/>
    </xf>
    <xf numFmtId="3" fontId="11" fillId="0" borderId="7" xfId="15" applyNumberFormat="1" applyFont="1" applyBorder="1" applyAlignment="1">
      <alignment horizontal="center"/>
      <protection/>
    </xf>
    <xf numFmtId="3" fontId="11" fillId="0" borderId="5" xfId="15" applyNumberFormat="1" applyFont="1" applyBorder="1" applyAlignment="1">
      <alignment horizontal="center"/>
      <protection/>
    </xf>
    <xf numFmtId="3" fontId="11" fillId="0" borderId="6" xfId="15" applyNumberFormat="1" applyFont="1" applyBorder="1" applyAlignment="1">
      <alignment horizontal="left"/>
      <protection/>
    </xf>
    <xf numFmtId="3" fontId="12" fillId="0" borderId="0" xfId="15" applyNumberFormat="1" applyFont="1" applyBorder="1" applyAlignment="1">
      <alignment horizontal="center"/>
      <protection/>
    </xf>
    <xf numFmtId="0" fontId="7" fillId="0" borderId="0" xfId="0" applyFont="1" applyBorder="1" applyAlignment="1">
      <alignment/>
    </xf>
    <xf numFmtId="3" fontId="7" fillId="0" borderId="0" xfId="0" applyNumberFormat="1" applyFont="1" applyBorder="1" applyAlignment="1">
      <alignment/>
    </xf>
    <xf numFmtId="0" fontId="7"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0" fillId="0" borderId="25" xfId="0" applyFont="1" applyBorder="1" applyAlignment="1">
      <alignment horizontal="center" vertical="center" wrapText="1"/>
    </xf>
    <xf numFmtId="0" fontId="21" fillId="0" borderId="0" xfId="0" applyFont="1" applyAlignment="1">
      <alignment horizontal="center" vertical="center" wrapText="1"/>
    </xf>
    <xf numFmtId="0" fontId="7" fillId="0" borderId="0" xfId="0" applyFont="1" applyAlignment="1">
      <alignment horizontal="left"/>
    </xf>
    <xf numFmtId="0" fontId="21" fillId="0" borderId="0" xfId="0" applyFont="1" applyAlignment="1">
      <alignment horizontal="center"/>
    </xf>
    <xf numFmtId="0" fontId="11" fillId="0" borderId="26" xfId="0" applyFont="1" applyBorder="1" applyAlignment="1">
      <alignment horizontal="center" vertical="center" wrapText="1"/>
    </xf>
    <xf numFmtId="2" fontId="11" fillId="0" borderId="26" xfId="0" applyNumberFormat="1" applyFont="1" applyBorder="1" applyAlignment="1">
      <alignment horizontal="center" vertical="center" wrapText="1"/>
    </xf>
    <xf numFmtId="0" fontId="6" fillId="0" borderId="0" xfId="0" applyFont="1" applyAlignment="1">
      <alignment horizontal="left" vertical="center" wrapText="1"/>
    </xf>
    <xf numFmtId="0" fontId="18"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21" fillId="0" borderId="0" xfId="0" applyFont="1" applyAlignment="1">
      <alignment horizontal="left"/>
    </xf>
    <xf numFmtId="0" fontId="6" fillId="0" borderId="0" xfId="0" applyFont="1" applyAlignment="1">
      <alignment horizontal="center"/>
    </xf>
    <xf numFmtId="0" fontId="10" fillId="0" borderId="28" xfId="0" applyFont="1" applyBorder="1" applyAlignment="1">
      <alignment horizontal="center" wrapText="1"/>
    </xf>
    <xf numFmtId="2" fontId="20" fillId="0" borderId="0" xfId="0" applyNumberFormat="1" applyFont="1" applyBorder="1" applyAlignment="1">
      <alignment horizontal="center" vertical="center" wrapText="1"/>
    </xf>
    <xf numFmtId="2" fontId="20" fillId="0" borderId="0" xfId="0" applyNumberFormat="1" applyFont="1" applyAlignment="1">
      <alignment horizontal="center" vertical="center" wrapText="1"/>
    </xf>
    <xf numFmtId="0" fontId="20" fillId="0" borderId="0" xfId="0" applyFont="1" applyAlignment="1">
      <alignment/>
    </xf>
    <xf numFmtId="0" fontId="6" fillId="0" borderId="0" xfId="0" applyFont="1" applyAlignment="1">
      <alignment horizontal="center" vertical="center" wrapText="1"/>
    </xf>
    <xf numFmtId="0" fontId="7" fillId="0" borderId="0" xfId="0" applyFont="1" applyAlignment="1">
      <alignment horizontal="left" vertical="center" wrapText="1"/>
    </xf>
    <xf numFmtId="0" fontId="13" fillId="0" borderId="0" xfId="0" applyFont="1" applyAlignment="1">
      <alignment horizontal="center" vertical="center" wrapText="1"/>
    </xf>
    <xf numFmtId="0" fontId="7"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2" fontId="7" fillId="0" borderId="8" xfId="0" applyNumberFormat="1"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2" fontId="7" fillId="0" borderId="31" xfId="0" applyNumberFormat="1" applyFont="1" applyBorder="1" applyAlignment="1">
      <alignment horizontal="center" vertical="center"/>
    </xf>
    <xf numFmtId="0" fontId="7" fillId="0" borderId="29" xfId="0" applyFont="1" applyBorder="1" applyAlignment="1">
      <alignment/>
    </xf>
    <xf numFmtId="0" fontId="6"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Border="1" applyAlignment="1">
      <alignment horizontal="center" vertical="center"/>
    </xf>
    <xf numFmtId="0" fontId="7" fillId="0" borderId="29" xfId="0" applyFont="1" applyFill="1" applyBorder="1" applyAlignment="1">
      <alignment horizontal="center" vertical="center" wrapText="1"/>
    </xf>
    <xf numFmtId="0" fontId="14" fillId="0" borderId="0" xfId="0" applyFont="1" applyAlignment="1">
      <alignment horizontal="left"/>
    </xf>
    <xf numFmtId="0" fontId="14" fillId="0" borderId="0" xfId="0" applyFont="1" applyAlignment="1">
      <alignment/>
    </xf>
    <xf numFmtId="0" fontId="7" fillId="0" borderId="0" xfId="0" applyFont="1" applyAlignment="1">
      <alignment horizontal="right"/>
    </xf>
    <xf numFmtId="0" fontId="6" fillId="0" borderId="0" xfId="0" applyFont="1" applyAlignment="1">
      <alignment horizontal="left" indent="2"/>
    </xf>
    <xf numFmtId="0" fontId="22" fillId="0" borderId="0" xfId="0" applyFont="1" applyAlignment="1">
      <alignment horizontal="center"/>
    </xf>
    <xf numFmtId="0" fontId="24" fillId="0" borderId="0" xfId="0" applyFont="1" applyAlignment="1">
      <alignment horizontal="center" vertical="center"/>
    </xf>
    <xf numFmtId="0" fontId="14" fillId="0" borderId="0" xfId="0" applyFont="1" applyAlignment="1">
      <alignment horizontal="left" vertical="center" wrapText="1"/>
    </xf>
    <xf numFmtId="0" fontId="7" fillId="0" borderId="0" xfId="0" applyFont="1" applyAlignment="1">
      <alignment horizontal="center" vertical="center"/>
    </xf>
    <xf numFmtId="0" fontId="14" fillId="0" borderId="0" xfId="0" applyFont="1" applyAlignment="1">
      <alignment horizontal="center" vertical="center"/>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0" xfId="0" applyFont="1" applyBorder="1" applyAlignment="1">
      <alignment horizontal="left" vertical="center" wrapText="1"/>
    </xf>
    <xf numFmtId="0" fontId="7" fillId="0" borderId="0" xfId="0" applyFont="1" applyAlignment="1" applyProtection="1">
      <alignment horizontal="justify" vertical="center" wrapText="1"/>
      <protection locked="0"/>
    </xf>
    <xf numFmtId="0" fontId="20" fillId="0" borderId="33" xfId="0" applyFont="1" applyBorder="1" applyAlignment="1">
      <alignment horizontal="left" vertical="center" wrapText="1"/>
    </xf>
    <xf numFmtId="0" fontId="14" fillId="0" borderId="0" xfId="0" applyFont="1" applyAlignment="1">
      <alignment horizontal="center" vertical="center" wrapText="1"/>
    </xf>
    <xf numFmtId="0" fontId="26" fillId="0" borderId="0" xfId="0" applyFont="1" applyAlignment="1">
      <alignment horizontal="center" vertical="center" wrapText="1"/>
    </xf>
    <xf numFmtId="0" fontId="15" fillId="0" borderId="0" xfId="0" applyFont="1" applyAlignment="1">
      <alignment horizontal="center" vertical="center" wrapText="1"/>
    </xf>
    <xf numFmtId="0" fontId="26" fillId="0" borderId="0" xfId="0" applyFont="1" applyAlignment="1">
      <alignment horizontal="left" vertical="center" wrapText="1"/>
    </xf>
    <xf numFmtId="0" fontId="15" fillId="0" borderId="0" xfId="0" applyFont="1" applyAlignment="1">
      <alignment horizontal="left" vertical="center" wrapText="1"/>
    </xf>
    <xf numFmtId="0" fontId="17" fillId="0" borderId="0" xfId="0" applyFont="1" applyBorder="1" applyAlignment="1">
      <alignment horizontal="left" vertical="center" wrapText="1"/>
    </xf>
    <xf numFmtId="0" fontId="15" fillId="0" borderId="0" xfId="0" applyFont="1" applyBorder="1" applyAlignment="1">
      <alignment horizontal="left" vertical="center" wrapText="1"/>
    </xf>
    <xf numFmtId="0" fontId="23" fillId="0" borderId="0" xfId="0" applyFont="1" applyBorder="1" applyAlignment="1">
      <alignment horizontal="left" vertical="center" wrapText="1"/>
    </xf>
    <xf numFmtId="4" fontId="17" fillId="0" borderId="24" xfId="0" applyNumberFormat="1" applyFont="1" applyBorder="1" applyAlignment="1">
      <alignment horizontal="center" vertical="center" wrapText="1"/>
    </xf>
    <xf numFmtId="4" fontId="17" fillId="0" borderId="8" xfId="0" applyNumberFormat="1" applyFont="1" applyBorder="1" applyAlignment="1">
      <alignment horizontal="center" vertical="center" wrapText="1"/>
    </xf>
    <xf numFmtId="4" fontId="17" fillId="0" borderId="19" xfId="0" applyNumberFormat="1" applyFont="1" applyBorder="1" applyAlignment="1">
      <alignment horizontal="center" vertical="center" wrapText="1"/>
    </xf>
    <xf numFmtId="4" fontId="17" fillId="0" borderId="6" xfId="0" applyNumberFormat="1"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21" fillId="0" borderId="0" xfId="0" applyFont="1" applyAlignment="1">
      <alignment horizontal="center" vertical="center"/>
    </xf>
    <xf numFmtId="0" fontId="7" fillId="0" borderId="0" xfId="0" applyFont="1" applyAlignment="1">
      <alignment horizontal="justify" vertical="center" wrapText="1"/>
    </xf>
    <xf numFmtId="0" fontId="20" fillId="0" borderId="26" xfId="0" applyFont="1" applyBorder="1" applyAlignment="1">
      <alignment horizontal="center" vertical="center" wrapText="1"/>
    </xf>
    <xf numFmtId="0" fontId="26" fillId="0" borderId="0" xfId="0" applyFont="1" applyAlignment="1">
      <alignment horizontal="left"/>
    </xf>
    <xf numFmtId="0" fontId="6" fillId="0" borderId="7" xfId="0" applyFont="1" applyBorder="1" applyAlignment="1">
      <alignment horizontal="center" vertical="center" wrapText="1"/>
    </xf>
    <xf numFmtId="0" fontId="6" fillId="0" borderId="26" xfId="0" applyFont="1" applyBorder="1" applyAlignment="1">
      <alignment horizontal="center" vertical="center" wrapText="1"/>
    </xf>
    <xf numFmtId="0" fontId="30" fillId="0" borderId="0" xfId="0" applyFont="1" applyAlignment="1">
      <alignment/>
    </xf>
    <xf numFmtId="0" fontId="7" fillId="0" borderId="25" xfId="0" applyFont="1" applyBorder="1" applyAlignment="1">
      <alignment horizontal="left" vertical="center" wrapText="1"/>
    </xf>
    <xf numFmtId="2" fontId="7" fillId="0" borderId="26" xfId="0" applyNumberFormat="1" applyFont="1" applyBorder="1" applyAlignment="1">
      <alignment horizontal="center" vertical="center" wrapText="1"/>
    </xf>
    <xf numFmtId="0" fontId="7" fillId="0" borderId="38" xfId="0" applyFont="1" applyBorder="1" applyAlignment="1">
      <alignment horizontal="left" vertical="center" wrapText="1"/>
    </xf>
    <xf numFmtId="0" fontId="10" fillId="0" borderId="0" xfId="0" applyFont="1" applyAlignment="1">
      <alignment horizontal="center" vertical="center" wrapText="1"/>
    </xf>
    <xf numFmtId="0" fontId="6" fillId="0" borderId="38" xfId="0" applyFont="1" applyBorder="1" applyAlignment="1">
      <alignment horizontal="left" vertical="center" wrapText="1"/>
    </xf>
    <xf numFmtId="0" fontId="7" fillId="0" borderId="0" xfId="0" applyFont="1" applyAlignment="1">
      <alignment horizontal="right" vertical="center" wrapText="1"/>
    </xf>
    <xf numFmtId="0" fontId="31" fillId="0" borderId="0" xfId="0" applyFont="1" applyAlignment="1">
      <alignment horizontal="center" vertical="center" wrapText="1"/>
    </xf>
    <xf numFmtId="0" fontId="7" fillId="0" borderId="0" xfId="0" applyFont="1" applyBorder="1" applyAlignment="1">
      <alignment horizontal="left" vertical="center" wrapText="1"/>
    </xf>
    <xf numFmtId="0" fontId="32" fillId="0" borderId="0" xfId="0" applyFont="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2" fontId="7" fillId="0" borderId="0" xfId="0" applyNumberFormat="1" applyFont="1" applyAlignment="1">
      <alignment/>
    </xf>
    <xf numFmtId="0" fontId="6" fillId="0" borderId="37" xfId="0" applyFont="1" applyBorder="1" applyAlignment="1">
      <alignment horizontal="left" vertical="center" wrapText="1"/>
    </xf>
    <xf numFmtId="0" fontId="7" fillId="0" borderId="0" xfId="0" applyFont="1" applyBorder="1" applyAlignment="1">
      <alignment horizontal="center" vertical="center"/>
    </xf>
    <xf numFmtId="0" fontId="7" fillId="0" borderId="35" xfId="0" applyFont="1" applyBorder="1" applyAlignment="1">
      <alignment horizontal="left" vertical="center" wrapText="1"/>
    </xf>
    <xf numFmtId="0" fontId="7" fillId="0" borderId="41" xfId="0" applyFont="1" applyBorder="1" applyAlignment="1">
      <alignment horizontal="left" vertical="center" wrapText="1"/>
    </xf>
    <xf numFmtId="0" fontId="7" fillId="0" borderId="36" xfId="0" applyFont="1" applyBorder="1" applyAlignment="1">
      <alignment vertical="center" wrapText="1"/>
    </xf>
    <xf numFmtId="0" fontId="7" fillId="0" borderId="42" xfId="0" applyFont="1" applyBorder="1" applyAlignment="1">
      <alignment vertical="center" wrapText="1"/>
    </xf>
    <xf numFmtId="0" fontId="16" fillId="0" borderId="0" xfId="0" applyFont="1" applyAlignment="1">
      <alignment horizontal="left" vertical="center"/>
    </xf>
    <xf numFmtId="0" fontId="16" fillId="0" borderId="0" xfId="0" applyFont="1" applyAlignment="1">
      <alignment horizontal="center" vertical="center"/>
    </xf>
    <xf numFmtId="0" fontId="20" fillId="0" borderId="0" xfId="0" applyFont="1" applyAlignment="1">
      <alignment horizontal="center" vertical="center" wrapText="1"/>
    </xf>
    <xf numFmtId="0" fontId="18" fillId="0" borderId="0"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6" fillId="0" borderId="0" xfId="0" applyFont="1" applyAlignment="1">
      <alignment horizontal="center"/>
    </xf>
    <xf numFmtId="0" fontId="7" fillId="0" borderId="0" xfId="0" applyFont="1" applyAlignment="1">
      <alignment horizontal="left" wrapText="1" indent="2"/>
    </xf>
    <xf numFmtId="0" fontId="22" fillId="0" borderId="0" xfId="0" applyFont="1" applyAlignment="1">
      <alignment horizontal="left" wrapText="1" indent="2"/>
    </xf>
    <xf numFmtId="0" fontId="10" fillId="0" borderId="0" xfId="0" applyFont="1" applyAlignment="1">
      <alignment horizontal="left" wrapText="1" indent="2"/>
    </xf>
    <xf numFmtId="0" fontId="5" fillId="0" borderId="0" xfId="0" applyFont="1" applyAlignment="1" applyProtection="1">
      <alignment horizontal="justify" vertical="center" wrapText="1"/>
      <protection locked="0"/>
    </xf>
    <xf numFmtId="0" fontId="19" fillId="0" borderId="0" xfId="0" applyFont="1" applyAlignment="1" applyProtection="1">
      <alignment horizontal="justify" vertical="center" wrapText="1"/>
      <protection locked="0"/>
    </xf>
    <xf numFmtId="0" fontId="13" fillId="0" borderId="0" xfId="0" applyFont="1" applyAlignment="1" applyProtection="1">
      <alignment horizontal="justify" vertical="center" wrapText="1"/>
      <protection locked="0"/>
    </xf>
    <xf numFmtId="0" fontId="7" fillId="0" borderId="0" xfId="15" applyFont="1" applyBorder="1" applyAlignment="1">
      <alignment horizontal="center"/>
      <protection/>
    </xf>
    <xf numFmtId="0" fontId="7" fillId="0" borderId="0" xfId="15" applyFont="1" applyBorder="1">
      <alignment/>
      <protection/>
    </xf>
    <xf numFmtId="0" fontId="10" fillId="0" borderId="0" xfId="0" applyFont="1" applyAlignment="1" applyProtection="1">
      <alignment horizontal="justify" vertical="center" wrapText="1"/>
      <protection locked="0"/>
    </xf>
    <xf numFmtId="0" fontId="13" fillId="0" borderId="0" xfId="0" applyFont="1" applyAlignment="1" applyProtection="1">
      <alignment horizontal="right" vertical="center" wrapText="1"/>
      <protection locked="0"/>
    </xf>
    <xf numFmtId="2" fontId="7" fillId="0" borderId="0" xfId="15" applyNumberFormat="1" applyFont="1" applyBorder="1" applyAlignment="1">
      <alignment horizontal="center"/>
      <protection/>
    </xf>
    <xf numFmtId="2" fontId="7" fillId="0" borderId="43" xfId="0" applyNumberFormat="1" applyFont="1" applyBorder="1" applyAlignment="1">
      <alignment horizontal="center" vertical="center" wrapText="1"/>
    </xf>
    <xf numFmtId="2" fontId="7" fillId="0" borderId="44" xfId="0" applyNumberFormat="1" applyFont="1" applyBorder="1" applyAlignment="1">
      <alignment horizontal="center" vertical="center" wrapText="1"/>
    </xf>
    <xf numFmtId="3" fontId="13" fillId="0" borderId="0" xfId="0" applyNumberFormat="1" applyFont="1" applyBorder="1" applyAlignment="1">
      <alignment horizontal="right"/>
    </xf>
    <xf numFmtId="2" fontId="6" fillId="0" borderId="0" xfId="15" applyNumberFormat="1" applyFont="1" applyFill="1" applyBorder="1" applyAlignment="1">
      <alignment horizontal="center"/>
      <protection/>
    </xf>
    <xf numFmtId="2" fontId="8" fillId="0" borderId="0" xfId="15" applyNumberFormat="1" applyFont="1" applyBorder="1" applyAlignment="1">
      <alignment horizontal="center"/>
      <protection/>
    </xf>
    <xf numFmtId="0" fontId="9" fillId="0" borderId="0" xfId="0" applyFont="1" applyBorder="1" applyAlignment="1">
      <alignment/>
    </xf>
    <xf numFmtId="0" fontId="11" fillId="0" borderId="7" xfId="15" applyFont="1" applyBorder="1" applyAlignment="1">
      <alignment horizontal="center" vertical="center" wrapText="1"/>
      <protection/>
    </xf>
    <xf numFmtId="0" fontId="7" fillId="0" borderId="0" xfId="0" applyFont="1" applyAlignment="1" applyProtection="1">
      <alignment horizontal="center" vertical="center" wrapText="1"/>
      <protection locked="0"/>
    </xf>
    <xf numFmtId="0" fontId="11" fillId="0" borderId="45" xfId="15" applyNumberFormat="1" applyFont="1" applyBorder="1" applyAlignment="1">
      <alignment horizontal="center"/>
      <protection/>
    </xf>
    <xf numFmtId="0" fontId="11" fillId="0" borderId="22" xfId="15" applyNumberFormat="1" applyFont="1" applyBorder="1" applyAlignment="1">
      <alignment horizontal="center"/>
      <protection/>
    </xf>
    <xf numFmtId="0" fontId="7" fillId="0" borderId="0" xfId="0" applyFont="1" applyAlignment="1" applyProtection="1">
      <alignment horizontal="left" vertical="center" wrapText="1"/>
      <protection locked="0"/>
    </xf>
    <xf numFmtId="0" fontId="8" fillId="0" borderId="0" xfId="0" applyFont="1" applyAlignment="1">
      <alignment horizontal="center" vertical="center" wrapText="1"/>
    </xf>
    <xf numFmtId="4" fontId="11" fillId="0" borderId="10" xfId="15" applyNumberFormat="1" applyFont="1" applyBorder="1" applyAlignment="1">
      <alignment horizontal="center"/>
      <protection/>
    </xf>
    <xf numFmtId="0" fontId="1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0" xfId="15" applyNumberFormat="1" applyFont="1" applyBorder="1" applyAlignment="1">
      <alignment horizontal="center"/>
      <protection/>
    </xf>
    <xf numFmtId="0" fontId="6" fillId="0" borderId="0" xfId="15" applyFont="1" applyBorder="1" applyAlignment="1">
      <alignment horizontal="center" vertical="center" wrapText="1"/>
      <protection/>
    </xf>
    <xf numFmtId="4" fontId="11" fillId="0" borderId="0" xfId="15" applyNumberFormat="1" applyFont="1" applyBorder="1" applyAlignment="1">
      <alignment horizontal="center"/>
      <protection/>
    </xf>
    <xf numFmtId="4" fontId="12" fillId="0" borderId="0" xfId="15" applyNumberFormat="1" applyFont="1" applyBorder="1" applyAlignment="1">
      <alignment horizontal="center"/>
      <protection/>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0" fillId="3" borderId="0" xfId="0" applyFill="1" applyAlignment="1">
      <alignment horizontal="center"/>
    </xf>
    <xf numFmtId="0" fontId="0" fillId="3" borderId="0" xfId="0" applyFill="1" applyAlignment="1">
      <alignment/>
    </xf>
    <xf numFmtId="0" fontId="6" fillId="0" borderId="49" xfId="0" applyFont="1" applyBorder="1" applyAlignment="1">
      <alignment horizontal="center" vertical="center" wrapText="1"/>
    </xf>
    <xf numFmtId="0" fontId="6" fillId="0" borderId="1" xfId="0" applyFont="1" applyBorder="1" applyAlignment="1">
      <alignment horizontal="center" vertical="center" wrapText="1"/>
    </xf>
    <xf numFmtId="0" fontId="7" fillId="0" borderId="50" xfId="0" applyFont="1" applyBorder="1" applyAlignment="1">
      <alignment horizontal="left" vertical="center" wrapText="1"/>
    </xf>
    <xf numFmtId="0" fontId="6" fillId="0" borderId="51" xfId="0" applyFont="1" applyBorder="1" applyAlignment="1">
      <alignment horizontal="center" vertical="center" wrapText="1"/>
    </xf>
    <xf numFmtId="0" fontId="17" fillId="0" borderId="52" xfId="0" applyFont="1" applyBorder="1" applyAlignment="1">
      <alignment horizontal="center" vertical="center" wrapText="1"/>
    </xf>
    <xf numFmtId="2" fontId="7" fillId="0" borderId="52" xfId="0" applyNumberFormat="1" applyFont="1" applyBorder="1" applyAlignment="1">
      <alignment horizontal="center" vertical="center" wrapText="1"/>
    </xf>
    <xf numFmtId="2" fontId="7" fillId="0" borderId="53" xfId="0" applyNumberFormat="1" applyFont="1" applyBorder="1" applyAlignment="1">
      <alignment horizontal="center" vertical="center" wrapText="1"/>
    </xf>
    <xf numFmtId="4" fontId="7" fillId="0" borderId="54" xfId="0" applyNumberFormat="1" applyFont="1" applyBorder="1" applyAlignment="1">
      <alignment horizontal="center" vertical="center"/>
    </xf>
    <xf numFmtId="4" fontId="7" fillId="0" borderId="53" xfId="0" applyNumberFormat="1" applyFont="1" applyBorder="1" applyAlignment="1">
      <alignment horizontal="center" vertical="center"/>
    </xf>
    <xf numFmtId="0" fontId="17" fillId="0" borderId="51" xfId="0" applyFont="1" applyBorder="1" applyAlignment="1">
      <alignment horizontal="center" vertical="center" wrapText="1"/>
    </xf>
    <xf numFmtId="4" fontId="7" fillId="0" borderId="52"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23" xfId="0" applyFont="1" applyBorder="1" applyAlignment="1">
      <alignment horizontal="center" vertical="center" wrapText="1"/>
    </xf>
    <xf numFmtId="0" fontId="11" fillId="0" borderId="50" xfId="0" applyFont="1" applyBorder="1" applyAlignment="1">
      <alignment horizontal="left" vertical="center" wrapText="1"/>
    </xf>
    <xf numFmtId="0" fontId="6" fillId="0" borderId="55" xfId="0" applyFont="1" applyBorder="1" applyAlignment="1">
      <alignment horizontal="left" vertical="center" wrapText="1"/>
    </xf>
    <xf numFmtId="0" fontId="7"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0" xfId="0" applyFont="1" applyAlignment="1">
      <alignment horizontal="center" vertical="center" wrapText="1"/>
    </xf>
    <xf numFmtId="3" fontId="13" fillId="0" borderId="0" xfId="15" applyNumberFormat="1" applyFont="1" applyBorder="1" applyAlignment="1">
      <alignment horizontal="right"/>
      <protection/>
    </xf>
    <xf numFmtId="0" fontId="0" fillId="0" borderId="0" xfId="0" applyBorder="1" applyAlignment="1">
      <alignment/>
    </xf>
    <xf numFmtId="0" fontId="13" fillId="0" borderId="0" xfId="0" applyFont="1" applyAlignment="1" applyProtection="1">
      <alignment horizontal="right" wrapText="1"/>
      <protection locked="0"/>
    </xf>
    <xf numFmtId="2" fontId="11" fillId="0" borderId="43" xfId="0" applyNumberFormat="1" applyFont="1" applyBorder="1" applyAlignment="1">
      <alignment horizontal="center" vertical="center" wrapText="1"/>
    </xf>
    <xf numFmtId="3" fontId="11" fillId="0" borderId="44" xfId="0" applyNumberFormat="1"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181" fontId="11" fillId="0" borderId="43" xfId="0" applyNumberFormat="1" applyFont="1" applyBorder="1" applyAlignment="1">
      <alignment horizontal="center" vertical="center" wrapText="1"/>
    </xf>
    <xf numFmtId="0" fontId="38" fillId="0" borderId="59" xfId="0" applyFont="1" applyBorder="1" applyAlignment="1">
      <alignment horizontal="center" vertical="center" wrapText="1"/>
    </xf>
    <xf numFmtId="2" fontId="11" fillId="0" borderId="61" xfId="0" applyNumberFormat="1" applyFont="1" applyBorder="1" applyAlignment="1">
      <alignment horizontal="center" vertical="center" wrapText="1"/>
    </xf>
    <xf numFmtId="2" fontId="11" fillId="0" borderId="62" xfId="0" applyNumberFormat="1" applyFont="1" applyBorder="1" applyAlignment="1">
      <alignment horizontal="center" vertical="center" wrapText="1"/>
    </xf>
    <xf numFmtId="0" fontId="11" fillId="0" borderId="63"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0" fillId="0" borderId="0" xfId="0" applyFill="1" applyBorder="1" applyAlignment="1">
      <alignment/>
    </xf>
    <xf numFmtId="0" fontId="0" fillId="4" borderId="0" xfId="0" applyFill="1" applyAlignment="1">
      <alignment horizontal="center"/>
    </xf>
    <xf numFmtId="0" fontId="6" fillId="0" borderId="0" xfId="0" applyFont="1" applyAlignment="1">
      <alignment horizontal="justify"/>
    </xf>
    <xf numFmtId="0" fontId="20" fillId="0" borderId="0" xfId="0" applyFont="1" applyAlignment="1">
      <alignment horizontal="justify"/>
    </xf>
    <xf numFmtId="0" fontId="9" fillId="0" borderId="0" xfId="0" applyFont="1" applyBorder="1" applyAlignment="1">
      <alignment horizontal="justify" vertical="top" wrapText="1"/>
    </xf>
    <xf numFmtId="0" fontId="20" fillId="0" borderId="0" xfId="0" applyFont="1" applyBorder="1" applyAlignment="1">
      <alignment horizontal="right" wrapText="1"/>
    </xf>
    <xf numFmtId="0" fontId="20" fillId="0" borderId="7" xfId="0" applyFont="1" applyBorder="1" applyAlignment="1">
      <alignment horizontal="center" vertical="center" wrapText="1"/>
    </xf>
    <xf numFmtId="0" fontId="11" fillId="0" borderId="66" xfId="0" applyFont="1" applyBorder="1" applyAlignment="1">
      <alignment/>
    </xf>
    <xf numFmtId="0" fontId="17" fillId="0" borderId="7" xfId="0" applyFont="1" applyBorder="1" applyAlignment="1">
      <alignment horizontal="center" vertical="center" wrapText="1"/>
    </xf>
    <xf numFmtId="0" fontId="20" fillId="0" borderId="18" xfId="0" applyFont="1" applyBorder="1" applyAlignment="1">
      <alignment horizontal="center" vertical="center" wrapText="1"/>
    </xf>
    <xf numFmtId="9" fontId="7" fillId="0" borderId="26" xfId="0" applyNumberFormat="1" applyFont="1" applyBorder="1" applyAlignment="1">
      <alignment horizontal="center" vertical="center" wrapText="1"/>
    </xf>
    <xf numFmtId="9" fontId="7" fillId="0" borderId="27" xfId="0" applyNumberFormat="1" applyFont="1" applyBorder="1" applyAlignment="1">
      <alignment horizontal="center" vertical="center" wrapText="1"/>
    </xf>
    <xf numFmtId="0" fontId="18" fillId="0" borderId="41" xfId="0" applyFont="1" applyBorder="1" applyAlignment="1">
      <alignment horizontal="center" vertical="center" wrapText="1"/>
    </xf>
    <xf numFmtId="0" fontId="15" fillId="0" borderId="25" xfId="0" applyFont="1" applyBorder="1" applyAlignment="1">
      <alignment horizontal="center" vertical="center" wrapText="1"/>
    </xf>
    <xf numFmtId="0" fontId="6" fillId="0" borderId="0" xfId="0" applyFont="1" applyAlignment="1">
      <alignment horizontal="left"/>
    </xf>
    <xf numFmtId="0" fontId="15" fillId="0" borderId="30"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4" fontId="17" fillId="0" borderId="0" xfId="0" applyNumberFormat="1" applyFont="1" applyBorder="1" applyAlignment="1">
      <alignment horizontal="center" vertical="center" wrapText="1"/>
    </xf>
    <xf numFmtId="0" fontId="6" fillId="0" borderId="32" xfId="0"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xf>
    <xf numFmtId="0" fontId="11" fillId="0" borderId="66" xfId="0" applyFont="1" applyBorder="1" applyAlignment="1">
      <alignment horizontal="center"/>
    </xf>
    <xf numFmtId="0" fontId="6" fillId="0" borderId="66" xfId="0" applyFont="1" applyBorder="1" applyAlignment="1">
      <alignment horizontal="center"/>
    </xf>
    <xf numFmtId="0" fontId="6" fillId="0" borderId="0" xfId="0" applyFont="1" applyBorder="1" applyAlignment="1">
      <alignment horizontal="center"/>
    </xf>
    <xf numFmtId="2" fontId="11" fillId="0" borderId="66" xfId="15" applyNumberFormat="1" applyFont="1" applyBorder="1" applyAlignment="1">
      <alignment horizontal="center"/>
      <protection/>
    </xf>
    <xf numFmtId="0" fontId="7" fillId="0" borderId="66" xfId="0" applyFont="1" applyBorder="1" applyAlignment="1">
      <alignment/>
    </xf>
    <xf numFmtId="2" fontId="7" fillId="0" borderId="41" xfId="0" applyNumberFormat="1" applyFont="1" applyBorder="1" applyAlignment="1">
      <alignment horizontal="center"/>
    </xf>
    <xf numFmtId="2" fontId="7" fillId="0" borderId="69" xfId="0" applyNumberFormat="1" applyFont="1" applyBorder="1" applyAlignment="1">
      <alignment horizontal="center"/>
    </xf>
    <xf numFmtId="0" fontId="11"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7" xfId="0" applyFont="1" applyBorder="1" applyAlignment="1">
      <alignment horizontal="center" wrapText="1"/>
    </xf>
    <xf numFmtId="0" fontId="7" fillId="0" borderId="11" xfId="0" applyFont="1" applyBorder="1" applyAlignment="1">
      <alignment horizontal="center" wrapText="1"/>
    </xf>
    <xf numFmtId="0" fontId="7" fillId="0" borderId="7" xfId="0" applyFont="1" applyBorder="1" applyAlignment="1">
      <alignment horizontal="left" wrapText="1"/>
    </xf>
    <xf numFmtId="1" fontId="7" fillId="0" borderId="11" xfId="0" applyNumberFormat="1" applyFont="1" applyBorder="1" applyAlignment="1">
      <alignment horizontal="center"/>
    </xf>
    <xf numFmtId="0" fontId="7" fillId="0" borderId="12" xfId="0" applyFont="1" applyBorder="1" applyAlignment="1">
      <alignment horizontal="left" wrapText="1"/>
    </xf>
    <xf numFmtId="0" fontId="7" fillId="0" borderId="14" xfId="0" applyFont="1" applyBorder="1" applyAlignment="1">
      <alignment horizontal="center" wrapText="1"/>
    </xf>
    <xf numFmtId="0" fontId="10" fillId="0" borderId="45" xfId="0" applyFont="1" applyBorder="1" applyAlignment="1">
      <alignment horizontal="center" vertical="center" wrapText="1"/>
    </xf>
    <xf numFmtId="0" fontId="7" fillId="0" borderId="11" xfId="0" applyFont="1" applyBorder="1" applyAlignment="1">
      <alignment horizontal="center"/>
    </xf>
    <xf numFmtId="3" fontId="15" fillId="0" borderId="11" xfId="0" applyNumberFormat="1" applyFont="1" applyBorder="1" applyAlignment="1">
      <alignment horizontal="center" vertical="center" wrapText="1"/>
    </xf>
    <xf numFmtId="0" fontId="14" fillId="0" borderId="0" xfId="0" applyFont="1" applyAlignment="1">
      <alignment horizontal="left" indent="4"/>
    </xf>
    <xf numFmtId="0" fontId="6" fillId="0" borderId="11"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0" xfId="0" applyFont="1" applyBorder="1" applyAlignment="1">
      <alignment horizontal="center" vertical="center" wrapText="1"/>
    </xf>
    <xf numFmtId="0" fontId="7" fillId="0" borderId="71" xfId="0" applyFont="1" applyBorder="1" applyAlignment="1">
      <alignment horizontal="left" vertical="center" wrapText="1"/>
    </xf>
    <xf numFmtId="0" fontId="7" fillId="0" borderId="71" xfId="0" applyFont="1" applyBorder="1" applyAlignment="1">
      <alignment horizontal="right" vertical="center" wrapText="1"/>
    </xf>
    <xf numFmtId="0" fontId="7" fillId="0" borderId="72" xfId="0" applyFont="1" applyBorder="1" applyAlignment="1">
      <alignment horizontal="left" vertical="center" wrapText="1"/>
    </xf>
    <xf numFmtId="0" fontId="7" fillId="0" borderId="11" xfId="0" applyFont="1" applyBorder="1" applyAlignment="1">
      <alignment horizontal="left" vertical="center" wrapText="1"/>
    </xf>
    <xf numFmtId="2" fontId="20" fillId="0" borderId="11" xfId="0" applyNumberFormat="1" applyFont="1" applyBorder="1" applyAlignment="1">
      <alignment horizontal="center" vertical="center" wrapText="1"/>
    </xf>
    <xf numFmtId="0" fontId="7" fillId="0" borderId="73" xfId="0" applyFont="1" applyBorder="1" applyAlignment="1">
      <alignment horizontal="right" vertical="center" wrapText="1"/>
    </xf>
    <xf numFmtId="2" fontId="20" fillId="0" borderId="14" xfId="0" applyNumberFormat="1" applyFont="1" applyBorder="1" applyAlignment="1">
      <alignment horizontal="center" vertical="center" wrapText="1"/>
    </xf>
    <xf numFmtId="4" fontId="17" fillId="0" borderId="11" xfId="0" applyNumberFormat="1" applyFont="1" applyBorder="1" applyAlignment="1">
      <alignment horizontal="center" vertical="center" wrapText="1"/>
    </xf>
    <xf numFmtId="4" fontId="17" fillId="0" borderId="14" xfId="0" applyNumberFormat="1" applyFont="1" applyBorder="1" applyAlignment="1">
      <alignment horizontal="center" vertical="center" wrapText="1"/>
    </xf>
    <xf numFmtId="0" fontId="7" fillId="0" borderId="50" xfId="0" applyFont="1" applyBorder="1" applyAlignment="1">
      <alignment vertical="center" wrapText="1"/>
    </xf>
    <xf numFmtId="0" fontId="7" fillId="0" borderId="55" xfId="0" applyFont="1" applyBorder="1" applyAlignment="1">
      <alignment vertical="center" wrapText="1"/>
    </xf>
    <xf numFmtId="4" fontId="15" fillId="0" borderId="74" xfId="0" applyNumberFormat="1" applyFont="1" applyBorder="1" applyAlignment="1">
      <alignment horizontal="center" vertical="center"/>
    </xf>
    <xf numFmtId="4" fontId="15" fillId="0" borderId="26" xfId="0" applyNumberFormat="1" applyFont="1" applyBorder="1" applyAlignment="1">
      <alignment horizontal="center" vertical="center"/>
    </xf>
    <xf numFmtId="4" fontId="15" fillId="0" borderId="22" xfId="0" applyNumberFormat="1" applyFont="1" applyBorder="1" applyAlignment="1">
      <alignment horizontal="center" vertical="center"/>
    </xf>
    <xf numFmtId="4" fontId="15" fillId="0" borderId="11" xfId="0" applyNumberFormat="1" applyFont="1" applyBorder="1" applyAlignment="1">
      <alignment horizontal="center" vertical="center"/>
    </xf>
    <xf numFmtId="2" fontId="15" fillId="0" borderId="11" xfId="0" applyNumberFormat="1" applyFont="1" applyBorder="1" applyAlignment="1">
      <alignment horizontal="center" vertical="center"/>
    </xf>
    <xf numFmtId="0" fontId="0" fillId="5" borderId="0" xfId="0" applyFill="1" applyAlignment="1">
      <alignment horizontal="center"/>
    </xf>
    <xf numFmtId="0" fontId="0" fillId="5" borderId="0" xfId="0" applyFill="1" applyAlignment="1">
      <alignment/>
    </xf>
    <xf numFmtId="0" fontId="6" fillId="0" borderId="59" xfId="0" applyFont="1" applyBorder="1" applyAlignment="1">
      <alignment horizontal="left" vertical="center" wrapText="1"/>
    </xf>
    <xf numFmtId="0" fontId="7" fillId="0" borderId="59" xfId="0" applyFont="1" applyBorder="1" applyAlignment="1">
      <alignment horizontal="left" vertical="center" wrapText="1"/>
    </xf>
    <xf numFmtId="0" fontId="6" fillId="0" borderId="75" xfId="0" applyFont="1" applyBorder="1" applyAlignment="1">
      <alignment horizontal="center" vertical="center" wrapText="1"/>
    </xf>
    <xf numFmtId="4" fontId="7" fillId="0" borderId="35" xfId="0" applyNumberFormat="1" applyFont="1" applyBorder="1" applyAlignment="1">
      <alignment horizontal="center" vertical="center"/>
    </xf>
    <xf numFmtId="0" fontId="17" fillId="0" borderId="76" xfId="0" applyFont="1" applyBorder="1" applyAlignment="1">
      <alignment horizontal="center" vertical="center" wrapText="1"/>
    </xf>
    <xf numFmtId="0" fontId="0" fillId="0" borderId="0" xfId="0" applyAlignment="1">
      <alignment vertical="center" wrapText="1"/>
    </xf>
    <xf numFmtId="0" fontId="6" fillId="0" borderId="77" xfId="15" applyFont="1" applyBorder="1" applyAlignment="1">
      <alignment horizontal="left" vertical="center" wrapText="1"/>
      <protection/>
    </xf>
    <xf numFmtId="0" fontId="7" fillId="0" borderId="78" xfId="15" applyFont="1" applyBorder="1" applyAlignment="1">
      <alignment vertical="center" wrapText="1"/>
      <protection/>
    </xf>
    <xf numFmtId="0" fontId="7" fillId="0" borderId="79" xfId="15" applyFont="1" applyBorder="1" applyAlignment="1">
      <alignment vertical="center" wrapText="1"/>
      <protection/>
    </xf>
    <xf numFmtId="0" fontId="7" fillId="0" borderId="80" xfId="15" applyFont="1" applyBorder="1" applyAlignment="1">
      <alignment vertical="center" wrapText="1"/>
      <protection/>
    </xf>
    <xf numFmtId="0" fontId="6" fillId="0" borderId="15" xfId="15" applyFont="1" applyBorder="1" applyAlignment="1">
      <alignment horizontal="left" vertical="center" wrapText="1"/>
      <protection/>
    </xf>
    <xf numFmtId="2" fontId="6" fillId="0" borderId="81" xfId="15" applyNumberFormat="1" applyFont="1" applyBorder="1" applyAlignment="1">
      <alignment horizontal="center" vertical="center" wrapText="1"/>
      <protection/>
    </xf>
    <xf numFmtId="191" fontId="7" fillId="0" borderId="82" xfId="15" applyNumberFormat="1" applyFont="1" applyBorder="1" applyAlignment="1">
      <alignment horizontal="center" vertical="center" wrapText="1"/>
      <protection/>
    </xf>
    <xf numFmtId="191" fontId="7" fillId="0" borderId="79" xfId="15" applyNumberFormat="1" applyFont="1" applyBorder="1" applyAlignment="1">
      <alignment horizontal="center" vertical="center" wrapText="1"/>
      <protection/>
    </xf>
    <xf numFmtId="2" fontId="7" fillId="0" borderId="66" xfId="15" applyNumberFormat="1" applyFont="1" applyBorder="1" applyAlignment="1">
      <alignment horizontal="center" vertical="center" wrapText="1"/>
      <protection/>
    </xf>
    <xf numFmtId="0" fontId="6" fillId="0" borderId="78" xfId="15" applyFont="1" applyBorder="1" applyAlignment="1">
      <alignment horizontal="left" vertical="center" wrapText="1"/>
      <protection/>
    </xf>
    <xf numFmtId="1" fontId="6" fillId="0" borderId="83" xfId="15" applyNumberFormat="1" applyFont="1" applyBorder="1" applyAlignment="1">
      <alignment horizontal="center" vertical="center" wrapText="1"/>
      <protection/>
    </xf>
    <xf numFmtId="2" fontId="7" fillId="0" borderId="79" xfId="15" applyNumberFormat="1" applyFont="1" applyBorder="1" applyAlignment="1">
      <alignment horizontal="center" vertical="center" wrapText="1"/>
      <protection/>
    </xf>
    <xf numFmtId="0" fontId="6" fillId="0" borderId="77" xfId="15" applyFont="1" applyBorder="1" applyAlignment="1">
      <alignment horizontal="left" vertical="center" wrapText="1"/>
      <protection/>
    </xf>
    <xf numFmtId="0" fontId="7" fillId="0" borderId="0" xfId="15" applyFont="1" applyBorder="1" applyAlignment="1">
      <alignment vertical="center" wrapText="1"/>
      <protection/>
    </xf>
    <xf numFmtId="2" fontId="11" fillId="0" borderId="0" xfId="15" applyNumberFormat="1" applyFont="1" applyBorder="1" applyAlignment="1">
      <alignment horizontal="center" vertical="center" wrapText="1"/>
      <protection/>
    </xf>
    <xf numFmtId="1" fontId="7" fillId="0" borderId="66" xfId="15" applyNumberFormat="1" applyFont="1" applyBorder="1" applyAlignment="1">
      <alignment horizontal="center" vertical="center" wrapText="1"/>
      <protection/>
    </xf>
    <xf numFmtId="191" fontId="7" fillId="0" borderId="84" xfId="15" applyNumberFormat="1" applyFont="1" applyBorder="1" applyAlignment="1">
      <alignment horizontal="center" vertical="center" wrapText="1"/>
      <protection/>
    </xf>
    <xf numFmtId="191" fontId="7" fillId="0" borderId="85" xfId="15" applyNumberFormat="1" applyFont="1" applyBorder="1" applyAlignment="1">
      <alignment horizontal="center" vertical="center" wrapText="1"/>
      <protection/>
    </xf>
    <xf numFmtId="4" fontId="7" fillId="0" borderId="41" xfId="0" applyNumberFormat="1" applyFont="1" applyBorder="1" applyAlignment="1">
      <alignment horizontal="center" vertical="center"/>
    </xf>
    <xf numFmtId="0" fontId="11" fillId="0" borderId="59" xfId="0" applyFont="1" applyBorder="1" applyAlignment="1">
      <alignment horizontal="center" vertical="center" wrapText="1"/>
    </xf>
    <xf numFmtId="2" fontId="11" fillId="0" borderId="3" xfId="15" applyNumberFormat="1" applyFont="1" applyBorder="1" applyAlignment="1">
      <alignment horizontal="center"/>
      <protection/>
    </xf>
    <xf numFmtId="3" fontId="11" fillId="0" borderId="9" xfId="15" applyNumberFormat="1" applyFont="1" applyBorder="1" applyAlignment="1">
      <alignment horizontal="center"/>
      <protection/>
    </xf>
    <xf numFmtId="1" fontId="11" fillId="0" borderId="5" xfId="15" applyNumberFormat="1" applyFont="1" applyBorder="1" applyAlignment="1">
      <alignment horizontal="center"/>
      <protection/>
    </xf>
    <xf numFmtId="3" fontId="11" fillId="0" borderId="10" xfId="15" applyNumberFormat="1" applyFont="1" applyBorder="1" applyAlignment="1">
      <alignment horizontal="center"/>
      <protection/>
    </xf>
    <xf numFmtId="3" fontId="11" fillId="0" borderId="11" xfId="15" applyNumberFormat="1" applyFont="1" applyBorder="1" applyAlignment="1">
      <alignment horizontal="center"/>
      <protection/>
    </xf>
    <xf numFmtId="0" fontId="12" fillId="0" borderId="79" xfId="15" applyFont="1" applyBorder="1" applyAlignment="1">
      <alignment horizontal="left"/>
      <protection/>
    </xf>
    <xf numFmtId="0" fontId="11" fillId="0" borderId="23" xfId="15" applyFont="1" applyBorder="1">
      <alignment/>
      <protection/>
    </xf>
    <xf numFmtId="0" fontId="11" fillId="0" borderId="8" xfId="15" applyFont="1" applyBorder="1" applyAlignment="1">
      <alignment horizontal="left" vertical="center" wrapText="1"/>
      <protection/>
    </xf>
    <xf numFmtId="0" fontId="12" fillId="0" borderId="3" xfId="15" applyFont="1" applyBorder="1" applyAlignment="1">
      <alignment horizontal="center"/>
      <protection/>
    </xf>
    <xf numFmtId="0" fontId="12" fillId="0" borderId="9" xfId="15" applyFont="1" applyBorder="1" applyAlignment="1">
      <alignment horizontal="center"/>
      <protection/>
    </xf>
    <xf numFmtId="0" fontId="12" fillId="0" borderId="83" xfId="15" applyFont="1" applyBorder="1" applyAlignment="1">
      <alignment horizontal="left"/>
      <protection/>
    </xf>
    <xf numFmtId="0" fontId="12" fillId="0" borderId="22" xfId="15" applyFont="1" applyBorder="1" applyAlignment="1">
      <alignment horizontal="left"/>
      <protection/>
    </xf>
    <xf numFmtId="0" fontId="12" fillId="0" borderId="11" xfId="15" applyFont="1" applyBorder="1" applyAlignment="1">
      <alignment horizontal="left"/>
      <protection/>
    </xf>
    <xf numFmtId="0" fontId="17" fillId="0" borderId="86" xfId="0" applyFont="1" applyBorder="1" applyAlignment="1">
      <alignment horizontal="center" vertical="center" wrapText="1"/>
    </xf>
    <xf numFmtId="0" fontId="17" fillId="0" borderId="87" xfId="0" applyFont="1" applyBorder="1" applyAlignment="1">
      <alignment horizontal="center" vertical="center" wrapText="1"/>
    </xf>
    <xf numFmtId="2" fontId="7" fillId="0" borderId="88" xfId="0" applyNumberFormat="1" applyFont="1" applyBorder="1" applyAlignment="1">
      <alignment horizontal="center" vertical="center" wrapText="1"/>
    </xf>
    <xf numFmtId="2" fontId="7" fillId="0" borderId="33" xfId="0" applyNumberFormat="1" applyFont="1" applyBorder="1" applyAlignment="1">
      <alignment horizontal="center" vertical="center" wrapText="1"/>
    </xf>
    <xf numFmtId="2" fontId="7" fillId="0" borderId="89" xfId="0" applyNumberFormat="1" applyFont="1" applyBorder="1" applyAlignment="1">
      <alignment horizontal="center" vertical="center" wrapText="1"/>
    </xf>
    <xf numFmtId="3" fontId="6" fillId="0" borderId="90" xfId="0" applyNumberFormat="1" applyFont="1" applyBorder="1" applyAlignment="1">
      <alignment horizontal="center" vertical="center" wrapText="1"/>
    </xf>
    <xf numFmtId="3" fontId="6" fillId="0" borderId="91" xfId="0" applyNumberFormat="1" applyFont="1" applyBorder="1" applyAlignment="1">
      <alignment horizontal="center" vertical="center" wrapText="1"/>
    </xf>
    <xf numFmtId="3" fontId="6" fillId="0" borderId="92" xfId="0" applyNumberFormat="1" applyFont="1" applyBorder="1" applyAlignment="1">
      <alignment horizontal="center" vertical="center" wrapText="1"/>
    </xf>
    <xf numFmtId="2" fontId="7" fillId="0" borderId="0" xfId="0" applyNumberFormat="1" applyFont="1" applyAlignment="1">
      <alignment horizontal="center" vertical="center" wrapText="1"/>
    </xf>
    <xf numFmtId="0" fontId="15" fillId="0" borderId="93" xfId="0" applyFont="1" applyBorder="1" applyAlignment="1">
      <alignment horizontal="center" vertical="center" wrapText="1"/>
    </xf>
    <xf numFmtId="0" fontId="11" fillId="0" borderId="59" xfId="15" applyFont="1" applyBorder="1">
      <alignment/>
      <protection/>
    </xf>
    <xf numFmtId="0" fontId="12" fillId="0" borderId="18" xfId="15" applyFont="1" applyBorder="1" applyAlignment="1">
      <alignment horizontal="left"/>
      <protection/>
    </xf>
    <xf numFmtId="0" fontId="12" fillId="0" borderId="94" xfId="15" applyFont="1" applyBorder="1" applyAlignment="1">
      <alignment horizontal="left"/>
      <protection/>
    </xf>
    <xf numFmtId="2" fontId="11" fillId="0" borderId="77" xfId="15" applyNumberFormat="1" applyFont="1" applyBorder="1" applyAlignment="1">
      <alignment horizontal="center" vertical="center" wrapText="1"/>
      <protection/>
    </xf>
    <xf numFmtId="2" fontId="11" fillId="0" borderId="95" xfId="15" applyNumberFormat="1" applyFont="1" applyBorder="1" applyAlignment="1">
      <alignment horizontal="center" vertical="center" wrapText="1"/>
      <protection/>
    </xf>
    <xf numFmtId="2" fontId="11" fillId="0" borderId="79" xfId="15" applyNumberFormat="1" applyFont="1" applyBorder="1" applyAlignment="1">
      <alignment horizontal="center" vertical="center" wrapText="1"/>
      <protection/>
    </xf>
    <xf numFmtId="2" fontId="11" fillId="0" borderId="96" xfId="15" applyNumberFormat="1" applyFont="1" applyBorder="1" applyAlignment="1">
      <alignment horizontal="center" vertical="center" wrapText="1"/>
      <protection/>
    </xf>
    <xf numFmtId="2" fontId="11" fillId="0" borderId="97" xfId="15" applyNumberFormat="1" applyFont="1" applyBorder="1" applyAlignment="1">
      <alignment horizontal="center" vertical="center" wrapText="1"/>
      <protection/>
    </xf>
    <xf numFmtId="2" fontId="11" fillId="0" borderId="98" xfId="15" applyNumberFormat="1" applyFont="1" applyBorder="1" applyAlignment="1">
      <alignment horizontal="center" vertical="center" wrapText="1"/>
      <protection/>
    </xf>
    <xf numFmtId="2" fontId="11" fillId="0" borderId="93" xfId="15" applyNumberFormat="1" applyFont="1" applyBorder="1" applyAlignment="1">
      <alignment horizontal="center" vertical="center" wrapText="1"/>
      <protection/>
    </xf>
    <xf numFmtId="2" fontId="11" fillId="0" borderId="85" xfId="15" applyNumberFormat="1" applyFont="1" applyBorder="1" applyAlignment="1">
      <alignment horizontal="center" vertical="center" wrapText="1"/>
      <protection/>
    </xf>
    <xf numFmtId="2" fontId="11" fillId="0" borderId="99" xfId="15" applyNumberFormat="1" applyFont="1" applyBorder="1" applyAlignment="1">
      <alignment horizontal="center" vertical="center" wrapText="1"/>
      <protection/>
    </xf>
    <xf numFmtId="0" fontId="6" fillId="0" borderId="1" xfId="15" applyFont="1" applyBorder="1" applyAlignment="1">
      <alignment horizontal="center" vertical="center" wrapText="1"/>
      <protection/>
    </xf>
    <xf numFmtId="2" fontId="6" fillId="0" borderId="93" xfId="15" applyNumberFormat="1" applyFont="1" applyBorder="1" applyAlignment="1">
      <alignment horizontal="center" vertical="center" wrapText="1"/>
      <protection/>
    </xf>
    <xf numFmtId="0" fontId="7" fillId="0" borderId="0" xfId="0" applyFont="1" applyAlignment="1">
      <alignment vertical="center" wrapText="1"/>
    </xf>
    <xf numFmtId="0" fontId="15" fillId="0" borderId="77" xfId="15" applyFont="1" applyBorder="1" applyAlignment="1">
      <alignment horizontal="center" vertical="center" wrapText="1"/>
      <protection/>
    </xf>
    <xf numFmtId="0" fontId="15" fillId="0" borderId="93" xfId="15" applyFont="1" applyBorder="1" applyAlignment="1">
      <alignment horizontal="center" vertical="center" wrapText="1"/>
      <protection/>
    </xf>
    <xf numFmtId="0" fontId="14" fillId="0" borderId="0" xfId="0" applyFont="1" applyAlignment="1">
      <alignment vertical="center" wrapText="1"/>
    </xf>
    <xf numFmtId="0" fontId="14" fillId="0" borderId="78" xfId="15" applyFont="1" applyBorder="1" applyAlignment="1">
      <alignment vertical="center" wrapText="1"/>
      <protection/>
    </xf>
    <xf numFmtId="0" fontId="14" fillId="0" borderId="79" xfId="15" applyFont="1" applyBorder="1" applyAlignment="1">
      <alignment vertical="center" wrapText="1"/>
      <protection/>
    </xf>
    <xf numFmtId="0" fontId="14" fillId="0" borderId="80" xfId="15" applyFont="1" applyBorder="1" applyAlignment="1">
      <alignment vertical="center" wrapText="1"/>
      <protection/>
    </xf>
    <xf numFmtId="0" fontId="15" fillId="0" borderId="93" xfId="15" applyFont="1" applyBorder="1" applyAlignment="1">
      <alignment vertical="center" wrapText="1"/>
      <protection/>
    </xf>
    <xf numFmtId="0" fontId="14" fillId="0" borderId="83" xfId="15" applyFont="1" applyBorder="1" applyAlignment="1">
      <alignment horizontal="left" vertical="center" wrapText="1"/>
      <protection/>
    </xf>
    <xf numFmtId="0" fontId="14" fillId="0" borderId="83" xfId="15" applyFont="1" applyBorder="1" applyAlignment="1">
      <alignment vertical="center" wrapText="1"/>
      <protection/>
    </xf>
    <xf numFmtId="2" fontId="14" fillId="0" borderId="100" xfId="15" applyNumberFormat="1" applyFont="1" applyBorder="1" applyAlignment="1">
      <alignment horizontal="center" vertical="center" wrapText="1"/>
      <protection/>
    </xf>
    <xf numFmtId="4" fontId="14" fillId="0" borderId="100" xfId="15" applyNumberFormat="1" applyFont="1" applyBorder="1" applyAlignment="1">
      <alignment horizontal="center" vertical="center" wrapText="1"/>
      <protection/>
    </xf>
    <xf numFmtId="2" fontId="14" fillId="0" borderId="85" xfId="15" applyNumberFormat="1" applyFont="1" applyBorder="1" applyAlignment="1">
      <alignment horizontal="center" vertical="center" wrapText="1"/>
      <protection/>
    </xf>
    <xf numFmtId="4" fontId="14" fillId="0" borderId="85" xfId="15" applyNumberFormat="1" applyFont="1" applyBorder="1" applyAlignment="1">
      <alignment horizontal="center" vertical="center" wrapText="1"/>
      <protection/>
    </xf>
    <xf numFmtId="0" fontId="14" fillId="0" borderId="97" xfId="15" applyFont="1" applyBorder="1" applyAlignment="1">
      <alignment vertical="center" wrapText="1"/>
      <protection/>
    </xf>
    <xf numFmtId="2" fontId="15" fillId="0" borderId="99" xfId="15" applyNumberFormat="1" applyFont="1" applyBorder="1" applyAlignment="1">
      <alignment horizontal="center" vertical="center" wrapText="1"/>
      <protection/>
    </xf>
    <xf numFmtId="2" fontId="14" fillId="0" borderId="99" xfId="15" applyNumberFormat="1" applyFont="1" applyBorder="1" applyAlignment="1">
      <alignment horizontal="center" vertical="center" wrapText="1"/>
      <protection/>
    </xf>
    <xf numFmtId="0" fontId="14" fillId="0" borderId="99" xfId="0" applyFont="1" applyBorder="1" applyAlignment="1">
      <alignment vertical="center" wrapText="1"/>
    </xf>
    <xf numFmtId="4" fontId="14" fillId="0" borderId="99" xfId="15" applyNumberFormat="1" applyFont="1" applyBorder="1" applyAlignment="1">
      <alignment horizontal="center" vertical="center" wrapText="1"/>
      <protection/>
    </xf>
    <xf numFmtId="0" fontId="14" fillId="0" borderId="7" xfId="15" applyFont="1" applyBorder="1" applyAlignment="1">
      <alignment vertical="center" wrapText="1"/>
      <protection/>
    </xf>
    <xf numFmtId="16" fontId="14" fillId="0" borderId="0" xfId="0" applyNumberFormat="1" applyFont="1" applyAlignment="1">
      <alignment vertical="center" wrapText="1"/>
    </xf>
    <xf numFmtId="0" fontId="14" fillId="0" borderId="12" xfId="15" applyFont="1" applyBorder="1" applyAlignment="1">
      <alignment vertical="center" wrapText="1"/>
      <protection/>
    </xf>
    <xf numFmtId="0" fontId="14" fillId="0" borderId="5" xfId="15" applyFont="1" applyBorder="1" applyAlignment="1">
      <alignment vertical="center" wrapText="1"/>
      <protection/>
    </xf>
    <xf numFmtId="0" fontId="7" fillId="0" borderId="23" xfId="0" applyFont="1" applyBorder="1" applyAlignment="1">
      <alignment horizontal="center" wrapText="1"/>
    </xf>
    <xf numFmtId="0" fontId="7" fillId="0" borderId="0" xfId="0" applyFont="1" applyAlignment="1">
      <alignment horizontal="left" wrapText="1"/>
    </xf>
    <xf numFmtId="0" fontId="6" fillId="0" borderId="0" xfId="15" applyFont="1" applyBorder="1" applyAlignment="1">
      <alignment vertical="center" wrapText="1"/>
      <protection/>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77" xfId="15" applyFont="1" applyBorder="1" applyAlignment="1">
      <alignment horizontal="center"/>
      <protection/>
    </xf>
    <xf numFmtId="0" fontId="20" fillId="0" borderId="101" xfId="0" applyFont="1" applyBorder="1" applyAlignment="1">
      <alignment horizontal="center" vertical="center" wrapText="1"/>
    </xf>
    <xf numFmtId="0" fontId="17" fillId="0" borderId="69" xfId="0" applyFont="1" applyBorder="1" applyAlignment="1">
      <alignment horizontal="center" vertical="center" wrapText="1"/>
    </xf>
    <xf numFmtId="0" fontId="12" fillId="0" borderId="93" xfId="15" applyFont="1" applyBorder="1" applyAlignment="1">
      <alignment horizontal="center" vertical="center" wrapText="1"/>
      <protection/>
    </xf>
    <xf numFmtId="0" fontId="11" fillId="0" borderId="45" xfId="15" applyFont="1" applyBorder="1" applyAlignment="1">
      <alignment horizontal="center"/>
      <protection/>
    </xf>
    <xf numFmtId="0" fontId="11" fillId="0" borderId="102" xfId="15" applyFont="1" applyBorder="1">
      <alignment/>
      <protection/>
    </xf>
    <xf numFmtId="0" fontId="11" fillId="0" borderId="99" xfId="15" applyFont="1" applyBorder="1" applyAlignment="1">
      <alignment horizontal="center" vertical="center" wrapText="1"/>
      <protection/>
    </xf>
    <xf numFmtId="0" fontId="11" fillId="0" borderId="97" xfId="15" applyFont="1" applyBorder="1" applyAlignment="1">
      <alignment vertical="center" wrapText="1"/>
      <protection/>
    </xf>
    <xf numFmtId="0" fontId="11" fillId="0" borderId="84" xfId="15" applyFont="1" applyBorder="1" applyAlignment="1">
      <alignment horizontal="center" vertical="center" wrapText="1"/>
      <protection/>
    </xf>
    <xf numFmtId="0" fontId="12" fillId="0" borderId="77" xfId="15" applyFont="1" applyBorder="1" applyAlignment="1">
      <alignment horizontal="center" vertical="center" wrapText="1"/>
      <protection/>
    </xf>
    <xf numFmtId="0" fontId="11" fillId="0" borderId="82" xfId="15" applyFont="1" applyBorder="1" applyAlignment="1">
      <alignment horizontal="left" vertical="center" wrapText="1"/>
      <protection/>
    </xf>
    <xf numFmtId="1" fontId="11" fillId="0" borderId="103" xfId="15" applyNumberFormat="1" applyFont="1" applyBorder="1" applyAlignment="1">
      <alignment horizontal="center" vertical="center" wrapText="1"/>
      <protection/>
    </xf>
    <xf numFmtId="2" fontId="11" fillId="0" borderId="104" xfId="15" applyNumberFormat="1" applyFont="1" applyBorder="1" applyAlignment="1">
      <alignment horizontal="center" vertical="center" wrapText="1"/>
      <protection/>
    </xf>
    <xf numFmtId="1" fontId="11" fillId="0" borderId="105" xfId="15" applyNumberFormat="1" applyFont="1" applyBorder="1" applyAlignment="1">
      <alignment horizontal="center" vertical="center" wrapText="1"/>
      <protection/>
    </xf>
    <xf numFmtId="0" fontId="7" fillId="0" borderId="22" xfId="15" applyFont="1" applyBorder="1" applyAlignment="1">
      <alignment horizontal="center" vertical="center" wrapText="1"/>
      <protection/>
    </xf>
    <xf numFmtId="0" fontId="7" fillId="0" borderId="11" xfId="15" applyFont="1" applyBorder="1" applyAlignment="1">
      <alignment horizontal="center" vertical="center" wrapText="1"/>
      <protection/>
    </xf>
    <xf numFmtId="0" fontId="7" fillId="0" borderId="11" xfId="15" applyFont="1" applyBorder="1" applyAlignment="1">
      <alignment horizontal="left" vertical="center" wrapText="1"/>
      <protection/>
    </xf>
    <xf numFmtId="0" fontId="7" fillId="0" borderId="14" xfId="15" applyFont="1" applyBorder="1" applyAlignment="1">
      <alignment horizontal="center" vertical="center" wrapText="1"/>
      <protection/>
    </xf>
    <xf numFmtId="0" fontId="7" fillId="0" borderId="14" xfId="15" applyFont="1" applyBorder="1" applyAlignment="1">
      <alignment horizontal="left" vertical="center" wrapText="1"/>
      <protection/>
    </xf>
    <xf numFmtId="0" fontId="11" fillId="0" borderId="80" xfId="15" applyFont="1" applyBorder="1" applyAlignment="1">
      <alignment horizontal="center" vertical="center"/>
      <protection/>
    </xf>
    <xf numFmtId="0" fontId="6" fillId="0" borderId="93" xfId="15" applyFont="1" applyBorder="1" applyAlignment="1">
      <alignment horizontal="center"/>
      <protection/>
    </xf>
    <xf numFmtId="0" fontId="7" fillId="0" borderId="99" xfId="15" applyFont="1" applyBorder="1" applyAlignment="1">
      <alignment vertical="center"/>
      <protection/>
    </xf>
    <xf numFmtId="0" fontId="11" fillId="0" borderId="82" xfId="15" applyFont="1" applyBorder="1" applyAlignment="1">
      <alignment horizontal="center" vertical="center" wrapText="1"/>
      <protection/>
    </xf>
    <xf numFmtId="0" fontId="11" fillId="0" borderId="97" xfId="15" applyFont="1" applyBorder="1" applyAlignment="1">
      <alignment horizontal="center" vertical="center" wrapText="1"/>
      <protection/>
    </xf>
    <xf numFmtId="0" fontId="11" fillId="0" borderId="106" xfId="15" applyFont="1" applyBorder="1" applyAlignment="1">
      <alignment horizontal="left" vertical="center" wrapText="1"/>
      <protection/>
    </xf>
    <xf numFmtId="0" fontId="11" fillId="0" borderId="14" xfId="15" applyFont="1" applyBorder="1" applyAlignment="1">
      <alignment vertical="center" wrapText="1"/>
      <protection/>
    </xf>
    <xf numFmtId="0" fontId="12" fillId="0" borderId="1" xfId="15" applyFont="1" applyBorder="1" applyAlignment="1">
      <alignment horizontal="center" vertical="center" wrapText="1"/>
      <protection/>
    </xf>
    <xf numFmtId="0" fontId="11" fillId="0" borderId="80" xfId="15" applyFont="1" applyBorder="1" applyAlignment="1">
      <alignment horizontal="center"/>
      <protection/>
    </xf>
    <xf numFmtId="0" fontId="7" fillId="0" borderId="106" xfId="15" applyFont="1" applyBorder="1">
      <alignment/>
      <protection/>
    </xf>
    <xf numFmtId="0" fontId="11" fillId="0" borderId="83" xfId="15" applyFont="1" applyBorder="1" applyAlignment="1">
      <alignment horizontal="center" vertical="center" wrapText="1"/>
      <protection/>
    </xf>
    <xf numFmtId="0" fontId="11" fillId="0" borderId="22" xfId="15" applyFont="1" applyBorder="1" applyAlignment="1">
      <alignment horizontal="left" vertical="center" wrapText="1"/>
      <protection/>
    </xf>
    <xf numFmtId="0" fontId="7" fillId="0" borderId="97" xfId="15" applyFont="1" applyBorder="1" applyAlignment="1">
      <alignment horizontal="center"/>
      <protection/>
    </xf>
    <xf numFmtId="0" fontId="14" fillId="0" borderId="8" xfId="15" applyFont="1" applyBorder="1">
      <alignment/>
      <protection/>
    </xf>
    <xf numFmtId="0" fontId="6" fillId="0" borderId="0" xfId="0" applyFont="1" applyBorder="1" applyAlignment="1">
      <alignment horizontal="center" vertical="center" wrapText="1"/>
    </xf>
    <xf numFmtId="0" fontId="10" fillId="0" borderId="0" xfId="15" applyFont="1" applyFill="1" applyBorder="1" applyAlignment="1">
      <alignment vertical="center" wrapText="1"/>
      <protection/>
    </xf>
    <xf numFmtId="0" fontId="15" fillId="0" borderId="0" xfId="15" applyFont="1" applyBorder="1" applyAlignment="1">
      <alignment horizontal="left" vertical="center" wrapText="1"/>
      <protection/>
    </xf>
    <xf numFmtId="2" fontId="6" fillId="0" borderId="66" xfId="15" applyNumberFormat="1" applyFont="1" applyBorder="1" applyAlignment="1">
      <alignment horizontal="center" vertical="center" wrapText="1"/>
      <protection/>
    </xf>
    <xf numFmtId="2" fontId="6" fillId="0" borderId="0" xfId="15" applyNumberFormat="1" applyFont="1" applyBorder="1" applyAlignment="1">
      <alignment horizontal="center" vertical="center" wrapText="1"/>
      <protection/>
    </xf>
    <xf numFmtId="191" fontId="7" fillId="0" borderId="66" xfId="15" applyNumberFormat="1" applyFont="1" applyBorder="1" applyAlignment="1">
      <alignment horizontal="center" vertical="center" wrapText="1"/>
      <protection/>
    </xf>
    <xf numFmtId="191" fontId="7" fillId="0" borderId="0" xfId="15" applyNumberFormat="1" applyFont="1" applyBorder="1" applyAlignment="1">
      <alignment horizontal="center" vertical="center" wrapText="1"/>
      <protection/>
    </xf>
    <xf numFmtId="3" fontId="6" fillId="0" borderId="0" xfId="15" applyNumberFormat="1" applyFont="1" applyFill="1" applyBorder="1" applyAlignment="1">
      <alignment horizontal="center"/>
      <protection/>
    </xf>
    <xf numFmtId="0" fontId="6" fillId="0" borderId="0" xfId="15" applyFont="1" applyFill="1" applyBorder="1" applyAlignment="1">
      <alignment horizontal="center"/>
      <protection/>
    </xf>
    <xf numFmtId="0" fontId="6" fillId="0" borderId="3" xfId="15" applyFont="1" applyFill="1" applyBorder="1" applyAlignment="1">
      <alignment horizontal="center"/>
      <protection/>
    </xf>
    <xf numFmtId="0" fontId="6" fillId="0" borderId="4" xfId="15" applyFont="1" applyFill="1" applyBorder="1" applyAlignment="1">
      <alignment horizontal="center"/>
      <protection/>
    </xf>
    <xf numFmtId="0" fontId="11" fillId="0" borderId="5" xfId="15" applyFont="1" applyFill="1" applyBorder="1" applyAlignment="1">
      <alignment horizontal="center"/>
      <protection/>
    </xf>
    <xf numFmtId="0" fontId="11" fillId="0" borderId="6" xfId="15" applyFont="1" applyFill="1" applyBorder="1">
      <alignment/>
      <protection/>
    </xf>
    <xf numFmtId="0" fontId="11" fillId="0" borderId="7" xfId="15" applyFont="1" applyFill="1" applyBorder="1" applyAlignment="1">
      <alignment horizontal="center"/>
      <protection/>
    </xf>
    <xf numFmtId="0" fontId="11" fillId="0" borderId="8" xfId="15" applyFont="1" applyFill="1" applyBorder="1">
      <alignment/>
      <protection/>
    </xf>
    <xf numFmtId="0" fontId="7" fillId="0" borderId="12" xfId="15" applyFont="1" applyFill="1" applyBorder="1" applyAlignment="1">
      <alignment horizontal="center"/>
      <protection/>
    </xf>
    <xf numFmtId="0" fontId="7" fillId="0" borderId="13" xfId="15" applyFont="1" applyFill="1" applyBorder="1">
      <alignment/>
      <protection/>
    </xf>
    <xf numFmtId="0" fontId="7" fillId="0" borderId="20" xfId="15" applyFont="1" applyFill="1" applyBorder="1" applyAlignment="1">
      <alignment horizontal="center"/>
      <protection/>
    </xf>
    <xf numFmtId="0" fontId="11" fillId="0" borderId="19" xfId="15" applyFont="1" applyFill="1" applyBorder="1">
      <alignment/>
      <protection/>
    </xf>
    <xf numFmtId="0" fontId="6" fillId="0" borderId="2" xfId="15" applyFont="1" applyFill="1" applyBorder="1" applyAlignment="1">
      <alignment horizontal="center"/>
      <protection/>
    </xf>
    <xf numFmtId="0" fontId="6" fillId="0" borderId="1" xfId="15" applyFont="1" applyFill="1" applyBorder="1" applyAlignment="1">
      <alignment horizontal="center"/>
      <protection/>
    </xf>
    <xf numFmtId="0" fontId="11" fillId="0" borderId="18" xfId="15" applyFont="1" applyFill="1" applyBorder="1" applyAlignment="1">
      <alignment horizontal="center"/>
      <protection/>
    </xf>
    <xf numFmtId="0" fontId="6" fillId="0" borderId="77" xfId="0" applyFont="1" applyBorder="1" applyAlignment="1">
      <alignment horizontal="center" vertical="center" wrapText="1"/>
    </xf>
    <xf numFmtId="2" fontId="11" fillId="0" borderId="66" xfId="15" applyNumberFormat="1" applyFont="1" applyBorder="1" applyAlignment="1">
      <alignment horizontal="center" vertical="center" wrapText="1"/>
      <protection/>
    </xf>
    <xf numFmtId="0" fontId="15" fillId="0" borderId="7" xfId="0" applyFont="1" applyBorder="1" applyAlignment="1">
      <alignment horizontal="left" vertical="center" wrapText="1"/>
    </xf>
    <xf numFmtId="0" fontId="6" fillId="0" borderId="7" xfId="0" applyFont="1" applyBorder="1" applyAlignment="1">
      <alignment horizontal="left" vertical="center" wrapText="1"/>
    </xf>
    <xf numFmtId="0" fontId="6" fillId="0" borderId="105" xfId="0" applyFont="1" applyBorder="1" applyAlignment="1">
      <alignment horizontal="center" vertical="center" wrapText="1"/>
    </xf>
    <xf numFmtId="0" fontId="6" fillId="0" borderId="85" xfId="0" applyFont="1" applyBorder="1" applyAlignment="1">
      <alignment horizontal="center" vertical="center" wrapText="1"/>
    </xf>
    <xf numFmtId="0" fontId="7" fillId="0" borderId="22" xfId="15" applyFont="1" applyFill="1" applyBorder="1" applyAlignment="1">
      <alignment horizontal="left" vertical="center" wrapText="1"/>
      <protection/>
    </xf>
    <xf numFmtId="0" fontId="6" fillId="0" borderId="4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14" fillId="0" borderId="0" xfId="0" applyFont="1" applyFill="1" applyAlignment="1">
      <alignment/>
    </xf>
    <xf numFmtId="0" fontId="7" fillId="0" borderId="107" xfId="0" applyFont="1" applyFill="1" applyBorder="1" applyAlignment="1">
      <alignment horizontal="left" vertical="center" indent="6"/>
    </xf>
    <xf numFmtId="0" fontId="7" fillId="0" borderId="108" xfId="0" applyFont="1" applyFill="1" applyBorder="1" applyAlignment="1">
      <alignment horizontal="center" vertical="center"/>
    </xf>
    <xf numFmtId="0" fontId="6" fillId="0" borderId="108" xfId="0" applyFont="1" applyFill="1" applyBorder="1" applyAlignment="1">
      <alignment horizontal="center" vertical="center"/>
    </xf>
    <xf numFmtId="0" fontId="7" fillId="0" borderId="108" xfId="0" applyFont="1" applyFill="1" applyBorder="1" applyAlignment="1">
      <alignment vertical="center"/>
    </xf>
    <xf numFmtId="0" fontId="7" fillId="0" borderId="0" xfId="0" applyFont="1" applyFill="1" applyAlignment="1">
      <alignment horizontal="justify" vertical="center" wrapText="1"/>
    </xf>
    <xf numFmtId="0" fontId="7" fillId="0" borderId="0" xfId="0" applyFont="1" applyFill="1" applyAlignment="1">
      <alignment/>
    </xf>
    <xf numFmtId="0" fontId="6" fillId="0" borderId="0" xfId="0" applyFont="1" applyFill="1" applyAlignment="1">
      <alignment horizontal="center" vertical="center" wrapText="1"/>
    </xf>
    <xf numFmtId="0" fontId="6"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2" xfId="0" applyFont="1" applyFill="1" applyBorder="1" applyAlignment="1">
      <alignment horizontal="center" vertical="center" wrapText="1"/>
    </xf>
    <xf numFmtId="0" fontId="23" fillId="0" borderId="0" xfId="0" applyFont="1" applyAlignment="1">
      <alignment horizontal="center" vertical="center" wrapText="1"/>
    </xf>
    <xf numFmtId="0" fontId="18" fillId="0" borderId="74" xfId="0" applyFont="1" applyBorder="1" applyAlignment="1">
      <alignment horizontal="center" vertical="center" wrapText="1"/>
    </xf>
    <xf numFmtId="0" fontId="18" fillId="0" borderId="22" xfId="0" applyFont="1" applyBorder="1" applyAlignment="1">
      <alignment horizontal="center" vertical="center" wrapText="1"/>
    </xf>
    <xf numFmtId="0" fontId="17" fillId="0" borderId="45" xfId="0" applyFont="1" applyBorder="1" applyAlignment="1">
      <alignment horizontal="center" vertical="center" wrapText="1"/>
    </xf>
    <xf numFmtId="2" fontId="7" fillId="0" borderId="0" xfId="15" applyNumberFormat="1" applyFont="1" applyBorder="1" applyAlignment="1">
      <alignment horizontal="center" vertical="center" wrapText="1"/>
      <protection/>
    </xf>
    <xf numFmtId="0" fontId="20" fillId="0" borderId="41" xfId="0" applyFont="1" applyBorder="1" applyAlignment="1">
      <alignment horizontal="center" vertical="center" wrapText="1"/>
    </xf>
    <xf numFmtId="4" fontId="7" fillId="0" borderId="35" xfId="0" applyNumberFormat="1" applyFont="1" applyBorder="1" applyAlignment="1">
      <alignment horizontal="center" vertical="center" wrapText="1"/>
    </xf>
    <xf numFmtId="1" fontId="6" fillId="0" borderId="66" xfId="15" applyNumberFormat="1" applyFont="1" applyBorder="1" applyAlignment="1">
      <alignment horizontal="center" vertical="center" wrapText="1"/>
      <protection/>
    </xf>
    <xf numFmtId="1" fontId="6" fillId="0" borderId="0" xfId="15" applyNumberFormat="1" applyFont="1" applyBorder="1" applyAlignment="1">
      <alignment horizontal="center" vertical="center" wrapText="1"/>
      <protection/>
    </xf>
    <xf numFmtId="2" fontId="7" fillId="0" borderId="97" xfId="15" applyNumberFormat="1" applyFont="1" applyBorder="1" applyAlignment="1">
      <alignment horizontal="center" vertical="center" wrapText="1"/>
      <protection/>
    </xf>
    <xf numFmtId="2" fontId="7" fillId="0" borderId="99" xfId="15" applyNumberFormat="1" applyFont="1" applyBorder="1" applyAlignment="1">
      <alignment horizontal="center" vertical="center" wrapText="1"/>
      <protection/>
    </xf>
    <xf numFmtId="4" fontId="7" fillId="0" borderId="77" xfId="15" applyNumberFormat="1" applyFont="1" applyBorder="1" applyAlignment="1">
      <alignment horizontal="center" vertical="center" wrapText="1"/>
      <protection/>
    </xf>
    <xf numFmtId="0" fontId="6" fillId="0" borderId="83" xfId="15" applyFont="1" applyBorder="1" applyAlignment="1">
      <alignment horizontal="left" vertical="center" wrapText="1"/>
      <protection/>
    </xf>
    <xf numFmtId="4" fontId="7" fillId="0" borderId="105" xfId="15" applyNumberFormat="1" applyFont="1" applyBorder="1" applyAlignment="1">
      <alignment horizontal="center" vertical="center" wrapText="1"/>
      <protection/>
    </xf>
    <xf numFmtId="0" fontId="6" fillId="0" borderId="79" xfId="15" applyFont="1" applyBorder="1" applyAlignment="1">
      <alignment horizontal="left" vertical="center" wrapText="1"/>
      <protection/>
    </xf>
    <xf numFmtId="4" fontId="7" fillId="0" borderId="85" xfId="15" applyNumberFormat="1" applyFont="1" applyBorder="1" applyAlignment="1">
      <alignment horizontal="center" vertical="center" wrapText="1"/>
      <protection/>
    </xf>
    <xf numFmtId="0" fontId="6" fillId="0" borderId="97" xfId="15" applyFont="1" applyBorder="1" applyAlignment="1">
      <alignment horizontal="left" vertical="center" wrapText="1"/>
      <protection/>
    </xf>
    <xf numFmtId="4" fontId="7" fillId="0" borderId="99" xfId="15" applyNumberFormat="1" applyFont="1" applyBorder="1" applyAlignment="1">
      <alignment horizontal="center" vertical="center" wrapText="1"/>
      <protection/>
    </xf>
    <xf numFmtId="2" fontId="20" fillId="0" borderId="23" xfId="0" applyNumberFormat="1" applyFont="1" applyBorder="1" applyAlignment="1">
      <alignment horizontal="center" vertical="center" wrapText="1"/>
    </xf>
    <xf numFmtId="0" fontId="7" fillId="0" borderId="33" xfId="0" applyFont="1" applyBorder="1" applyAlignment="1">
      <alignment horizontal="right" vertical="center" wrapText="1"/>
    </xf>
    <xf numFmtId="0" fontId="17" fillId="0" borderId="18" xfId="0" applyFont="1" applyBorder="1" applyAlignment="1">
      <alignment horizontal="center" vertical="center" wrapText="1"/>
    </xf>
    <xf numFmtId="0" fontId="7" fillId="0" borderId="26" xfId="0" applyFont="1" applyBorder="1" applyAlignment="1">
      <alignment horizontal="right" vertical="center" wrapText="1"/>
    </xf>
    <xf numFmtId="2" fontId="11" fillId="0" borderId="18" xfId="15" applyNumberFormat="1" applyFont="1" applyBorder="1" applyAlignment="1">
      <alignment horizontal="center"/>
      <protection/>
    </xf>
    <xf numFmtId="0" fontId="11" fillId="0" borderId="14" xfId="15" applyFont="1" applyBorder="1">
      <alignment/>
      <protection/>
    </xf>
    <xf numFmtId="3" fontId="11" fillId="0" borderId="23" xfId="15" applyNumberFormat="1" applyFont="1" applyBorder="1" applyAlignment="1">
      <alignment horizontal="center"/>
      <protection/>
    </xf>
    <xf numFmtId="0" fontId="13" fillId="0" borderId="0" xfId="15" applyFont="1" applyFill="1" applyBorder="1" applyAlignment="1">
      <alignment vertical="center" wrapText="1"/>
      <protection/>
    </xf>
    <xf numFmtId="185" fontId="15" fillId="0" borderId="11" xfId="0" applyNumberFormat="1" applyFont="1" applyFill="1" applyBorder="1" applyAlignment="1">
      <alignment horizontal="center" vertical="center" wrapText="1"/>
    </xf>
    <xf numFmtId="4" fontId="15" fillId="0" borderId="11"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7" fillId="0" borderId="40" xfId="0" applyFont="1" applyBorder="1" applyAlignment="1">
      <alignment/>
    </xf>
    <xf numFmtId="0" fontId="7"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Alignment="1">
      <alignment vertical="top"/>
    </xf>
    <xf numFmtId="2" fontId="7" fillId="0" borderId="80" xfId="15" applyNumberFormat="1" applyFont="1" applyBorder="1" applyAlignment="1">
      <alignment horizontal="center" vertical="center" wrapText="1"/>
      <protection/>
    </xf>
    <xf numFmtId="0" fontId="7" fillId="0" borderId="77" xfId="15" applyFont="1" applyBorder="1" applyAlignment="1">
      <alignment vertical="center" wrapText="1"/>
      <protection/>
    </xf>
    <xf numFmtId="2" fontId="7" fillId="0" borderId="93" xfId="15" applyNumberFormat="1" applyFont="1" applyBorder="1" applyAlignment="1">
      <alignment horizontal="center" vertical="center" wrapText="1"/>
      <protection/>
    </xf>
    <xf numFmtId="0" fontId="6" fillId="0" borderId="103" xfId="0" applyFont="1" applyBorder="1" applyAlignment="1">
      <alignment horizontal="center" vertical="center" wrapText="1"/>
    </xf>
    <xf numFmtId="9" fontId="6" fillId="0" borderId="0" xfId="0" applyNumberFormat="1" applyFont="1" applyBorder="1" applyAlignment="1">
      <alignment horizontal="center"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 fillId="0" borderId="95" xfId="0" applyFont="1" applyBorder="1" applyAlignment="1">
      <alignment horizontal="center" vertical="center" wrapText="1"/>
    </xf>
    <xf numFmtId="4" fontId="17" fillId="0" borderId="26" xfId="0" applyNumberFormat="1" applyFont="1" applyBorder="1" applyAlignment="1">
      <alignment horizontal="center" vertical="center" wrapText="1"/>
    </xf>
    <xf numFmtId="0" fontId="7" fillId="0" borderId="0" xfId="0" applyFont="1" applyAlignment="1">
      <alignment horizontal="right" wrapText="1"/>
    </xf>
    <xf numFmtId="0" fontId="6" fillId="0" borderId="0" xfId="15" applyFont="1" applyBorder="1">
      <alignment/>
      <protection/>
    </xf>
    <xf numFmtId="0" fontId="10" fillId="0" borderId="0" xfId="0" applyFont="1" applyBorder="1" applyAlignment="1">
      <alignment vertical="center"/>
    </xf>
    <xf numFmtId="0" fontId="7" fillId="0" borderId="66" xfId="0" applyFont="1" applyBorder="1" applyAlignment="1">
      <alignment/>
    </xf>
    <xf numFmtId="0" fontId="12" fillId="0" borderId="79" xfId="15" applyFont="1" applyBorder="1" applyAlignment="1">
      <alignment horizontal="left"/>
      <protection/>
    </xf>
    <xf numFmtId="0" fontId="12" fillId="0" borderId="96" xfId="15" applyFont="1" applyBorder="1" applyAlignment="1">
      <alignment horizontal="left"/>
      <protection/>
    </xf>
    <xf numFmtId="0" fontId="6" fillId="0" borderId="66" xfId="15" applyFont="1" applyBorder="1">
      <alignment/>
      <protection/>
    </xf>
    <xf numFmtId="0" fontId="7" fillId="0" borderId="10" xfId="15" applyFont="1" applyBorder="1" applyAlignment="1">
      <alignment horizontal="center" vertical="center" wrapText="1"/>
      <protection/>
    </xf>
    <xf numFmtId="0" fontId="7" fillId="0" borderId="10" xfId="15" applyFont="1" applyFill="1" applyBorder="1" applyAlignment="1">
      <alignment horizontal="left" vertical="center" wrapText="1"/>
      <protection/>
    </xf>
    <xf numFmtId="3" fontId="15" fillId="0" borderId="11" xfId="0" applyNumberFormat="1" applyFont="1" applyFill="1" applyBorder="1" applyAlignment="1">
      <alignment horizontal="center" vertical="center" wrapText="1"/>
    </xf>
    <xf numFmtId="0" fontId="7" fillId="0" borderId="45" xfId="15" applyFont="1" applyBorder="1" applyAlignment="1">
      <alignment horizontal="center" vertical="center"/>
      <protection/>
    </xf>
    <xf numFmtId="0" fontId="7" fillId="0" borderId="22" xfId="15" applyFont="1" applyBorder="1" applyAlignment="1">
      <alignment horizontal="left" vertical="center" wrapText="1"/>
      <protection/>
    </xf>
    <xf numFmtId="0" fontId="7" fillId="0" borderId="14" xfId="15" applyFont="1" applyBorder="1" applyAlignment="1">
      <alignment wrapText="1"/>
      <protection/>
    </xf>
    <xf numFmtId="0" fontId="6" fillId="0" borderId="109" xfId="15" applyFont="1" applyBorder="1" applyAlignment="1">
      <alignment horizontal="center" vertical="center" wrapText="1"/>
      <protection/>
    </xf>
    <xf numFmtId="0" fontId="6" fillId="0" borderId="15" xfId="15" applyFont="1" applyBorder="1" applyAlignment="1">
      <alignment horizontal="center" vertical="center" wrapText="1"/>
      <protection/>
    </xf>
    <xf numFmtId="0" fontId="6" fillId="0" borderId="16" xfId="15" applyFont="1" applyBorder="1" applyAlignment="1">
      <alignment horizontal="center" vertical="center" wrapText="1"/>
      <protection/>
    </xf>
    <xf numFmtId="0" fontId="6" fillId="0" borderId="110" xfId="15" applyFont="1" applyBorder="1" applyAlignment="1">
      <alignment horizontal="center" vertical="center" wrapText="1"/>
      <protection/>
    </xf>
    <xf numFmtId="0" fontId="6" fillId="0" borderId="111" xfId="15" applyFont="1" applyBorder="1" applyAlignment="1">
      <alignment horizontal="center" vertical="center" wrapText="1"/>
      <protection/>
    </xf>
    <xf numFmtId="4" fontId="12" fillId="0" borderId="97" xfId="15" applyNumberFormat="1" applyFont="1" applyBorder="1" applyAlignment="1">
      <alignment horizontal="center"/>
      <protection/>
    </xf>
    <xf numFmtId="4" fontId="12" fillId="0" borderId="98" xfId="15" applyNumberFormat="1" applyFont="1" applyBorder="1" applyAlignment="1">
      <alignment horizontal="center"/>
      <protection/>
    </xf>
    <xf numFmtId="1" fontId="11" fillId="0" borderId="97" xfId="15" applyNumberFormat="1" applyFont="1" applyBorder="1" applyAlignment="1">
      <alignment horizontal="center"/>
      <protection/>
    </xf>
    <xf numFmtId="1" fontId="11" fillId="0" borderId="98" xfId="15" applyNumberFormat="1" applyFont="1" applyBorder="1" applyAlignment="1">
      <alignment horizontal="center"/>
      <protection/>
    </xf>
    <xf numFmtId="0" fontId="6" fillId="0" borderId="82" xfId="15" applyFont="1" applyBorder="1" applyAlignment="1">
      <alignment horizontal="center" vertical="center" wrapText="1"/>
      <protection/>
    </xf>
    <xf numFmtId="0" fontId="6" fillId="0" borderId="95" xfId="15" applyFont="1" applyBorder="1" applyAlignment="1">
      <alignment horizontal="center" vertical="center" wrapText="1"/>
      <protection/>
    </xf>
    <xf numFmtId="0" fontId="6" fillId="0" borderId="77" xfId="15" applyFont="1" applyBorder="1" applyAlignment="1">
      <alignment horizontal="center" vertical="center" wrapText="1"/>
      <protection/>
    </xf>
    <xf numFmtId="1" fontId="7" fillId="0" borderId="98" xfId="15" applyNumberFormat="1" applyFont="1" applyBorder="1" applyAlignment="1">
      <alignment horizontal="center"/>
      <protection/>
    </xf>
    <xf numFmtId="2" fontId="12" fillId="0" borderId="97" xfId="15" applyNumberFormat="1" applyFont="1" applyBorder="1" applyAlignment="1">
      <alignment horizontal="center"/>
      <protection/>
    </xf>
    <xf numFmtId="2" fontId="12" fillId="0" borderId="98" xfId="15" applyNumberFormat="1" applyFont="1" applyBorder="1" applyAlignment="1">
      <alignment horizontal="center"/>
      <protection/>
    </xf>
    <xf numFmtId="0" fontId="11" fillId="0" borderId="59" xfId="15" applyNumberFormat="1" applyFont="1" applyBorder="1" applyAlignment="1">
      <alignment horizontal="center"/>
      <protection/>
    </xf>
    <xf numFmtId="0" fontId="6" fillId="0" borderId="79" xfId="15" applyFont="1" applyBorder="1" applyAlignment="1">
      <alignment horizontal="left"/>
      <protection/>
    </xf>
    <xf numFmtId="0" fontId="6" fillId="0" borderId="96" xfId="15" applyFont="1" applyBorder="1" applyAlignment="1">
      <alignment horizontal="left"/>
      <protection/>
    </xf>
    <xf numFmtId="0" fontId="11" fillId="0" borderId="59" xfId="15" applyFont="1" applyBorder="1" applyAlignment="1">
      <alignment horizontal="center"/>
      <protection/>
    </xf>
    <xf numFmtId="2" fontId="7" fillId="0" borderId="15" xfId="15" applyNumberFormat="1" applyFont="1" applyBorder="1" applyAlignment="1">
      <alignment horizontal="center"/>
      <protection/>
    </xf>
    <xf numFmtId="2" fontId="7" fillId="0" borderId="16" xfId="15" applyNumberFormat="1" applyFont="1" applyBorder="1" applyAlignment="1">
      <alignment horizontal="center"/>
      <protection/>
    </xf>
    <xf numFmtId="1" fontId="7" fillId="0" borderId="97" xfId="15" applyNumberFormat="1" applyFont="1" applyBorder="1" applyAlignment="1">
      <alignment horizontal="center"/>
      <protection/>
    </xf>
    <xf numFmtId="0" fontId="11" fillId="0" borderId="112" xfId="15" applyNumberFormat="1" applyFont="1" applyBorder="1" applyAlignment="1">
      <alignment horizontal="center"/>
      <protection/>
    </xf>
    <xf numFmtId="3" fontId="11" fillId="0" borderId="59" xfId="15" applyNumberFormat="1" applyFont="1" applyBorder="1" applyAlignment="1">
      <alignment horizontal="center"/>
      <protection/>
    </xf>
    <xf numFmtId="3" fontId="11" fillId="0" borderId="96" xfId="15" applyNumberFormat="1" applyFont="1" applyBorder="1" applyAlignment="1">
      <alignment horizontal="center"/>
      <protection/>
    </xf>
    <xf numFmtId="3" fontId="11" fillId="0" borderId="79" xfId="15" applyNumberFormat="1" applyFont="1" applyBorder="1" applyAlignment="1">
      <alignment horizontal="center"/>
      <protection/>
    </xf>
    <xf numFmtId="3" fontId="11" fillId="0" borderId="96" xfId="15" applyNumberFormat="1" applyFont="1" applyBorder="1" applyAlignment="1">
      <alignment horizontal="center"/>
      <protection/>
    </xf>
    <xf numFmtId="0" fontId="6" fillId="0" borderId="77" xfId="15" applyFont="1" applyBorder="1" applyAlignment="1">
      <alignment horizontal="center"/>
      <protection/>
    </xf>
    <xf numFmtId="0" fontId="6" fillId="0" borderId="81" xfId="15" applyFont="1" applyBorder="1" applyAlignment="1">
      <alignment horizontal="center"/>
      <protection/>
    </xf>
    <xf numFmtId="0" fontId="6" fillId="0" borderId="95" xfId="15" applyFont="1" applyBorder="1" applyAlignment="1">
      <alignment horizontal="center"/>
      <protection/>
    </xf>
    <xf numFmtId="4" fontId="11" fillId="0" borderId="96" xfId="15" applyNumberFormat="1" applyFont="1" applyFill="1" applyBorder="1" applyAlignment="1">
      <alignment horizontal="center"/>
      <protection/>
    </xf>
    <xf numFmtId="0" fontId="12" fillId="0" borderId="0" xfId="0" applyFont="1" applyBorder="1" applyAlignment="1">
      <alignment horizontal="left" vertical="center" wrapText="1"/>
    </xf>
    <xf numFmtId="0" fontId="6" fillId="0" borderId="0" xfId="0" applyFont="1" applyAlignment="1">
      <alignment horizontal="left" vertical="center" wrapText="1"/>
    </xf>
    <xf numFmtId="1" fontId="11" fillId="0" borderId="83" xfId="15" applyNumberFormat="1" applyFont="1" applyBorder="1" applyAlignment="1">
      <alignment horizontal="center"/>
      <protection/>
    </xf>
    <xf numFmtId="1" fontId="11" fillId="0" borderId="113" xfId="15" applyNumberFormat="1" applyFont="1" applyBorder="1" applyAlignment="1">
      <alignment horizontal="center"/>
      <protection/>
    </xf>
    <xf numFmtId="0" fontId="11" fillId="0" borderId="79" xfId="15" applyNumberFormat="1" applyFont="1" applyBorder="1" applyAlignment="1">
      <alignment horizontal="center"/>
      <protection/>
    </xf>
    <xf numFmtId="0" fontId="11" fillId="0" borderId="96" xfId="15" applyNumberFormat="1" applyFont="1" applyBorder="1" applyAlignment="1">
      <alignment horizontal="center"/>
      <protection/>
    </xf>
    <xf numFmtId="0" fontId="11" fillId="0" borderId="79" xfId="15" applyFont="1" applyBorder="1" applyAlignment="1">
      <alignment horizontal="center"/>
      <protection/>
    </xf>
    <xf numFmtId="0" fontId="11" fillId="0" borderId="96" xfId="15" applyFont="1" applyBorder="1" applyAlignment="1">
      <alignment horizontal="center"/>
      <protection/>
    </xf>
    <xf numFmtId="3" fontId="11" fillId="0" borderId="79" xfId="15" applyNumberFormat="1" applyFont="1" applyBorder="1" applyAlignment="1">
      <alignment horizontal="center"/>
      <protection/>
    </xf>
    <xf numFmtId="2" fontId="11" fillId="0" borderId="81" xfId="15" applyNumberFormat="1" applyFont="1" applyBorder="1" applyAlignment="1">
      <alignment horizontal="center"/>
      <protection/>
    </xf>
    <xf numFmtId="4" fontId="11" fillId="0" borderId="59" xfId="15" applyNumberFormat="1" applyFont="1" applyFill="1" applyBorder="1" applyAlignment="1">
      <alignment horizontal="center"/>
      <protection/>
    </xf>
    <xf numFmtId="0" fontId="12" fillId="0" borderId="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4" xfId="0" applyFont="1" applyBorder="1" applyAlignment="1">
      <alignment horizontal="center" vertical="center" wrapText="1"/>
    </xf>
    <xf numFmtId="0" fontId="11" fillId="0" borderId="79" xfId="15" applyNumberFormat="1" applyFont="1" applyBorder="1" applyAlignment="1">
      <alignment horizontal="center"/>
      <protection/>
    </xf>
    <xf numFmtId="0" fontId="11" fillId="0" borderId="96" xfId="15" applyNumberFormat="1" applyFont="1" applyBorder="1" applyAlignment="1">
      <alignment horizontal="center"/>
      <protection/>
    </xf>
    <xf numFmtId="0" fontId="11" fillId="0" borderId="59" xfId="15" applyFont="1" applyBorder="1" applyAlignment="1">
      <alignment horizontal="center"/>
      <protection/>
    </xf>
    <xf numFmtId="4" fontId="11" fillId="0" borderId="79" xfId="15" applyNumberFormat="1" applyFont="1" applyFill="1" applyBorder="1" applyAlignment="1">
      <alignment horizontal="center"/>
      <protection/>
    </xf>
    <xf numFmtId="2" fontId="11" fillId="0" borderId="59" xfId="15" applyNumberFormat="1" applyFont="1" applyBorder="1" applyAlignment="1">
      <alignment horizontal="center"/>
      <protection/>
    </xf>
    <xf numFmtId="0" fontId="10" fillId="0" borderId="111" xfId="0" applyFont="1" applyBorder="1" applyAlignment="1">
      <alignment vertical="center"/>
    </xf>
    <xf numFmtId="0" fontId="12" fillId="0" borderId="115" xfId="0" applyFont="1" applyBorder="1" applyAlignment="1">
      <alignment horizontal="center" vertical="center" wrapText="1"/>
    </xf>
    <xf numFmtId="0" fontId="12" fillId="0" borderId="20" xfId="0" applyFont="1" applyBorder="1" applyAlignment="1">
      <alignment horizontal="center" vertical="center" wrapText="1"/>
    </xf>
    <xf numFmtId="17" fontId="11" fillId="0" borderId="17" xfId="0" applyNumberFormat="1" applyFont="1" applyBorder="1" applyAlignment="1">
      <alignment horizontal="center" vertical="center" wrapText="1"/>
    </xf>
    <xf numFmtId="17" fontId="11" fillId="0" borderId="116" xfId="0" applyNumberFormat="1" applyFont="1" applyBorder="1" applyAlignment="1">
      <alignment horizontal="center" vertical="center" wrapText="1"/>
    </xf>
    <xf numFmtId="2" fontId="11" fillId="0" borderId="83" xfId="15" applyNumberFormat="1" applyFont="1" applyBorder="1" applyAlignment="1">
      <alignment horizontal="center"/>
      <protection/>
    </xf>
    <xf numFmtId="2" fontId="11" fillId="0" borderId="112" xfId="15" applyNumberFormat="1" applyFont="1" applyBorder="1" applyAlignment="1">
      <alignment horizontal="center"/>
      <protection/>
    </xf>
    <xf numFmtId="2" fontId="11" fillId="0" borderId="113" xfId="15" applyNumberFormat="1" applyFont="1" applyBorder="1" applyAlignment="1">
      <alignment horizontal="center"/>
      <protection/>
    </xf>
    <xf numFmtId="2" fontId="11" fillId="0" borderId="117" xfId="15" applyNumberFormat="1" applyFont="1" applyBorder="1" applyAlignment="1">
      <alignment horizontal="center"/>
      <protection/>
    </xf>
    <xf numFmtId="3" fontId="11" fillId="0" borderId="113" xfId="15" applyNumberFormat="1" applyFont="1" applyBorder="1" applyAlignment="1">
      <alignment horizontal="center"/>
      <protection/>
    </xf>
    <xf numFmtId="2" fontId="11" fillId="0" borderId="81" xfId="15" applyNumberFormat="1" applyFont="1" applyBorder="1" applyAlignment="1">
      <alignment horizontal="center" vertical="center"/>
      <protection/>
    </xf>
    <xf numFmtId="2" fontId="11" fillId="0" borderId="81" xfId="15" applyNumberFormat="1" applyFont="1" applyBorder="1" applyAlignment="1">
      <alignment horizontal="center"/>
      <protection/>
    </xf>
    <xf numFmtId="3" fontId="11" fillId="0" borderId="83" xfId="15" applyNumberFormat="1" applyFont="1" applyBorder="1" applyAlignment="1">
      <alignment horizontal="center"/>
      <protection/>
    </xf>
    <xf numFmtId="3" fontId="11" fillId="0" borderId="112" xfId="15" applyNumberFormat="1" applyFont="1" applyBorder="1" applyAlignment="1">
      <alignment horizontal="center"/>
      <protection/>
    </xf>
    <xf numFmtId="4" fontId="11" fillId="0" borderId="118" xfId="15" applyNumberFormat="1" applyFont="1" applyFill="1" applyBorder="1" applyAlignment="1">
      <alignment horizontal="center" vertical="center" wrapText="1"/>
      <protection/>
    </xf>
    <xf numFmtId="4" fontId="11" fillId="0" borderId="119" xfId="15" applyNumberFormat="1" applyFont="1" applyFill="1" applyBorder="1" applyAlignment="1">
      <alignment horizontal="center" vertical="center" wrapText="1"/>
      <protection/>
    </xf>
    <xf numFmtId="0" fontId="13" fillId="0" borderId="0" xfId="0" applyFont="1" applyAlignment="1">
      <alignment/>
    </xf>
    <xf numFmtId="0" fontId="12" fillId="0" borderId="82"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15" xfId="0" applyFont="1" applyBorder="1" applyAlignment="1">
      <alignment horizontal="center" vertical="center" wrapText="1"/>
    </xf>
    <xf numFmtId="1" fontId="7" fillId="0" borderId="98" xfId="0" applyNumberFormat="1" applyFont="1" applyBorder="1" applyAlignment="1">
      <alignment horizontal="center"/>
    </xf>
    <xf numFmtId="4" fontId="11" fillId="0" borderId="80" xfId="15" applyNumberFormat="1" applyFont="1" applyFill="1" applyBorder="1" applyAlignment="1">
      <alignment horizontal="center" vertical="center" wrapText="1"/>
      <protection/>
    </xf>
    <xf numFmtId="4" fontId="11" fillId="0" borderId="120" xfId="15" applyNumberFormat="1" applyFont="1" applyFill="1" applyBorder="1" applyAlignment="1">
      <alignment horizontal="center" vertical="center" wrapText="1"/>
      <protection/>
    </xf>
    <xf numFmtId="4" fontId="11" fillId="0" borderId="94" xfId="15" applyNumberFormat="1" applyFont="1" applyFill="1" applyBorder="1" applyAlignment="1">
      <alignment horizontal="center" vertical="center" wrapText="1"/>
      <protection/>
    </xf>
    <xf numFmtId="4" fontId="11" fillId="0" borderId="78" xfId="15" applyNumberFormat="1" applyFont="1" applyFill="1" applyBorder="1" applyAlignment="1">
      <alignment horizontal="center" vertical="center" wrapText="1"/>
      <protection/>
    </xf>
    <xf numFmtId="3" fontId="11" fillId="0" borderId="115" xfId="15" applyNumberFormat="1" applyFont="1" applyFill="1" applyBorder="1" applyAlignment="1">
      <alignment horizontal="center"/>
      <protection/>
    </xf>
    <xf numFmtId="3" fontId="11" fillId="0" borderId="20" xfId="15" applyNumberFormat="1" applyFont="1" applyFill="1" applyBorder="1" applyAlignment="1">
      <alignment horizontal="center"/>
      <protection/>
    </xf>
    <xf numFmtId="3" fontId="11" fillId="0" borderId="106" xfId="15" applyNumberFormat="1" applyFont="1" applyFill="1" applyBorder="1" applyAlignment="1">
      <alignment horizontal="left"/>
      <protection/>
    </xf>
    <xf numFmtId="3" fontId="11" fillId="0" borderId="121" xfId="15" applyNumberFormat="1" applyFont="1" applyFill="1" applyBorder="1" applyAlignment="1">
      <alignment horizontal="left"/>
      <protection/>
    </xf>
    <xf numFmtId="0" fontId="11" fillId="0" borderId="106" xfId="15" applyNumberFormat="1" applyFont="1" applyFill="1" applyBorder="1">
      <alignment/>
      <protection/>
    </xf>
    <xf numFmtId="0" fontId="11" fillId="0" borderId="121" xfId="15" applyNumberFormat="1" applyFont="1" applyFill="1" applyBorder="1">
      <alignment/>
      <protection/>
    </xf>
    <xf numFmtId="0" fontId="11" fillId="0" borderId="115" xfId="15" applyNumberFormat="1" applyFont="1" applyFill="1" applyBorder="1" applyAlignment="1">
      <alignment horizontal="center"/>
      <protection/>
    </xf>
    <xf numFmtId="0" fontId="11" fillId="0" borderId="20" xfId="15" applyNumberFormat="1" applyFont="1" applyFill="1" applyBorder="1" applyAlignment="1">
      <alignment horizontal="center"/>
      <protection/>
    </xf>
    <xf numFmtId="0" fontId="7" fillId="0" borderId="97" xfId="0" applyFont="1" applyBorder="1" applyAlignment="1">
      <alignment/>
    </xf>
    <xf numFmtId="0" fontId="7" fillId="0" borderId="98" xfId="0" applyFont="1" applyBorder="1" applyAlignment="1">
      <alignment/>
    </xf>
    <xf numFmtId="1" fontId="7" fillId="0" borderId="97" xfId="0" applyNumberFormat="1" applyFont="1" applyBorder="1" applyAlignment="1">
      <alignment horizontal="center"/>
    </xf>
    <xf numFmtId="0" fontId="7" fillId="0" borderId="0" xfId="0" applyFont="1" applyAlignment="1">
      <alignment/>
    </xf>
    <xf numFmtId="2" fontId="11" fillId="0" borderId="97" xfId="15" applyNumberFormat="1" applyFont="1" applyBorder="1" applyAlignment="1">
      <alignment horizontal="center"/>
      <protection/>
    </xf>
    <xf numFmtId="2" fontId="11" fillId="0" borderId="98" xfId="15" applyNumberFormat="1" applyFont="1" applyBorder="1" applyAlignment="1">
      <alignment horizontal="center"/>
      <protection/>
    </xf>
    <xf numFmtId="2" fontId="11" fillId="0" borderId="77" xfId="15" applyNumberFormat="1" applyFont="1" applyBorder="1" applyAlignment="1">
      <alignment horizontal="center"/>
      <protection/>
    </xf>
    <xf numFmtId="2" fontId="11" fillId="0" borderId="95" xfId="15" applyNumberFormat="1" applyFont="1" applyBorder="1" applyAlignment="1">
      <alignment horizontal="center"/>
      <protection/>
    </xf>
    <xf numFmtId="3" fontId="11" fillId="0" borderId="83" xfId="15" applyNumberFormat="1" applyFont="1" applyFill="1" applyBorder="1" applyAlignment="1">
      <alignment horizontal="center"/>
      <protection/>
    </xf>
    <xf numFmtId="3" fontId="11" fillId="0" borderId="112" xfId="15" applyNumberFormat="1" applyFont="1" applyFill="1" applyBorder="1" applyAlignment="1">
      <alignment horizontal="center"/>
      <protection/>
    </xf>
    <xf numFmtId="3" fontId="11" fillId="0" borderId="113" xfId="15" applyNumberFormat="1" applyFont="1" applyFill="1" applyBorder="1" applyAlignment="1">
      <alignment horizontal="center"/>
      <protection/>
    </xf>
    <xf numFmtId="2" fontId="11" fillId="0" borderId="81" xfId="15" applyNumberFormat="1" applyFont="1" applyFill="1" applyBorder="1" applyAlignment="1">
      <alignment horizontal="center"/>
      <protection/>
    </xf>
    <xf numFmtId="2" fontId="11" fillId="0" borderId="95" xfId="15" applyNumberFormat="1" applyFont="1" applyFill="1" applyBorder="1" applyAlignment="1">
      <alignment horizontal="center"/>
      <protection/>
    </xf>
    <xf numFmtId="1" fontId="11" fillId="0" borderId="96" xfId="15" applyNumberFormat="1" applyFont="1" applyBorder="1" applyAlignment="1">
      <alignment horizontal="center"/>
      <protection/>
    </xf>
    <xf numFmtId="0" fontId="11" fillId="0" borderId="79" xfId="15" applyFont="1" applyBorder="1" applyAlignment="1">
      <alignment horizontal="center"/>
      <protection/>
    </xf>
    <xf numFmtId="0" fontId="11" fillId="0" borderId="96" xfId="15" applyFont="1" applyBorder="1" applyAlignment="1">
      <alignment horizontal="center"/>
      <protection/>
    </xf>
    <xf numFmtId="1" fontId="11" fillId="0" borderId="79" xfId="15" applyNumberFormat="1" applyFont="1" applyBorder="1" applyAlignment="1">
      <alignment horizontal="center"/>
      <protection/>
    </xf>
    <xf numFmtId="1" fontId="11" fillId="0" borderId="96" xfId="15" applyNumberFormat="1" applyFont="1" applyBorder="1" applyAlignment="1">
      <alignment horizontal="center"/>
      <protection/>
    </xf>
    <xf numFmtId="2" fontId="11" fillId="0" borderId="77" xfId="15" applyNumberFormat="1" applyFont="1" applyFill="1" applyBorder="1" applyAlignment="1">
      <alignment horizontal="center"/>
      <protection/>
    </xf>
    <xf numFmtId="1" fontId="11" fillId="0" borderId="79" xfId="15" applyNumberFormat="1" applyFont="1" applyBorder="1" applyAlignment="1">
      <alignment horizontal="center"/>
      <protection/>
    </xf>
    <xf numFmtId="0" fontId="11" fillId="0" borderId="113" xfId="15" applyNumberFormat="1" applyFont="1" applyBorder="1" applyAlignment="1">
      <alignment horizontal="center"/>
      <protection/>
    </xf>
    <xf numFmtId="2" fontId="11" fillId="0" borderId="83" xfId="15" applyNumberFormat="1" applyFont="1" applyBorder="1" applyAlignment="1">
      <alignment horizontal="center"/>
      <protection/>
    </xf>
    <xf numFmtId="2" fontId="11" fillId="0" borderId="113" xfId="15" applyNumberFormat="1" applyFont="1" applyBorder="1" applyAlignment="1">
      <alignment horizontal="center"/>
      <protection/>
    </xf>
    <xf numFmtId="2" fontId="11" fillId="0" borderId="77" xfId="15" applyNumberFormat="1" applyFont="1" applyBorder="1" applyAlignment="1">
      <alignment horizontal="center"/>
      <protection/>
    </xf>
    <xf numFmtId="2" fontId="11" fillId="0" borderId="95" xfId="15" applyNumberFormat="1" applyFont="1" applyBorder="1" applyAlignment="1">
      <alignment horizontal="center"/>
      <protection/>
    </xf>
    <xf numFmtId="0" fontId="11" fillId="0" borderId="83" xfId="15" applyNumberFormat="1" applyFont="1" applyBorder="1" applyAlignment="1">
      <alignment horizontal="center"/>
      <protection/>
    </xf>
    <xf numFmtId="0" fontId="11" fillId="0" borderId="79" xfId="0" applyFont="1" applyBorder="1" applyAlignment="1">
      <alignment/>
    </xf>
    <xf numFmtId="0" fontId="11" fillId="0" borderId="96" xfId="0" applyFont="1" applyBorder="1" applyAlignment="1">
      <alignment/>
    </xf>
    <xf numFmtId="2" fontId="11" fillId="0" borderId="79" xfId="15" applyNumberFormat="1" applyFont="1" applyBorder="1" applyAlignment="1">
      <alignment horizontal="center"/>
      <protection/>
    </xf>
    <xf numFmtId="2" fontId="11" fillId="0" borderId="96" xfId="15" applyNumberFormat="1" applyFont="1" applyBorder="1" applyAlignment="1">
      <alignment horizontal="center"/>
      <protection/>
    </xf>
    <xf numFmtId="2" fontId="11" fillId="0" borderId="93" xfId="15" applyNumberFormat="1" applyFont="1" applyBorder="1" applyAlignment="1">
      <alignment horizontal="center"/>
      <protection/>
    </xf>
    <xf numFmtId="0" fontId="7" fillId="0" borderId="103" xfId="0" applyFont="1" applyBorder="1" applyAlignment="1">
      <alignment/>
    </xf>
    <xf numFmtId="2" fontId="11" fillId="0" borderId="77" xfId="15" applyNumberFormat="1" applyFont="1" applyBorder="1" applyAlignment="1">
      <alignment horizontal="center" vertical="center"/>
      <protection/>
    </xf>
    <xf numFmtId="2" fontId="11" fillId="0" borderId="95" xfId="15" applyNumberFormat="1" applyFont="1" applyBorder="1" applyAlignment="1">
      <alignment horizontal="center" vertical="center"/>
      <protection/>
    </xf>
    <xf numFmtId="2" fontId="7" fillId="0" borderId="103" xfId="0" applyNumberFormat="1" applyFont="1" applyBorder="1" applyAlignment="1">
      <alignment horizontal="center"/>
    </xf>
    <xf numFmtId="2" fontId="11" fillId="0" borderId="105" xfId="15" applyNumberFormat="1" applyFont="1" applyBorder="1" applyAlignment="1">
      <alignment horizontal="center"/>
      <protection/>
    </xf>
    <xf numFmtId="0" fontId="7" fillId="0" borderId="110" xfId="0" applyFont="1" applyBorder="1" applyAlignment="1">
      <alignment horizontal="right"/>
    </xf>
    <xf numFmtId="0" fontId="10" fillId="0" borderId="45" xfId="0" applyFont="1" applyBorder="1" applyAlignment="1">
      <alignment horizontal="center" vertical="center"/>
    </xf>
    <xf numFmtId="0" fontId="10" fillId="0" borderId="7" xfId="0" applyFont="1" applyBorder="1" applyAlignment="1">
      <alignment horizontal="center" vertical="center"/>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Border="1" applyAlignment="1">
      <alignment horizontal="right" wrapText="1"/>
    </xf>
    <xf numFmtId="0" fontId="13" fillId="0" borderId="0" xfId="0" applyFont="1" applyAlignment="1" applyProtection="1">
      <alignment horizontal="justify" vertical="center" wrapText="1"/>
      <protection locked="0"/>
    </xf>
    <xf numFmtId="0" fontId="13" fillId="0" borderId="0" xfId="0" applyFont="1" applyAlignment="1">
      <alignment horizontal="justify" vertical="center" wrapText="1"/>
    </xf>
    <xf numFmtId="0" fontId="5" fillId="0" borderId="0" xfId="0" applyFont="1" applyAlignment="1" applyProtection="1">
      <alignment horizontal="justify" vertical="center" wrapText="1"/>
      <protection locked="0"/>
    </xf>
    <xf numFmtId="0" fontId="13"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3" fillId="0" borderId="0" xfId="0" applyFont="1" applyAlignment="1">
      <alignment horizontal="justify" vertical="center"/>
    </xf>
    <xf numFmtId="0" fontId="10" fillId="0" borderId="0" xfId="0" applyFont="1" applyAlignment="1" applyProtection="1">
      <alignment horizontal="justify" vertical="center" wrapText="1"/>
      <protection locked="0"/>
    </xf>
    <xf numFmtId="0" fontId="13" fillId="0" borderId="0" xfId="0" applyFont="1" applyAlignment="1" applyProtection="1">
      <alignment horizontal="right" wrapText="1"/>
      <protection locked="0"/>
    </xf>
    <xf numFmtId="0" fontId="13" fillId="0" borderId="0" xfId="0" applyFont="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35" fillId="0" borderId="0" xfId="0" applyFont="1" applyFill="1" applyBorder="1" applyAlignment="1" applyProtection="1">
      <alignment horizontal="justify" vertical="center" wrapText="1"/>
      <protection locked="0"/>
    </xf>
    <xf numFmtId="0" fontId="7" fillId="0" borderId="0" xfId="0" applyFont="1" applyBorder="1" applyAlignment="1">
      <alignment/>
    </xf>
    <xf numFmtId="0" fontId="7" fillId="0" borderId="66" xfId="0" applyFont="1" applyBorder="1" applyAlignment="1">
      <alignment vertical="center"/>
    </xf>
    <xf numFmtId="0" fontId="7" fillId="0" borderId="0" xfId="0" applyFont="1" applyBorder="1" applyAlignment="1">
      <alignment vertical="center"/>
    </xf>
    <xf numFmtId="0" fontId="11" fillId="0" borderId="66" xfId="0" applyFont="1" applyBorder="1" applyAlignment="1">
      <alignment/>
    </xf>
    <xf numFmtId="0" fontId="11" fillId="0" borderId="0" xfId="0" applyFont="1" applyBorder="1" applyAlignment="1">
      <alignment/>
    </xf>
    <xf numFmtId="4" fontId="11" fillId="0" borderId="66" xfId="0" applyNumberFormat="1" applyFont="1" applyBorder="1" applyAlignment="1">
      <alignment horizontal="center"/>
    </xf>
    <xf numFmtId="4" fontId="11" fillId="0" borderId="0" xfId="0" applyNumberFormat="1" applyFont="1" applyBorder="1" applyAlignment="1">
      <alignment horizontal="center"/>
    </xf>
    <xf numFmtId="0" fontId="11" fillId="0" borderId="66" xfId="0" applyFont="1" applyBorder="1" applyAlignment="1">
      <alignment horizontal="center"/>
    </xf>
    <xf numFmtId="0" fontId="11" fillId="0" borderId="0" xfId="0" applyFont="1" applyBorder="1" applyAlignment="1">
      <alignment horizontal="center"/>
    </xf>
    <xf numFmtId="4" fontId="11" fillId="0" borderId="83" xfId="15" applyNumberFormat="1" applyFont="1" applyBorder="1" applyAlignment="1">
      <alignment horizontal="center"/>
      <protection/>
    </xf>
    <xf numFmtId="4" fontId="11" fillId="0" borderId="113" xfId="15" applyNumberFormat="1" applyFont="1" applyBorder="1" applyAlignment="1">
      <alignment horizontal="center"/>
      <protection/>
    </xf>
    <xf numFmtId="4" fontId="12" fillId="0" borderId="66" xfId="15" applyNumberFormat="1" applyFont="1" applyBorder="1" applyAlignment="1">
      <alignment horizontal="center"/>
      <protection/>
    </xf>
    <xf numFmtId="4" fontId="12" fillId="0" borderId="0" xfId="15" applyNumberFormat="1" applyFont="1" applyBorder="1" applyAlignment="1">
      <alignment horizontal="center"/>
      <protection/>
    </xf>
    <xf numFmtId="4" fontId="11" fillId="0" borderId="79" xfId="15" applyNumberFormat="1" applyFont="1" applyBorder="1" applyAlignment="1">
      <alignment horizontal="center"/>
      <protection/>
    </xf>
    <xf numFmtId="4" fontId="11" fillId="0" borderId="96" xfId="15" applyNumberFormat="1" applyFont="1" applyBorder="1" applyAlignment="1">
      <alignment horizontal="center"/>
      <protection/>
    </xf>
    <xf numFmtId="4" fontId="11" fillId="0" borderId="79" xfId="15" applyNumberFormat="1" applyFont="1" applyBorder="1" applyAlignment="1">
      <alignment horizontal="center" vertical="center" wrapText="1"/>
      <protection/>
    </xf>
    <xf numFmtId="4" fontId="11" fillId="0" borderId="96" xfId="15" applyNumberFormat="1" applyFont="1" applyBorder="1" applyAlignment="1">
      <alignment horizontal="center" vertical="center" wrapText="1"/>
      <protection/>
    </xf>
    <xf numFmtId="0" fontId="7" fillId="0" borderId="66" xfId="0" applyFont="1" applyBorder="1" applyAlignment="1">
      <alignment horizontal="center"/>
    </xf>
    <xf numFmtId="0" fontId="7" fillId="0" borderId="0" xfId="0" applyFont="1" applyBorder="1" applyAlignment="1">
      <alignment horizontal="center"/>
    </xf>
    <xf numFmtId="0" fontId="11" fillId="0" borderId="77" xfId="15" applyFont="1" applyBorder="1" applyAlignment="1">
      <alignment horizontal="center"/>
      <protection/>
    </xf>
    <xf numFmtId="0" fontId="11" fillId="0" borderId="95" xfId="15" applyFont="1" applyBorder="1" applyAlignment="1">
      <alignment horizontal="center"/>
      <protection/>
    </xf>
    <xf numFmtId="0" fontId="7" fillId="0" borderId="0" xfId="0" applyFont="1" applyAlignment="1">
      <alignment vertical="center"/>
    </xf>
    <xf numFmtId="0" fontId="7" fillId="0" borderId="0" xfId="0" applyFont="1" applyAlignment="1" applyProtection="1">
      <alignment horizontal="justify" vertical="center" wrapText="1"/>
      <protection locked="0"/>
    </xf>
    <xf numFmtId="0" fontId="7"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7" fillId="0" borderId="82" xfId="15" applyFont="1" applyBorder="1" applyAlignment="1">
      <alignment horizontal="center" vertical="center"/>
      <protection/>
    </xf>
    <xf numFmtId="0" fontId="7" fillId="0" borderId="109" xfId="15" applyFont="1" applyBorder="1" applyAlignment="1">
      <alignment horizontal="center" vertical="center"/>
      <protection/>
    </xf>
    <xf numFmtId="0" fontId="7" fillId="0" borderId="15" xfId="15" applyFont="1" applyBorder="1" applyAlignment="1">
      <alignment horizontal="center" vertical="center"/>
      <protection/>
    </xf>
    <xf numFmtId="0" fontId="7" fillId="0" borderId="16" xfId="15" applyFont="1" applyBorder="1" applyAlignment="1">
      <alignment horizontal="center" vertical="center"/>
      <protection/>
    </xf>
    <xf numFmtId="2" fontId="11" fillId="0" borderId="82" xfId="15" applyNumberFormat="1" applyFont="1" applyBorder="1" applyAlignment="1">
      <alignment horizontal="center"/>
      <protection/>
    </xf>
    <xf numFmtId="2" fontId="11" fillId="0" borderId="109" xfId="15" applyNumberFormat="1" applyFont="1" applyBorder="1" applyAlignment="1">
      <alignment horizontal="center"/>
      <protection/>
    </xf>
    <xf numFmtId="1" fontId="7" fillId="0" borderId="83" xfId="15" applyNumberFormat="1" applyFont="1" applyBorder="1" applyAlignment="1">
      <alignment horizontal="center"/>
      <protection/>
    </xf>
    <xf numFmtId="1" fontId="7" fillId="0" borderId="113" xfId="15" applyNumberFormat="1" applyFont="1" applyBorder="1" applyAlignment="1">
      <alignment horizontal="center"/>
      <protection/>
    </xf>
    <xf numFmtId="0" fontId="6" fillId="0" borderId="81" xfId="15" applyFont="1" applyBorder="1" applyAlignment="1">
      <alignment horizontal="center" vertical="center" wrapText="1"/>
      <protection/>
    </xf>
    <xf numFmtId="4" fontId="11" fillId="0" borderId="82" xfId="15" applyNumberFormat="1" applyFont="1" applyBorder="1" applyAlignment="1">
      <alignment horizontal="center"/>
      <protection/>
    </xf>
    <xf numFmtId="4" fontId="11" fillId="0" borderId="109" xfId="15" applyNumberFormat="1" applyFont="1" applyBorder="1" applyAlignment="1">
      <alignment horizontal="center"/>
      <protection/>
    </xf>
    <xf numFmtId="3" fontId="11" fillId="0" borderId="100" xfId="15" applyNumberFormat="1" applyFont="1" applyBorder="1" applyAlignment="1">
      <alignment horizontal="center"/>
      <protection/>
    </xf>
    <xf numFmtId="0" fontId="7" fillId="0" borderId="66" xfId="15" applyFont="1" applyBorder="1" applyAlignment="1">
      <alignment horizontal="center" vertical="center"/>
      <protection/>
    </xf>
    <xf numFmtId="0" fontId="7" fillId="0" borderId="122" xfId="15" applyFont="1" applyBorder="1" applyAlignment="1">
      <alignment horizontal="center" vertical="center"/>
      <protection/>
    </xf>
    <xf numFmtId="2" fontId="11" fillId="0" borderId="116" xfId="15" applyNumberFormat="1" applyFont="1" applyBorder="1" applyAlignment="1">
      <alignment horizontal="center" vertical="center"/>
      <protection/>
    </xf>
    <xf numFmtId="2" fontId="11" fillId="0" borderId="1" xfId="15" applyNumberFormat="1" applyFont="1" applyBorder="1" applyAlignment="1">
      <alignment horizontal="center" vertical="center"/>
      <protection/>
    </xf>
    <xf numFmtId="1" fontId="11" fillId="0" borderId="83" xfId="15" applyNumberFormat="1" applyFont="1" applyBorder="1" applyAlignment="1">
      <alignment horizontal="center" vertical="center" wrapText="1"/>
      <protection/>
    </xf>
    <xf numFmtId="1" fontId="11" fillId="0" borderId="113" xfId="15" applyNumberFormat="1" applyFont="1" applyBorder="1" applyAlignment="1">
      <alignment horizontal="center" vertical="center" wrapText="1"/>
      <protection/>
    </xf>
    <xf numFmtId="1" fontId="11" fillId="0" borderId="123" xfId="15" applyNumberFormat="1" applyFont="1" applyBorder="1" applyAlignment="1">
      <alignment horizontal="center"/>
      <protection/>
    </xf>
    <xf numFmtId="1" fontId="11" fillId="0" borderId="10" xfId="15" applyNumberFormat="1" applyFont="1" applyBorder="1" applyAlignment="1">
      <alignment horizontal="center"/>
      <protection/>
    </xf>
    <xf numFmtId="2" fontId="11" fillId="0" borderId="2" xfId="15" applyNumberFormat="1" applyFont="1" applyBorder="1" applyAlignment="1">
      <alignment horizontal="center" vertical="center"/>
      <protection/>
    </xf>
    <xf numFmtId="2" fontId="11" fillId="0" borderId="7" xfId="15" applyNumberFormat="1" applyFont="1" applyBorder="1" applyAlignment="1">
      <alignment horizontal="center"/>
      <protection/>
    </xf>
    <xf numFmtId="2" fontId="11" fillId="0" borderId="11" xfId="15" applyNumberFormat="1" applyFont="1" applyBorder="1" applyAlignment="1">
      <alignment horizontal="center"/>
      <protection/>
    </xf>
    <xf numFmtId="2" fontId="11" fillId="0" borderId="70" xfId="15" applyNumberFormat="1" applyFont="1" applyBorder="1" applyAlignment="1">
      <alignment horizontal="center"/>
      <protection/>
    </xf>
    <xf numFmtId="0" fontId="6" fillId="0" borderId="77" xfId="15" applyFont="1" applyBorder="1" applyAlignment="1">
      <alignment horizontal="center" wrapText="1"/>
      <protection/>
    </xf>
    <xf numFmtId="0" fontId="6" fillId="0" borderId="95" xfId="15" applyFont="1" applyBorder="1" applyAlignment="1">
      <alignment horizontal="center" wrapText="1"/>
      <protection/>
    </xf>
    <xf numFmtId="0" fontId="6" fillId="0" borderId="66" xfId="0" applyFont="1" applyBorder="1" applyAlignment="1">
      <alignment horizontal="center" wrapText="1"/>
    </xf>
    <xf numFmtId="0" fontId="6" fillId="0" borderId="0" xfId="0" applyFont="1" applyBorder="1" applyAlignment="1">
      <alignment horizontal="center" wrapText="1"/>
    </xf>
    <xf numFmtId="4" fontId="11" fillId="0" borderId="0" xfId="15" applyNumberFormat="1" applyFont="1" applyBorder="1" applyAlignment="1">
      <alignment horizontal="center" vertical="center"/>
      <protection/>
    </xf>
    <xf numFmtId="2" fontId="11" fillId="0" borderId="124" xfId="15" applyNumberFormat="1" applyFont="1" applyBorder="1" applyAlignment="1">
      <alignment horizontal="center"/>
      <protection/>
    </xf>
    <xf numFmtId="2" fontId="11" fillId="0" borderId="23" xfId="15" applyNumberFormat="1" applyFont="1" applyBorder="1" applyAlignment="1">
      <alignment horizontal="center"/>
      <protection/>
    </xf>
    <xf numFmtId="4" fontId="11" fillId="0" borderId="79" xfId="20" applyNumberFormat="1" applyFont="1" applyFill="1" applyBorder="1" applyAlignment="1">
      <alignment horizontal="center" vertical="center" wrapText="1"/>
    </xf>
    <xf numFmtId="4" fontId="11" fillId="0" borderId="96" xfId="20" applyNumberFormat="1" applyFont="1" applyFill="1" applyBorder="1" applyAlignment="1">
      <alignment horizontal="center" vertical="center" wrapText="1"/>
    </xf>
    <xf numFmtId="2" fontId="11" fillId="0" borderId="18" xfId="15" applyNumberFormat="1" applyFont="1" applyBorder="1" applyAlignment="1">
      <alignment horizontal="center"/>
      <protection/>
    </xf>
    <xf numFmtId="0" fontId="7" fillId="0" borderId="84" xfId="0" applyFont="1" applyBorder="1" applyAlignment="1">
      <alignment horizontal="center"/>
    </xf>
    <xf numFmtId="0" fontId="7" fillId="0" borderId="99" xfId="0" applyFont="1" applyBorder="1" applyAlignment="1">
      <alignment horizontal="center"/>
    </xf>
    <xf numFmtId="0" fontId="6" fillId="0" borderId="0" xfId="15" applyFont="1" applyAlignment="1">
      <alignment horizontal="left"/>
      <protection/>
    </xf>
    <xf numFmtId="1" fontId="11" fillId="0" borderId="77" xfId="15" applyNumberFormat="1" applyFont="1" applyBorder="1" applyAlignment="1">
      <alignment horizontal="center"/>
      <protection/>
    </xf>
    <xf numFmtId="1" fontId="11" fillId="0" borderId="95" xfId="15" applyNumberFormat="1" applyFont="1" applyBorder="1" applyAlignment="1">
      <alignment horizontal="center"/>
      <protection/>
    </xf>
    <xf numFmtId="3" fontId="13" fillId="0" borderId="0" xfId="15" applyNumberFormat="1" applyFont="1" applyBorder="1" applyAlignment="1">
      <alignment horizontal="right"/>
      <protection/>
    </xf>
    <xf numFmtId="0" fontId="11" fillId="0" borderId="83" xfId="15" applyFont="1" applyBorder="1" applyAlignment="1">
      <alignment horizontal="center"/>
      <protection/>
    </xf>
    <xf numFmtId="0" fontId="11" fillId="0" borderId="113" xfId="15" applyFont="1" applyBorder="1" applyAlignment="1">
      <alignment horizontal="center"/>
      <protection/>
    </xf>
    <xf numFmtId="0" fontId="6" fillId="0" borderId="77" xfId="15" applyFont="1" applyBorder="1" applyAlignment="1">
      <alignment horizontal="center" vertical="center"/>
      <protection/>
    </xf>
    <xf numFmtId="0" fontId="6" fillId="0" borderId="95" xfId="15" applyFont="1" applyBorder="1" applyAlignment="1">
      <alignment horizontal="center" vertical="center"/>
      <protection/>
    </xf>
    <xf numFmtId="0" fontId="11" fillId="0" borderId="7" xfId="15" applyFont="1" applyBorder="1" applyAlignment="1">
      <alignment horizontal="center"/>
      <protection/>
    </xf>
    <xf numFmtId="0" fontId="11" fillId="0" borderId="11" xfId="15" applyFont="1" applyBorder="1" applyAlignment="1">
      <alignment horizontal="center"/>
      <protection/>
    </xf>
    <xf numFmtId="0" fontId="6" fillId="0" borderId="0" xfId="15" applyFont="1" applyBorder="1" applyAlignment="1">
      <alignment horizontal="center"/>
      <protection/>
    </xf>
    <xf numFmtId="0" fontId="7" fillId="0" borderId="0" xfId="15" applyFont="1" applyBorder="1" applyAlignment="1">
      <alignment horizontal="left"/>
      <protection/>
    </xf>
    <xf numFmtId="2" fontId="11" fillId="0" borderId="2" xfId="15" applyNumberFormat="1" applyFont="1" applyBorder="1" applyAlignment="1">
      <alignment horizontal="center"/>
      <protection/>
    </xf>
    <xf numFmtId="2" fontId="11" fillId="0" borderId="1" xfId="15" applyNumberFormat="1" applyFont="1" applyBorder="1" applyAlignment="1">
      <alignment horizontal="center"/>
      <protection/>
    </xf>
    <xf numFmtId="2" fontId="11" fillId="0" borderId="97" xfId="15" applyNumberFormat="1" applyFont="1" applyBorder="1" applyAlignment="1">
      <alignment horizontal="center" vertical="center"/>
      <protection/>
    </xf>
    <xf numFmtId="2" fontId="11" fillId="0" borderId="98" xfId="15" applyNumberFormat="1" applyFont="1" applyBorder="1" applyAlignment="1">
      <alignment horizontal="center" vertical="center"/>
      <protection/>
    </xf>
    <xf numFmtId="0" fontId="15" fillId="0" borderId="77" xfId="15" applyFont="1" applyBorder="1" applyAlignment="1">
      <alignment horizontal="center" vertical="center" wrapText="1"/>
      <protection/>
    </xf>
    <xf numFmtId="0" fontId="15" fillId="0" borderId="95" xfId="15" applyFont="1" applyBorder="1" applyAlignment="1">
      <alignment horizontal="center" vertical="center" wrapText="1"/>
      <protection/>
    </xf>
    <xf numFmtId="1" fontId="7" fillId="0" borderId="99" xfId="0" applyNumberFormat="1" applyFont="1" applyBorder="1" applyAlignment="1">
      <alignment horizontal="center"/>
    </xf>
    <xf numFmtId="3" fontId="11" fillId="0" borderId="45" xfId="15" applyNumberFormat="1" applyFont="1" applyBorder="1" applyAlignment="1">
      <alignment horizontal="center"/>
      <protection/>
    </xf>
    <xf numFmtId="3" fontId="11" fillId="0" borderId="22" xfId="15" applyNumberFormat="1" applyFont="1" applyBorder="1" applyAlignment="1">
      <alignment horizontal="center"/>
      <protection/>
    </xf>
    <xf numFmtId="4" fontId="11" fillId="0" borderId="112" xfId="15" applyNumberFormat="1" applyFont="1" applyBorder="1" applyAlignment="1">
      <alignment horizontal="center"/>
      <protection/>
    </xf>
    <xf numFmtId="4" fontId="11" fillId="0" borderId="59" xfId="15" applyNumberFormat="1" applyFont="1" applyBorder="1" applyAlignment="1">
      <alignment horizontal="center"/>
      <protection/>
    </xf>
    <xf numFmtId="2" fontId="11" fillId="0" borderId="15" xfId="15" applyNumberFormat="1" applyFont="1" applyBorder="1" applyAlignment="1">
      <alignment horizontal="center"/>
      <protection/>
    </xf>
    <xf numFmtId="2" fontId="11" fillId="0" borderId="16" xfId="15" applyNumberFormat="1" applyFont="1" applyBorder="1" applyAlignment="1">
      <alignment horizontal="center"/>
      <protection/>
    </xf>
    <xf numFmtId="0" fontId="15" fillId="0" borderId="110" xfId="15" applyFont="1" applyBorder="1" applyAlignment="1">
      <alignment horizontal="center" vertical="center" wrapText="1"/>
      <protection/>
    </xf>
    <xf numFmtId="0" fontId="15" fillId="0" borderId="109" xfId="15" applyFont="1" applyBorder="1" applyAlignment="1">
      <alignment horizontal="center" vertical="center" wrapText="1"/>
      <protection/>
    </xf>
    <xf numFmtId="0" fontId="15" fillId="0" borderId="111" xfId="15" applyFont="1" applyBorder="1" applyAlignment="1">
      <alignment horizontal="center" vertical="center" wrapText="1"/>
      <protection/>
    </xf>
    <xf numFmtId="0" fontId="15" fillId="0" borderId="16" xfId="15" applyFont="1" applyBorder="1" applyAlignment="1">
      <alignment horizontal="center" vertical="center" wrapText="1"/>
      <protection/>
    </xf>
    <xf numFmtId="2" fontId="11" fillId="0" borderId="79" xfId="15" applyNumberFormat="1" applyFont="1" applyFill="1" applyBorder="1" applyAlignment="1">
      <alignment horizontal="center"/>
      <protection/>
    </xf>
    <xf numFmtId="2" fontId="11" fillId="0" borderId="96" xfId="15" applyNumberFormat="1" applyFont="1" applyFill="1" applyBorder="1" applyAlignment="1">
      <alignment horizontal="center"/>
      <protection/>
    </xf>
    <xf numFmtId="0" fontId="7" fillId="0" borderId="77" xfId="15" applyFont="1" applyBorder="1" applyAlignment="1">
      <alignment horizontal="center"/>
      <protection/>
    </xf>
    <xf numFmtId="0" fontId="7" fillId="0" borderId="95" xfId="15" applyFont="1" applyBorder="1" applyAlignment="1">
      <alignment horizontal="center"/>
      <protection/>
    </xf>
    <xf numFmtId="2" fontId="11" fillId="0" borderId="78" xfId="15" applyNumberFormat="1" applyFont="1" applyBorder="1" applyAlignment="1">
      <alignment horizontal="center"/>
      <protection/>
    </xf>
    <xf numFmtId="2" fontId="11" fillId="0" borderId="119" xfId="15" applyNumberFormat="1" applyFont="1" applyBorder="1" applyAlignment="1">
      <alignment horizontal="center"/>
      <protection/>
    </xf>
    <xf numFmtId="2" fontId="7" fillId="0" borderId="77" xfId="15" applyNumberFormat="1" applyFont="1" applyBorder="1" applyAlignment="1">
      <alignment horizontal="center"/>
      <protection/>
    </xf>
    <xf numFmtId="2" fontId="7" fillId="0" borderId="95" xfId="15" applyNumberFormat="1" applyFont="1" applyBorder="1" applyAlignment="1">
      <alignment horizontal="center"/>
      <protection/>
    </xf>
    <xf numFmtId="0" fontId="7" fillId="0" borderId="0" xfId="0" applyFont="1" applyAlignment="1">
      <alignment wrapText="1"/>
    </xf>
    <xf numFmtId="0" fontId="10" fillId="0" borderId="0" xfId="15" applyFont="1" applyFill="1" applyBorder="1" applyAlignment="1">
      <alignment vertical="center" wrapText="1"/>
      <protection/>
    </xf>
    <xf numFmtId="0" fontId="13" fillId="0" borderId="0" xfId="15" applyFont="1" applyFill="1" applyBorder="1" applyAlignment="1">
      <alignment vertical="center" wrapText="1"/>
      <protection/>
    </xf>
    <xf numFmtId="2" fontId="11" fillId="0" borderId="66" xfId="15" applyNumberFormat="1" applyFont="1" applyBorder="1" applyAlignment="1">
      <alignment horizontal="center"/>
      <protection/>
    </xf>
    <xf numFmtId="2" fontId="11" fillId="0" borderId="0" xfId="15" applyNumberFormat="1" applyFont="1" applyBorder="1" applyAlignment="1">
      <alignment horizontal="center"/>
      <protection/>
    </xf>
    <xf numFmtId="2" fontId="14" fillId="0" borderId="79" xfId="15" applyNumberFormat="1" applyFont="1" applyBorder="1" applyAlignment="1">
      <alignment horizontal="center" wrapText="1"/>
      <protection/>
    </xf>
    <xf numFmtId="2" fontId="14" fillId="0" borderId="96" xfId="15" applyNumberFormat="1" applyFont="1" applyBorder="1" applyAlignment="1">
      <alignment horizontal="center" wrapText="1"/>
      <protection/>
    </xf>
    <xf numFmtId="0" fontId="42" fillId="0" borderId="0" xfId="0" applyFont="1" applyAlignment="1">
      <alignment horizontal="left" vertical="center" wrapText="1"/>
    </xf>
    <xf numFmtId="4" fontId="12" fillId="0" borderId="117" xfId="15" applyNumberFormat="1" applyFont="1" applyBorder="1" applyAlignment="1">
      <alignment horizontal="center"/>
      <protection/>
    </xf>
    <xf numFmtId="0" fontId="11" fillId="0" borderId="66" xfId="0" applyFont="1" applyBorder="1" applyAlignment="1">
      <alignment horizontal="center" vertical="center" wrapText="1"/>
    </xf>
    <xf numFmtId="0" fontId="11" fillId="0" borderId="0" xfId="0" applyFont="1" applyBorder="1" applyAlignment="1">
      <alignment horizontal="center" vertical="center" wrapText="1"/>
    </xf>
    <xf numFmtId="2" fontId="11" fillId="0" borderId="13" xfId="15" applyNumberFormat="1" applyFont="1" applyBorder="1" applyAlignment="1">
      <alignment horizontal="center" vertical="center"/>
      <protection/>
    </xf>
    <xf numFmtId="2" fontId="11" fillId="0" borderId="125" xfId="15" applyNumberFormat="1" applyFont="1" applyBorder="1" applyAlignment="1">
      <alignment horizontal="center" vertical="center"/>
      <protection/>
    </xf>
    <xf numFmtId="0" fontId="11" fillId="0" borderId="110" xfId="0" applyFont="1" applyBorder="1" applyAlignment="1">
      <alignment horizontal="center" vertical="center" wrapText="1"/>
    </xf>
    <xf numFmtId="0" fontId="7" fillId="0" borderId="77" xfId="15" applyFont="1" applyBorder="1">
      <alignment/>
      <protection/>
    </xf>
    <xf numFmtId="0" fontId="7" fillId="0" borderId="81" xfId="15" applyFont="1" applyBorder="1">
      <alignment/>
      <protection/>
    </xf>
    <xf numFmtId="0" fontId="7" fillId="0" borderId="95" xfId="15" applyFont="1" applyBorder="1">
      <alignment/>
      <protection/>
    </xf>
    <xf numFmtId="1" fontId="11" fillId="0" borderId="112" xfId="15" applyNumberFormat="1" applyFont="1" applyBorder="1" applyAlignment="1">
      <alignment horizontal="center"/>
      <protection/>
    </xf>
    <xf numFmtId="0" fontId="11" fillId="0" borderId="13" xfId="0" applyFont="1" applyBorder="1" applyAlignment="1">
      <alignment horizontal="center" vertical="center" wrapText="1"/>
    </xf>
    <xf numFmtId="0" fontId="11" fillId="0" borderId="12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0" xfId="0" applyFont="1" applyBorder="1" applyAlignment="1">
      <alignment horizontal="center" vertical="center" wrapText="1"/>
    </xf>
    <xf numFmtId="1" fontId="7" fillId="0" borderId="105" xfId="0" applyNumberFormat="1" applyFont="1" applyBorder="1" applyAlignment="1">
      <alignment horizontal="center"/>
    </xf>
    <xf numFmtId="0" fontId="11" fillId="0" borderId="80" xfId="15" applyFont="1" applyBorder="1" applyAlignment="1">
      <alignment horizontal="left" wrapText="1"/>
      <protection/>
    </xf>
    <xf numFmtId="0" fontId="11" fillId="0" borderId="94" xfId="15" applyFont="1" applyBorder="1" applyAlignment="1">
      <alignment horizontal="left" wrapText="1"/>
      <protection/>
    </xf>
    <xf numFmtId="0" fontId="11" fillId="0" borderId="78" xfId="15" applyFont="1" applyBorder="1" applyAlignment="1">
      <alignment horizontal="left" wrapText="1"/>
      <protection/>
    </xf>
    <xf numFmtId="0" fontId="11" fillId="0" borderId="119" xfId="15" applyFont="1" applyBorder="1" applyAlignment="1">
      <alignment horizontal="left" wrapText="1"/>
      <protection/>
    </xf>
    <xf numFmtId="3" fontId="11" fillId="0" borderId="114" xfId="15" applyNumberFormat="1" applyFont="1" applyBorder="1" applyAlignment="1">
      <alignment horizontal="center"/>
      <protection/>
    </xf>
    <xf numFmtId="2" fontId="11" fillId="0" borderId="116" xfId="15" applyNumberFormat="1" applyFont="1" applyBorder="1" applyAlignment="1">
      <alignment horizontal="center"/>
      <protection/>
    </xf>
    <xf numFmtId="2" fontId="11" fillId="0" borderId="5" xfId="15" applyNumberFormat="1" applyFont="1" applyBorder="1" applyAlignment="1">
      <alignment horizontal="center"/>
      <protection/>
    </xf>
    <xf numFmtId="2" fontId="11" fillId="0" borderId="10" xfId="15" applyNumberFormat="1" applyFont="1" applyBorder="1" applyAlignment="1">
      <alignment horizontal="center"/>
      <protection/>
    </xf>
    <xf numFmtId="0" fontId="11" fillId="0" borderId="70" xfId="15" applyFont="1" applyBorder="1" applyAlignment="1">
      <alignment horizontal="center"/>
      <protection/>
    </xf>
    <xf numFmtId="2" fontId="11" fillId="0" borderId="125" xfId="15" applyNumberFormat="1" applyFont="1" applyBorder="1" applyAlignment="1">
      <alignment horizontal="center"/>
      <protection/>
    </xf>
    <xf numFmtId="2" fontId="11" fillId="0" borderId="14" xfId="15" applyNumberFormat="1" applyFont="1" applyBorder="1" applyAlignment="1">
      <alignment horizontal="center"/>
      <protection/>
    </xf>
    <xf numFmtId="2" fontId="11" fillId="0" borderId="12" xfId="15" applyNumberFormat="1" applyFont="1" applyBorder="1" applyAlignment="1">
      <alignment horizontal="center"/>
      <protection/>
    </xf>
    <xf numFmtId="2" fontId="11" fillId="0" borderId="123" xfId="15" applyNumberFormat="1" applyFont="1" applyBorder="1" applyAlignment="1">
      <alignment horizontal="center"/>
      <protection/>
    </xf>
    <xf numFmtId="0" fontId="6" fillId="0" borderId="77" xfId="0" applyFont="1" applyBorder="1" applyAlignment="1">
      <alignment horizontal="center"/>
    </xf>
    <xf numFmtId="0" fontId="6" fillId="0" borderId="81" xfId="0" applyFont="1" applyBorder="1" applyAlignment="1">
      <alignment horizontal="center"/>
    </xf>
    <xf numFmtId="0" fontId="6" fillId="0" borderId="95" xfId="0" applyFont="1" applyBorder="1" applyAlignment="1">
      <alignment horizontal="center"/>
    </xf>
    <xf numFmtId="2" fontId="7" fillId="0" borderId="97" xfId="15" applyNumberFormat="1" applyFont="1" applyBorder="1" applyAlignment="1">
      <alignment horizontal="center"/>
      <protection/>
    </xf>
    <xf numFmtId="2" fontId="7" fillId="0" borderId="98" xfId="15" applyNumberFormat="1" applyFont="1" applyBorder="1" applyAlignment="1">
      <alignment horizontal="center"/>
      <protection/>
    </xf>
    <xf numFmtId="1" fontId="7" fillId="0" borderId="103" xfId="0" applyNumberFormat="1" applyFont="1" applyBorder="1" applyAlignment="1">
      <alignment horizontal="center"/>
    </xf>
    <xf numFmtId="2" fontId="11" fillId="0" borderId="66" xfId="15" applyNumberFormat="1" applyFont="1" applyBorder="1" applyAlignment="1">
      <alignment horizontal="center" vertical="center"/>
      <protection/>
    </xf>
    <xf numFmtId="2" fontId="11" fillId="0" borderId="0" xfId="15" applyNumberFormat="1" applyFont="1" applyBorder="1" applyAlignment="1">
      <alignment horizontal="center" vertical="center"/>
      <protection/>
    </xf>
    <xf numFmtId="2" fontId="12" fillId="0" borderId="0" xfId="15" applyNumberFormat="1" applyFont="1" applyBorder="1" applyAlignment="1">
      <alignment horizontal="center"/>
      <protection/>
    </xf>
    <xf numFmtId="2" fontId="12" fillId="0" borderId="97" xfId="15" applyNumberFormat="1" applyFont="1" applyBorder="1" applyAlignment="1">
      <alignment horizontal="center" vertical="center" wrapText="1"/>
      <protection/>
    </xf>
    <xf numFmtId="2" fontId="12" fillId="0" borderId="98" xfId="15" applyNumberFormat="1" applyFont="1" applyBorder="1" applyAlignment="1">
      <alignment horizontal="center" vertical="center" wrapText="1"/>
      <protection/>
    </xf>
    <xf numFmtId="4" fontId="11" fillId="0" borderId="79" xfId="15" applyNumberFormat="1" applyFont="1" applyBorder="1" applyAlignment="1">
      <alignment horizontal="center" vertical="center"/>
      <protection/>
    </xf>
    <xf numFmtId="4" fontId="11" fillId="0" borderId="96" xfId="15" applyNumberFormat="1" applyFont="1" applyBorder="1" applyAlignment="1">
      <alignment horizontal="center" vertical="center"/>
      <protection/>
    </xf>
    <xf numFmtId="0" fontId="11" fillId="0" borderId="66" xfId="15" applyFont="1" applyBorder="1" applyAlignment="1">
      <alignment horizontal="center"/>
      <protection/>
    </xf>
    <xf numFmtId="0" fontId="11" fillId="0" borderId="0" xfId="15" applyFont="1" applyBorder="1" applyAlignment="1">
      <alignment horizontal="center"/>
      <protection/>
    </xf>
    <xf numFmtId="1" fontId="11" fillId="0" borderId="66" xfId="15" applyNumberFormat="1" applyFont="1" applyBorder="1" applyAlignment="1">
      <alignment horizontal="center"/>
      <protection/>
    </xf>
    <xf numFmtId="1" fontId="11" fillId="0" borderId="0" xfId="15" applyNumberFormat="1" applyFont="1" applyBorder="1" applyAlignment="1">
      <alignment horizontal="center"/>
      <protection/>
    </xf>
    <xf numFmtId="2" fontId="11" fillId="0" borderId="83" xfId="15" applyNumberFormat="1" applyFont="1" applyFill="1" applyBorder="1" applyAlignment="1">
      <alignment horizontal="center"/>
      <protection/>
    </xf>
    <xf numFmtId="2" fontId="11" fillId="0" borderId="113" xfId="15" applyNumberFormat="1" applyFont="1" applyFill="1" applyBorder="1" applyAlignment="1">
      <alignment horizontal="center"/>
      <protection/>
    </xf>
    <xf numFmtId="3" fontId="11" fillId="0" borderId="0" xfId="15" applyNumberFormat="1" applyFont="1" applyBorder="1" applyAlignment="1">
      <alignment horizontal="center"/>
      <protection/>
    </xf>
    <xf numFmtId="2" fontId="5" fillId="0" borderId="0" xfId="15" applyNumberFormat="1" applyFont="1" applyFill="1" applyAlignment="1">
      <alignment horizontal="center"/>
      <protection/>
    </xf>
    <xf numFmtId="0" fontId="10" fillId="0" borderId="111" xfId="0" applyFont="1" applyBorder="1" applyAlignment="1">
      <alignment horizontal="left" vertical="center"/>
    </xf>
    <xf numFmtId="0" fontId="6" fillId="0" borderId="77" xfId="15" applyFont="1" applyBorder="1" applyAlignment="1">
      <alignment horizontal="center" vertical="center" wrapText="1" shrinkToFit="1"/>
      <protection/>
    </xf>
    <xf numFmtId="0" fontId="6" fillId="0" borderId="95" xfId="15" applyFont="1" applyBorder="1" applyAlignment="1">
      <alignment horizontal="center" vertical="center" wrapText="1" shrinkToFit="1"/>
      <protection/>
    </xf>
    <xf numFmtId="1" fontId="11" fillId="0" borderId="105" xfId="15" applyNumberFormat="1" applyFont="1" applyBorder="1" applyAlignment="1">
      <alignment horizontal="center"/>
      <protection/>
    </xf>
    <xf numFmtId="4" fontId="11" fillId="0" borderId="97" xfId="15" applyNumberFormat="1" applyFont="1" applyBorder="1" applyAlignment="1">
      <alignment horizontal="center"/>
      <protection/>
    </xf>
    <xf numFmtId="4" fontId="11" fillId="0" borderId="98" xfId="15" applyNumberFormat="1" applyFont="1" applyBorder="1" applyAlignment="1">
      <alignment horizontal="center"/>
      <protection/>
    </xf>
    <xf numFmtId="3" fontId="11" fillId="0" borderId="66" xfId="0" applyNumberFormat="1" applyFont="1" applyBorder="1" applyAlignment="1">
      <alignment horizontal="center" vertical="center"/>
    </xf>
    <xf numFmtId="3" fontId="11" fillId="0" borderId="0" xfId="0" applyNumberFormat="1" applyFont="1" applyBorder="1" applyAlignment="1">
      <alignment horizontal="center" vertical="center"/>
    </xf>
    <xf numFmtId="4" fontId="11" fillId="0" borderId="83" xfId="15" applyNumberFormat="1" applyFont="1" applyFill="1" applyBorder="1" applyAlignment="1">
      <alignment horizontal="center"/>
      <protection/>
    </xf>
    <xf numFmtId="4" fontId="11" fillId="0" borderId="112" xfId="15" applyNumberFormat="1" applyFont="1" applyFill="1" applyBorder="1" applyAlignment="1">
      <alignment horizontal="center"/>
      <protection/>
    </xf>
    <xf numFmtId="4" fontId="11" fillId="0" borderId="113" xfId="15" applyNumberFormat="1" applyFont="1" applyFill="1" applyBorder="1" applyAlignment="1">
      <alignment horizontal="center"/>
      <protection/>
    </xf>
    <xf numFmtId="0" fontId="10" fillId="0" borderId="111" xfId="0" applyFont="1" applyFill="1" applyBorder="1" applyAlignment="1">
      <alignment vertical="center"/>
    </xf>
    <xf numFmtId="0" fontId="7" fillId="0" borderId="82" xfId="15" applyFont="1" applyFill="1" applyBorder="1" applyAlignment="1">
      <alignment horizontal="center" vertical="center"/>
      <protection/>
    </xf>
    <xf numFmtId="0" fontId="7" fillId="0" borderId="109" xfId="15" applyFont="1" applyFill="1" applyBorder="1" applyAlignment="1">
      <alignment horizontal="center" vertical="center"/>
      <protection/>
    </xf>
    <xf numFmtId="0" fontId="7" fillId="0" borderId="15" xfId="15" applyFont="1" applyFill="1" applyBorder="1" applyAlignment="1">
      <alignment horizontal="center" vertical="center"/>
      <protection/>
    </xf>
    <xf numFmtId="0" fontId="7" fillId="0" borderId="16" xfId="15" applyFont="1" applyFill="1" applyBorder="1" applyAlignment="1">
      <alignment horizontal="center" vertical="center"/>
      <protection/>
    </xf>
    <xf numFmtId="0" fontId="6" fillId="0" borderId="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7" xfId="15" applyFont="1" applyFill="1" applyBorder="1" applyAlignment="1">
      <alignment horizontal="center"/>
      <protection/>
    </xf>
    <xf numFmtId="0" fontId="6" fillId="0" borderId="81" xfId="15" applyFont="1" applyFill="1" applyBorder="1" applyAlignment="1">
      <alignment horizontal="center"/>
      <protection/>
    </xf>
    <xf numFmtId="0" fontId="6" fillId="0" borderId="95" xfId="15" applyFont="1" applyFill="1" applyBorder="1" applyAlignment="1">
      <alignment horizontal="center"/>
      <protection/>
    </xf>
    <xf numFmtId="9" fontId="11" fillId="0" borderId="97" xfId="15" applyNumberFormat="1" applyFont="1" applyFill="1" applyBorder="1" applyAlignment="1">
      <alignment horizontal="center"/>
      <protection/>
    </xf>
    <xf numFmtId="9" fontId="11" fillId="0" borderId="117" xfId="15" applyNumberFormat="1" applyFont="1" applyFill="1" applyBorder="1" applyAlignment="1">
      <alignment horizontal="center"/>
      <protection/>
    </xf>
    <xf numFmtId="9" fontId="11" fillId="0" borderId="98" xfId="15" applyNumberFormat="1" applyFont="1" applyFill="1" applyBorder="1" applyAlignment="1">
      <alignment horizontal="center"/>
      <protection/>
    </xf>
    <xf numFmtId="0" fontId="6" fillId="0" borderId="0" xfId="0" applyFont="1" applyAlignment="1">
      <alignment/>
    </xf>
    <xf numFmtId="2" fontId="11" fillId="0" borderId="59" xfId="15" applyNumberFormat="1" applyFont="1" applyFill="1" applyBorder="1" applyAlignment="1">
      <alignment horizontal="center"/>
      <protection/>
    </xf>
    <xf numFmtId="2" fontId="11" fillId="0" borderId="112" xfId="15" applyNumberFormat="1" applyFont="1" applyFill="1" applyBorder="1" applyAlignment="1">
      <alignment horizontal="center"/>
      <protection/>
    </xf>
    <xf numFmtId="0" fontId="11" fillId="0" borderId="79" xfId="15" applyFont="1" applyFill="1" applyBorder="1" applyAlignment="1">
      <alignment horizontal="center"/>
      <protection/>
    </xf>
    <xf numFmtId="0" fontId="11" fillId="0" borderId="59" xfId="15" applyFont="1" applyFill="1" applyBorder="1" applyAlignment="1">
      <alignment horizontal="center"/>
      <protection/>
    </xf>
    <xf numFmtId="0" fontId="11" fillId="0" borderId="96" xfId="15" applyFont="1" applyFill="1" applyBorder="1" applyAlignment="1">
      <alignment horizontal="center"/>
      <protection/>
    </xf>
    <xf numFmtId="1" fontId="11" fillId="0" borderId="97" xfId="15" applyNumberFormat="1" applyFont="1" applyFill="1" applyBorder="1" applyAlignment="1">
      <alignment horizontal="center"/>
      <protection/>
    </xf>
    <xf numFmtId="1" fontId="11" fillId="0" borderId="117" xfId="15" applyNumberFormat="1" applyFont="1" applyFill="1" applyBorder="1" applyAlignment="1">
      <alignment horizontal="center"/>
      <protection/>
    </xf>
    <xf numFmtId="1" fontId="11" fillId="0" borderId="98" xfId="15" applyNumberFormat="1" applyFont="1" applyFill="1" applyBorder="1" applyAlignment="1">
      <alignment horizontal="center"/>
      <protection/>
    </xf>
    <xf numFmtId="4" fontId="11" fillId="0" borderId="79" xfId="0" applyNumberFormat="1" applyFont="1" applyBorder="1" applyAlignment="1">
      <alignment horizontal="center"/>
    </xf>
    <xf numFmtId="4" fontId="11" fillId="0" borderId="96" xfId="0" applyNumberFormat="1" applyFont="1" applyBorder="1" applyAlignment="1">
      <alignment horizontal="center"/>
    </xf>
    <xf numFmtId="4" fontId="12" fillId="0" borderId="80" xfId="15" applyNumberFormat="1" applyFont="1" applyBorder="1" applyAlignment="1">
      <alignment horizontal="center"/>
      <protection/>
    </xf>
    <xf numFmtId="4" fontId="12" fillId="0" borderId="94" xfId="15" applyNumberFormat="1" applyFont="1" applyBorder="1" applyAlignment="1">
      <alignment horizontal="center"/>
      <protection/>
    </xf>
    <xf numFmtId="0" fontId="11" fillId="0" borderId="78" xfId="0" applyFont="1" applyBorder="1" applyAlignment="1">
      <alignment horizontal="center"/>
    </xf>
    <xf numFmtId="0" fontId="11" fillId="0" borderId="119" xfId="0" applyFont="1" applyBorder="1" applyAlignment="1">
      <alignment horizontal="center"/>
    </xf>
    <xf numFmtId="0" fontId="7" fillId="0" borderId="79" xfId="0" applyFont="1" applyBorder="1" applyAlignment="1">
      <alignment/>
    </xf>
    <xf numFmtId="0" fontId="7" fillId="0" borderId="96" xfId="0" applyFont="1" applyBorder="1" applyAlignment="1">
      <alignment/>
    </xf>
    <xf numFmtId="0" fontId="7" fillId="0" borderId="77" xfId="0" applyFont="1" applyBorder="1" applyAlignment="1">
      <alignment vertical="center"/>
    </xf>
    <xf numFmtId="0" fontId="7" fillId="0" borderId="95" xfId="0" applyFont="1" applyBorder="1" applyAlignment="1">
      <alignment vertical="center"/>
    </xf>
    <xf numFmtId="0" fontId="7" fillId="0" borderId="80" xfId="0" applyFont="1" applyBorder="1" applyAlignment="1">
      <alignment/>
    </xf>
    <xf numFmtId="0" fontId="7" fillId="0" borderId="94" xfId="0" applyFont="1" applyBorder="1" applyAlignment="1">
      <alignment/>
    </xf>
    <xf numFmtId="0" fontId="7" fillId="0" borderId="77" xfId="0" applyFont="1" applyBorder="1" applyAlignment="1">
      <alignment/>
    </xf>
    <xf numFmtId="0" fontId="7" fillId="0" borderId="95" xfId="0" applyFont="1" applyBorder="1" applyAlignment="1">
      <alignment/>
    </xf>
    <xf numFmtId="4" fontId="11" fillId="0" borderId="78" xfId="0" applyNumberFormat="1" applyFont="1" applyBorder="1" applyAlignment="1">
      <alignment horizontal="center"/>
    </xf>
    <xf numFmtId="4" fontId="11" fillId="0" borderId="119" xfId="0" applyNumberFormat="1" applyFont="1" applyBorder="1" applyAlignment="1">
      <alignment horizontal="center"/>
    </xf>
    <xf numFmtId="0" fontId="7" fillId="0" borderId="77" xfId="0" applyFont="1" applyBorder="1" applyAlignment="1">
      <alignment horizontal="center"/>
    </xf>
    <xf numFmtId="0" fontId="7" fillId="0" borderId="95" xfId="0" applyFont="1" applyBorder="1" applyAlignment="1">
      <alignment horizontal="center"/>
    </xf>
    <xf numFmtId="0" fontId="7" fillId="0" borderId="78" xfId="0" applyFont="1" applyBorder="1" applyAlignment="1">
      <alignment/>
    </xf>
    <xf numFmtId="0" fontId="7" fillId="0" borderId="119" xfId="0" applyFont="1" applyBorder="1" applyAlignment="1">
      <alignment/>
    </xf>
    <xf numFmtId="2" fontId="11" fillId="0" borderId="80" xfId="15" applyNumberFormat="1" applyFont="1" applyBorder="1" applyAlignment="1">
      <alignment horizontal="center"/>
      <protection/>
    </xf>
    <xf numFmtId="2" fontId="11" fillId="0" borderId="94" xfId="15" applyNumberFormat="1" applyFont="1" applyBorder="1" applyAlignment="1">
      <alignment horizontal="center"/>
      <protection/>
    </xf>
    <xf numFmtId="0" fontId="11" fillId="0" borderId="79" xfId="15" applyFont="1" applyBorder="1" applyAlignment="1">
      <alignment horizontal="left" wrapText="1"/>
      <protection/>
    </xf>
    <xf numFmtId="0" fontId="11" fillId="0" borderId="96" xfId="15" applyFont="1" applyBorder="1" applyAlignment="1">
      <alignment horizontal="left" wrapText="1"/>
      <protection/>
    </xf>
    <xf numFmtId="1" fontId="11" fillId="0" borderId="93" xfId="15" applyNumberFormat="1" applyFont="1" applyBorder="1" applyAlignment="1">
      <alignment horizontal="center"/>
      <protection/>
    </xf>
    <xf numFmtId="1" fontId="11" fillId="0" borderId="84" xfId="15" applyNumberFormat="1" applyFont="1" applyBorder="1" applyAlignment="1">
      <alignment horizontal="center"/>
      <protection/>
    </xf>
    <xf numFmtId="2" fontId="11" fillId="0" borderId="84" xfId="15" applyNumberFormat="1" applyFont="1" applyBorder="1" applyAlignment="1">
      <alignment horizontal="center"/>
      <protection/>
    </xf>
    <xf numFmtId="2" fontId="11" fillId="0" borderId="79" xfId="15" applyNumberFormat="1" applyFont="1" applyBorder="1" applyAlignment="1">
      <alignment horizontal="center"/>
      <protection/>
    </xf>
    <xf numFmtId="2" fontId="11" fillId="0" borderId="96" xfId="15" applyNumberFormat="1" applyFont="1" applyBorder="1" applyAlignment="1">
      <alignment horizontal="center"/>
      <protection/>
    </xf>
    <xf numFmtId="4" fontId="11" fillId="0" borderId="93" xfId="15" applyNumberFormat="1" applyFont="1" applyBorder="1" applyAlignment="1">
      <alignment horizontal="center"/>
      <protection/>
    </xf>
    <xf numFmtId="0" fontId="6" fillId="0" borderId="0" xfId="15" applyFont="1" applyAlignment="1">
      <alignment horizontal="right"/>
      <protection/>
    </xf>
    <xf numFmtId="1" fontId="11" fillId="0" borderId="80" xfId="15" applyNumberFormat="1" applyFont="1" applyBorder="1" applyAlignment="1">
      <alignment horizontal="center"/>
      <protection/>
    </xf>
    <xf numFmtId="1" fontId="11" fillId="0" borderId="94" xfId="15" applyNumberFormat="1" applyFont="1" applyBorder="1" applyAlignment="1">
      <alignment horizontal="center"/>
      <protection/>
    </xf>
    <xf numFmtId="0" fontId="7" fillId="0" borderId="105" xfId="0" applyFont="1" applyBorder="1" applyAlignment="1">
      <alignment horizontal="center"/>
    </xf>
    <xf numFmtId="3" fontId="11" fillId="0" borderId="99" xfId="15" applyNumberFormat="1" applyFont="1" applyBorder="1" applyAlignment="1">
      <alignment horizontal="center"/>
      <protection/>
    </xf>
    <xf numFmtId="3" fontId="11" fillId="0" borderId="97" xfId="15" applyNumberFormat="1" applyFont="1" applyBorder="1" applyAlignment="1">
      <alignment horizontal="center"/>
      <protection/>
    </xf>
    <xf numFmtId="3" fontId="11" fillId="0" borderId="98" xfId="15" applyNumberFormat="1" applyFont="1" applyBorder="1" applyAlignment="1">
      <alignment horizontal="center"/>
      <protection/>
    </xf>
    <xf numFmtId="2" fontId="11" fillId="0" borderId="66" xfId="15" applyNumberFormat="1" applyFont="1" applyBorder="1" applyAlignment="1">
      <alignment horizontal="center" vertical="center" wrapText="1"/>
      <protection/>
    </xf>
    <xf numFmtId="2" fontId="11" fillId="0" borderId="0" xfId="15" applyNumberFormat="1" applyFont="1" applyBorder="1" applyAlignment="1">
      <alignment horizontal="center" vertical="center" wrapText="1"/>
      <protection/>
    </xf>
    <xf numFmtId="0" fontId="6" fillId="0" borderId="7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9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16" xfId="0" applyFont="1" applyBorder="1" applyAlignment="1">
      <alignment horizontal="center" vertical="center" wrapText="1"/>
    </xf>
    <xf numFmtId="0" fontId="11" fillId="0" borderId="117" xfId="0" applyFont="1" applyBorder="1" applyAlignment="1">
      <alignment horizontal="center" vertical="center" wrapText="1"/>
    </xf>
    <xf numFmtId="2" fontId="11" fillId="0" borderId="17" xfId="0" applyNumberFormat="1" applyFont="1" applyBorder="1" applyAlignment="1">
      <alignment horizontal="center" vertical="center"/>
    </xf>
    <xf numFmtId="2" fontId="11" fillId="0" borderId="81" xfId="0" applyNumberFormat="1" applyFont="1" applyBorder="1" applyAlignment="1">
      <alignment horizontal="center" vertical="center"/>
    </xf>
    <xf numFmtId="0" fontId="7" fillId="0" borderId="83" xfId="0" applyFont="1" applyBorder="1" applyAlignment="1">
      <alignment horizontal="left" vertical="center" wrapText="1"/>
    </xf>
    <xf numFmtId="0" fontId="7" fillId="0" borderId="112" xfId="0" applyFont="1" applyBorder="1" applyAlignment="1">
      <alignment horizontal="left" vertical="center" wrapText="1"/>
    </xf>
    <xf numFmtId="0" fontId="7" fillId="0" borderId="113" xfId="0" applyFont="1" applyBorder="1" applyAlignment="1">
      <alignment horizontal="left" vertical="center" wrapText="1"/>
    </xf>
    <xf numFmtId="0" fontId="11" fillId="0" borderId="79" xfId="0" applyFont="1" applyBorder="1" applyAlignment="1">
      <alignment horizontal="left" vertical="center" wrapText="1"/>
    </xf>
    <xf numFmtId="0" fontId="11" fillId="0" borderId="59" xfId="0" applyFont="1" applyBorder="1" applyAlignment="1">
      <alignment horizontal="left" vertical="center" wrapText="1"/>
    </xf>
    <xf numFmtId="0" fontId="11" fillId="0" borderId="96" xfId="0" applyFont="1" applyBorder="1" applyAlignment="1">
      <alignment horizontal="left" vertical="center" wrapText="1"/>
    </xf>
    <xf numFmtId="0" fontId="11" fillId="0" borderId="97" xfId="0" applyFont="1" applyBorder="1" applyAlignment="1">
      <alignment horizontal="left" vertical="center" wrapText="1"/>
    </xf>
    <xf numFmtId="0" fontId="11" fillId="0" borderId="117" xfId="0" applyFont="1" applyBorder="1" applyAlignment="1">
      <alignment horizontal="left" vertical="center" wrapText="1"/>
    </xf>
    <xf numFmtId="0" fontId="11" fillId="0" borderId="98" xfId="0" applyFont="1" applyBorder="1" applyAlignment="1">
      <alignment horizontal="left" vertical="center" wrapText="1"/>
    </xf>
    <xf numFmtId="0" fontId="11" fillId="0" borderId="110" xfId="0" applyFont="1" applyBorder="1" applyAlignment="1">
      <alignment horizontal="left" vertical="center" wrapText="1"/>
    </xf>
    <xf numFmtId="0" fontId="0" fillId="0" borderId="81" xfId="0" applyBorder="1" applyAlignment="1">
      <alignment horizontal="center" vertical="center" wrapText="1"/>
    </xf>
    <xf numFmtId="0" fontId="0" fillId="0" borderId="95" xfId="0" applyBorder="1" applyAlignment="1">
      <alignment horizontal="center" vertical="center" wrapText="1"/>
    </xf>
    <xf numFmtId="1" fontId="11" fillId="0" borderId="66" xfId="15" applyNumberFormat="1" applyFont="1" applyBorder="1" applyAlignment="1">
      <alignment horizontal="center" vertical="center" wrapText="1"/>
      <protection/>
    </xf>
    <xf numFmtId="1" fontId="11" fillId="0" borderId="0" xfId="15" applyNumberFormat="1" applyFont="1" applyBorder="1" applyAlignment="1">
      <alignment horizontal="center" vertical="center" wrapText="1"/>
      <protection/>
    </xf>
    <xf numFmtId="0" fontId="11" fillId="0" borderId="0" xfId="15" applyFont="1" applyBorder="1" applyAlignment="1">
      <alignment horizontal="right" wrapText="1"/>
      <protection/>
    </xf>
    <xf numFmtId="0" fontId="7" fillId="0" borderId="79" xfId="0" applyFont="1" applyBorder="1" applyAlignment="1">
      <alignment horizontal="left" vertical="center" wrapText="1"/>
    </xf>
    <xf numFmtId="0" fontId="7" fillId="0" borderId="59" xfId="0" applyFont="1" applyBorder="1" applyAlignment="1">
      <alignment horizontal="left" vertical="center" wrapText="1"/>
    </xf>
    <xf numFmtId="0" fontId="7" fillId="0" borderId="96" xfId="0" applyFont="1" applyBorder="1" applyAlignment="1">
      <alignment horizontal="left" vertical="center" wrapText="1"/>
    </xf>
    <xf numFmtId="2" fontId="11" fillId="0" borderId="83" xfId="15" applyNumberFormat="1" applyFont="1" applyBorder="1" applyAlignment="1">
      <alignment horizontal="center" vertical="center"/>
      <protection/>
    </xf>
    <xf numFmtId="2" fontId="11" fillId="0" borderId="113" xfId="15" applyNumberFormat="1" applyFont="1" applyBorder="1" applyAlignment="1">
      <alignment horizontal="center" vertical="center"/>
      <protection/>
    </xf>
    <xf numFmtId="0" fontId="7" fillId="0" borderId="33"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0" xfId="0" applyFont="1" applyAlignment="1">
      <alignment horizontal="right"/>
    </xf>
    <xf numFmtId="0" fontId="6" fillId="0" borderId="0" xfId="0" applyFont="1" applyAlignment="1">
      <alignment horizontal="center" vertical="center" wrapText="1"/>
    </xf>
    <xf numFmtId="0" fontId="6" fillId="0" borderId="115" xfId="0" applyFont="1" applyBorder="1" applyAlignment="1">
      <alignment horizontal="left" vertical="center" wrapText="1"/>
    </xf>
    <xf numFmtId="0" fontId="6" fillId="0" borderId="5" xfId="0" applyFont="1" applyBorder="1" applyAlignment="1">
      <alignment horizontal="left" vertical="center" wrapText="1"/>
    </xf>
    <xf numFmtId="0" fontId="17" fillId="0" borderId="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9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xf>
    <xf numFmtId="0" fontId="6" fillId="0" borderId="18" xfId="0" applyFont="1" applyBorder="1" applyAlignment="1">
      <alignment horizontal="left" vertical="center" wrapText="1"/>
    </xf>
    <xf numFmtId="0" fontId="7" fillId="0" borderId="0" xfId="0" applyFont="1" applyBorder="1" applyAlignment="1">
      <alignment horizontal="left" vertical="center" wrapText="1"/>
    </xf>
    <xf numFmtId="0" fontId="6" fillId="0" borderId="93" xfId="0" applyFont="1" applyBorder="1" applyAlignment="1">
      <alignment horizontal="left" vertical="center" wrapText="1"/>
    </xf>
    <xf numFmtId="0" fontId="6" fillId="0" borderId="77" xfId="0" applyFont="1" applyBorder="1" applyAlignment="1">
      <alignment horizontal="left" vertical="center" wrapText="1"/>
    </xf>
    <xf numFmtId="0" fontId="20" fillId="0" borderId="33" xfId="0" applyFont="1" applyBorder="1" applyAlignment="1">
      <alignment horizontal="left" vertical="center" wrapText="1"/>
    </xf>
    <xf numFmtId="188" fontId="20" fillId="0" borderId="33" xfId="0" applyNumberFormat="1" applyFont="1" applyBorder="1" applyAlignment="1">
      <alignment horizontal="center" vertical="center" wrapText="1"/>
    </xf>
    <xf numFmtId="0" fontId="20" fillId="0" borderId="13" xfId="0" applyFont="1" applyBorder="1" applyAlignment="1">
      <alignment horizontal="left" vertical="center" wrapText="1"/>
    </xf>
    <xf numFmtId="0" fontId="20" fillId="0" borderId="117" xfId="0" applyFont="1" applyBorder="1" applyAlignment="1">
      <alignment horizontal="left" vertical="center" wrapText="1"/>
    </xf>
    <xf numFmtId="0" fontId="20" fillId="0" borderId="125" xfId="0" applyFont="1" applyBorder="1" applyAlignment="1">
      <alignment horizontal="left" vertical="center" wrapText="1"/>
    </xf>
    <xf numFmtId="4" fontId="20" fillId="0" borderId="126" xfId="0" applyNumberFormat="1" applyFont="1" applyBorder="1" applyAlignment="1">
      <alignment horizontal="center" vertical="center" wrapText="1"/>
    </xf>
    <xf numFmtId="0" fontId="20" fillId="0" borderId="8" xfId="0" applyFont="1" applyBorder="1" applyAlignment="1">
      <alignment horizontal="left" vertical="center" wrapText="1"/>
    </xf>
    <xf numFmtId="0" fontId="20" fillId="0" borderId="59" xfId="0" applyFont="1" applyBorder="1" applyAlignment="1">
      <alignment horizontal="left" vertical="center" wrapText="1"/>
    </xf>
    <xf numFmtId="0" fontId="20" fillId="0" borderId="70" xfId="0" applyFont="1" applyBorder="1" applyAlignment="1">
      <alignment horizontal="left" vertical="center" wrapText="1"/>
    </xf>
    <xf numFmtId="4" fontId="20" fillId="0" borderId="8" xfId="0" applyNumberFormat="1" applyFont="1" applyBorder="1" applyAlignment="1">
      <alignment horizontal="center" vertical="center" wrapText="1"/>
    </xf>
    <xf numFmtId="4" fontId="20" fillId="0" borderId="70" xfId="0" applyNumberFormat="1" applyFont="1" applyBorder="1" applyAlignment="1">
      <alignment horizontal="center" vertical="center" wrapText="1"/>
    </xf>
    <xf numFmtId="0" fontId="20" fillId="0" borderId="26" xfId="0" applyFont="1" applyBorder="1" applyAlignment="1">
      <alignment horizontal="left" vertical="center" wrapText="1"/>
    </xf>
    <xf numFmtId="4" fontId="20" fillId="0" borderId="26" xfId="0" applyNumberFormat="1" applyFont="1" applyBorder="1" applyAlignment="1">
      <alignment horizontal="center" vertical="center" wrapText="1"/>
    </xf>
    <xf numFmtId="0" fontId="17" fillId="0" borderId="33" xfId="0" applyFont="1" applyBorder="1" applyAlignment="1">
      <alignment horizontal="center" vertical="center" wrapText="1"/>
    </xf>
    <xf numFmtId="4" fontId="20" fillId="0" borderId="33" xfId="0" applyNumberFormat="1" applyFont="1" applyBorder="1" applyAlignment="1">
      <alignment horizontal="center" vertical="center" wrapText="1"/>
    </xf>
    <xf numFmtId="0" fontId="6" fillId="0" borderId="26" xfId="0" applyFont="1" applyBorder="1" applyAlignment="1">
      <alignment horizontal="center" vertical="center" wrapText="1"/>
    </xf>
    <xf numFmtId="4" fontId="17" fillId="0" borderId="8" xfId="0" applyNumberFormat="1" applyFont="1" applyBorder="1" applyAlignment="1">
      <alignment horizontal="center" vertical="center" wrapText="1"/>
    </xf>
    <xf numFmtId="4" fontId="17" fillId="0" borderId="59" xfId="0" applyNumberFormat="1" applyFont="1" applyBorder="1" applyAlignment="1">
      <alignment horizontal="center" vertical="center" wrapText="1"/>
    </xf>
    <xf numFmtId="4" fontId="17" fillId="0" borderId="96" xfId="0" applyNumberFormat="1" applyFont="1" applyBorder="1" applyAlignment="1">
      <alignment horizontal="center" vertical="center" wrapText="1"/>
    </xf>
    <xf numFmtId="4" fontId="20" fillId="0" borderId="8" xfId="0" applyNumberFormat="1" applyFont="1" applyBorder="1" applyAlignment="1">
      <alignment horizontal="center" vertical="center" wrapText="1"/>
    </xf>
    <xf numFmtId="4" fontId="20" fillId="0" borderId="59" xfId="0" applyNumberFormat="1" applyFont="1" applyBorder="1" applyAlignment="1">
      <alignment horizontal="center" vertical="center" wrapText="1"/>
    </xf>
    <xf numFmtId="4" fontId="20" fillId="0" borderId="96" xfId="0" applyNumberFormat="1" applyFont="1" applyBorder="1" applyAlignment="1">
      <alignment horizontal="center" vertical="center" wrapText="1"/>
    </xf>
    <xf numFmtId="0" fontId="20" fillId="0" borderId="126" xfId="0" applyFont="1" applyBorder="1" applyAlignment="1">
      <alignment horizontal="left" vertical="center" wrapText="1"/>
    </xf>
    <xf numFmtId="188" fontId="20" fillId="0" borderId="13" xfId="0" applyNumberFormat="1" applyFont="1" applyBorder="1" applyAlignment="1">
      <alignment horizontal="center" vertical="center" wrapText="1"/>
    </xf>
    <xf numFmtId="188" fontId="20" fillId="0" borderId="117" xfId="0" applyNumberFormat="1" applyFont="1" applyBorder="1" applyAlignment="1">
      <alignment horizontal="center" vertical="center" wrapText="1"/>
    </xf>
    <xf numFmtId="188" fontId="20" fillId="0" borderId="98" xfId="0" applyNumberFormat="1" applyFont="1" applyBorder="1" applyAlignment="1">
      <alignment horizontal="center" vertical="center" wrapText="1"/>
    </xf>
    <xf numFmtId="0" fontId="17" fillId="0" borderId="26" xfId="0" applyFont="1" applyBorder="1" applyAlignment="1">
      <alignment horizontal="center" vertical="center" wrapText="1"/>
    </xf>
    <xf numFmtId="0" fontId="17" fillId="0" borderId="74" xfId="0" applyFont="1" applyBorder="1" applyAlignment="1">
      <alignment horizontal="center" vertical="center" wrapText="1"/>
    </xf>
    <xf numFmtId="0" fontId="10" fillId="0" borderId="0" xfId="0" applyFont="1" applyAlignment="1">
      <alignment horizontal="center"/>
    </xf>
    <xf numFmtId="0" fontId="13" fillId="0" borderId="0" xfId="0" applyFont="1" applyAlignment="1">
      <alignment horizontal="left" wrapText="1" shrinkToFit="1"/>
    </xf>
    <xf numFmtId="0" fontId="7" fillId="0" borderId="0" xfId="0" applyFont="1" applyFill="1" applyAlignment="1" applyProtection="1">
      <alignment horizontal="left" vertical="center" wrapText="1"/>
      <protection locked="0"/>
    </xf>
    <xf numFmtId="0" fontId="6" fillId="0" borderId="0" xfId="0" applyFont="1" applyFill="1" applyAlignment="1" applyProtection="1">
      <alignment horizontal="center" vertical="center" wrapText="1"/>
      <protection locked="0"/>
    </xf>
    <xf numFmtId="0" fontId="7" fillId="0" borderId="0" xfId="0" applyFont="1" applyAlignment="1">
      <alignment horizontal="right" wrapText="1"/>
    </xf>
    <xf numFmtId="0" fontId="20" fillId="0" borderId="26" xfId="0" applyFont="1" applyBorder="1" applyAlignment="1">
      <alignment horizontal="center" vertical="center" wrapText="1"/>
    </xf>
    <xf numFmtId="0" fontId="20" fillId="0" borderId="8" xfId="0" applyFont="1" applyBorder="1" applyAlignment="1">
      <alignment horizontal="left" vertical="center" wrapText="1"/>
    </xf>
    <xf numFmtId="0" fontId="20" fillId="0" borderId="59" xfId="0" applyFont="1" applyBorder="1" applyAlignment="1">
      <alignment horizontal="left" vertical="center" wrapText="1"/>
    </xf>
    <xf numFmtId="0" fontId="20" fillId="0" borderId="70" xfId="0" applyFont="1" applyBorder="1" applyAlignment="1">
      <alignment horizontal="left" vertical="center" wrapText="1"/>
    </xf>
    <xf numFmtId="0" fontId="7" fillId="0" borderId="26" xfId="0" applyFont="1" applyBorder="1" applyAlignment="1">
      <alignment horizontal="center" vertical="center" wrapText="1"/>
    </xf>
    <xf numFmtId="0" fontId="7" fillId="0" borderId="0" xfId="0" applyFont="1" applyFill="1" applyAlignment="1" applyProtection="1">
      <alignment horizontal="right" wrapText="1"/>
      <protection locked="0"/>
    </xf>
    <xf numFmtId="0" fontId="42" fillId="0" borderId="0" xfId="0" applyFont="1" applyFill="1" applyAlignment="1" applyProtection="1">
      <alignment horizontal="center" vertical="center" wrapText="1"/>
      <protection locked="0"/>
    </xf>
    <xf numFmtId="0" fontId="6" fillId="0" borderId="7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18" xfId="0" applyFont="1" applyBorder="1" applyAlignment="1">
      <alignment horizontal="center" vertical="center" wrapText="1"/>
    </xf>
    <xf numFmtId="0" fontId="17" fillId="0" borderId="119" xfId="0" applyFont="1" applyBorder="1" applyAlignment="1">
      <alignment horizontal="center" vertical="center" wrapText="1"/>
    </xf>
    <xf numFmtId="4" fontId="20" fillId="0" borderId="59" xfId="0" applyNumberFormat="1" applyFont="1" applyBorder="1" applyAlignment="1">
      <alignment horizontal="center" vertical="center" wrapText="1"/>
    </xf>
    <xf numFmtId="4" fontId="20" fillId="0" borderId="96" xfId="0" applyNumberFormat="1" applyFont="1" applyBorder="1" applyAlignment="1">
      <alignment horizontal="center" vertical="center" wrapText="1"/>
    </xf>
    <xf numFmtId="0" fontId="20" fillId="0" borderId="83" xfId="0" applyFont="1" applyBorder="1" applyAlignment="1">
      <alignment horizontal="center" vertical="center" wrapText="1"/>
    </xf>
    <xf numFmtId="0" fontId="20" fillId="0" borderId="112" xfId="0" applyFont="1" applyBorder="1" applyAlignment="1">
      <alignment horizontal="center" vertical="center" wrapText="1"/>
    </xf>
    <xf numFmtId="0" fontId="20" fillId="0" borderId="113" xfId="0" applyFont="1" applyBorder="1" applyAlignment="1">
      <alignment horizontal="center" vertical="center" wrapText="1"/>
    </xf>
    <xf numFmtId="0" fontId="6" fillId="0" borderId="0" xfId="0" applyFont="1" applyAlignment="1">
      <alignment/>
    </xf>
    <xf numFmtId="0" fontId="20" fillId="0" borderId="126" xfId="0" applyFont="1" applyBorder="1" applyAlignment="1">
      <alignment horizontal="left" vertical="center" wrapText="1"/>
    </xf>
    <xf numFmtId="188" fontId="20" fillId="0" borderId="13" xfId="0" applyNumberFormat="1" applyFont="1" applyBorder="1" applyAlignment="1">
      <alignment horizontal="center" vertical="center" wrapText="1"/>
    </xf>
    <xf numFmtId="188" fontId="20" fillId="0" borderId="117" xfId="0" applyNumberFormat="1" applyFont="1" applyBorder="1" applyAlignment="1">
      <alignment horizontal="center" vertical="center" wrapText="1"/>
    </xf>
    <xf numFmtId="188" fontId="20" fillId="0" borderId="98" xfId="0" applyNumberFormat="1" applyFont="1" applyBorder="1" applyAlignment="1">
      <alignment horizontal="center" vertical="center" wrapText="1"/>
    </xf>
    <xf numFmtId="0" fontId="20" fillId="0" borderId="6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2" xfId="0" applyFont="1" applyBorder="1" applyAlignment="1">
      <alignment horizontal="center" vertical="center" wrapText="1"/>
    </xf>
    <xf numFmtId="0" fontId="15" fillId="0" borderId="26" xfId="0" applyFont="1" applyBorder="1" applyAlignment="1">
      <alignment horizontal="center" vertical="center" wrapText="1"/>
    </xf>
    <xf numFmtId="0" fontId="6" fillId="0" borderId="0" xfId="0" applyFont="1" applyAlignment="1">
      <alignment horizontal="left" wrapText="1"/>
    </xf>
    <xf numFmtId="0" fontId="17" fillId="0" borderId="13" xfId="0" applyFont="1" applyBorder="1" applyAlignment="1">
      <alignment horizontal="left" vertical="center" wrapText="1"/>
    </xf>
    <xf numFmtId="0" fontId="17" fillId="0" borderId="117" xfId="0" applyFont="1" applyBorder="1" applyAlignment="1">
      <alignment horizontal="left" vertical="center" wrapText="1"/>
    </xf>
    <xf numFmtId="0" fontId="17" fillId="0" borderId="125" xfId="0" applyFont="1" applyBorder="1" applyAlignment="1">
      <alignment horizontal="left" vertical="center" wrapText="1"/>
    </xf>
    <xf numFmtId="0" fontId="18" fillId="0" borderId="97" xfId="0" applyFont="1" applyBorder="1" applyAlignment="1">
      <alignment horizontal="left" vertical="center" wrapText="1"/>
    </xf>
    <xf numFmtId="0" fontId="18" fillId="0" borderId="125" xfId="0" applyFont="1" applyBorder="1" applyAlignment="1">
      <alignment horizontal="left" vertical="center" wrapText="1"/>
    </xf>
    <xf numFmtId="0" fontId="18" fillId="0" borderId="80" xfId="0" applyFont="1" applyBorder="1" applyAlignment="1">
      <alignment horizontal="left" vertical="center" wrapText="1"/>
    </xf>
    <xf numFmtId="0" fontId="18" fillId="0" borderId="120" xfId="0" applyFont="1" applyBorder="1" applyAlignment="1">
      <alignment horizontal="left" vertical="center" wrapText="1"/>
    </xf>
    <xf numFmtId="0" fontId="18" fillId="0" borderId="66" xfId="0" applyFont="1" applyBorder="1" applyAlignment="1">
      <alignment horizontal="left" vertical="center" wrapText="1"/>
    </xf>
    <xf numFmtId="0" fontId="18" fillId="0" borderId="0" xfId="0" applyFont="1" applyBorder="1" applyAlignment="1">
      <alignment horizontal="left" vertical="center" wrapText="1"/>
    </xf>
    <xf numFmtId="0" fontId="18" fillId="0" borderId="78" xfId="0" applyFont="1" applyBorder="1" applyAlignment="1">
      <alignment horizontal="left" vertical="center" wrapText="1"/>
    </xf>
    <xf numFmtId="0" fontId="18" fillId="0" borderId="118" xfId="0" applyFont="1" applyBorder="1" applyAlignment="1">
      <alignment horizontal="left" vertical="center" wrapText="1"/>
    </xf>
    <xf numFmtId="0" fontId="17" fillId="0" borderId="8" xfId="0" applyFont="1" applyBorder="1" applyAlignment="1">
      <alignment horizontal="left" vertical="center" wrapText="1"/>
    </xf>
    <xf numFmtId="0" fontId="17" fillId="0" borderId="59" xfId="0" applyFont="1" applyBorder="1" applyAlignment="1">
      <alignment horizontal="left" vertical="center" wrapText="1"/>
    </xf>
    <xf numFmtId="0" fontId="17" fillId="0" borderId="70" xfId="0" applyFont="1" applyBorder="1" applyAlignment="1">
      <alignment horizontal="left" vertical="center" wrapText="1"/>
    </xf>
    <xf numFmtId="0" fontId="18" fillId="0" borderId="79" xfId="0" applyFont="1" applyBorder="1" applyAlignment="1">
      <alignment horizontal="left" vertical="center" wrapText="1"/>
    </xf>
    <xf numFmtId="0" fontId="18" fillId="0" borderId="70" xfId="0" applyFont="1" applyBorder="1" applyAlignment="1">
      <alignment horizontal="left" vertical="center" wrapText="1"/>
    </xf>
    <xf numFmtId="2" fontId="17" fillId="0" borderId="8" xfId="0" applyNumberFormat="1" applyFont="1" applyBorder="1" applyAlignment="1">
      <alignment horizontal="left" vertical="center" wrapText="1"/>
    </xf>
    <xf numFmtId="2" fontId="17" fillId="0" borderId="59" xfId="0" applyNumberFormat="1" applyFont="1" applyBorder="1" applyAlignment="1">
      <alignment horizontal="left" vertical="center" wrapText="1"/>
    </xf>
    <xf numFmtId="2" fontId="17" fillId="0" borderId="70" xfId="0" applyNumberFormat="1" applyFont="1" applyBorder="1" applyAlignment="1">
      <alignment horizontal="left" vertical="center" wrapText="1"/>
    </xf>
    <xf numFmtId="2" fontId="12" fillId="0" borderId="0" xfId="0" applyNumberFormat="1" applyFont="1" applyAlignment="1">
      <alignment horizontal="center" wrapText="1"/>
    </xf>
    <xf numFmtId="0" fontId="7" fillId="0" borderId="0" xfId="0" applyFont="1" applyAlignment="1">
      <alignment horizontal="justify"/>
    </xf>
    <xf numFmtId="0" fontId="7" fillId="0" borderId="0" xfId="0" applyFont="1" applyAlignment="1">
      <alignment horizontal="justify" wrapText="1"/>
    </xf>
    <xf numFmtId="0" fontId="17" fillId="0" borderId="22"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0" xfId="0" applyFont="1" applyAlignment="1">
      <alignment horizontal="justify"/>
    </xf>
    <xf numFmtId="0" fontId="17" fillId="0" borderId="127"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12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18"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7" xfId="0" applyFont="1" applyBorder="1" applyAlignment="1">
      <alignment horizontal="center" vertical="center" wrapText="1"/>
    </xf>
    <xf numFmtId="181" fontId="11" fillId="0" borderId="8" xfId="0" applyNumberFormat="1" applyFont="1" applyBorder="1" applyAlignment="1">
      <alignment horizontal="center" vertical="center" wrapText="1"/>
    </xf>
    <xf numFmtId="181" fontId="11" fillId="0" borderId="96" xfId="0" applyNumberFormat="1" applyFont="1" applyBorder="1" applyAlignment="1">
      <alignment horizontal="center" vertical="center" wrapText="1"/>
    </xf>
    <xf numFmtId="0" fontId="11" fillId="0" borderId="7" xfId="0" applyFont="1" applyBorder="1" applyAlignment="1">
      <alignment horizontal="left" vertical="center" wrapText="1"/>
    </xf>
    <xf numFmtId="0" fontId="11" fillId="0" borderId="26" xfId="0" applyFont="1" applyBorder="1" applyAlignment="1">
      <alignment horizontal="left" vertical="center" wrapText="1"/>
    </xf>
    <xf numFmtId="3" fontId="11" fillId="0" borderId="8" xfId="0" applyNumberFormat="1" applyFont="1" applyBorder="1" applyAlignment="1">
      <alignment horizontal="center" vertical="center" wrapText="1"/>
    </xf>
    <xf numFmtId="3" fontId="11" fillId="0" borderId="96" xfId="0" applyNumberFormat="1" applyFont="1" applyBorder="1" applyAlignment="1">
      <alignment horizontal="center" vertical="center" wrapText="1"/>
    </xf>
    <xf numFmtId="0" fontId="15" fillId="0" borderId="127"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3" fillId="0" borderId="0" xfId="0" applyFont="1" applyBorder="1" applyAlignment="1">
      <alignment horizontal="right"/>
    </xf>
    <xf numFmtId="2" fontId="11" fillId="0" borderId="8" xfId="0" applyNumberFormat="1" applyFont="1" applyBorder="1" applyAlignment="1">
      <alignment horizontal="center" vertical="center" wrapText="1"/>
    </xf>
    <xf numFmtId="2" fontId="11" fillId="0" borderId="96"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2" fontId="11" fillId="0" borderId="98" xfId="0" applyNumberFormat="1" applyFont="1" applyBorder="1" applyAlignment="1">
      <alignment horizontal="center" vertical="center" wrapText="1"/>
    </xf>
    <xf numFmtId="0" fontId="12" fillId="0" borderId="0" xfId="0" applyFont="1" applyBorder="1" applyAlignment="1">
      <alignment horizontal="center"/>
    </xf>
    <xf numFmtId="0" fontId="12" fillId="0" borderId="0" xfId="0" applyFont="1" applyBorder="1" applyAlignment="1">
      <alignment horizontal="left" vertical="center"/>
    </xf>
    <xf numFmtId="0" fontId="11" fillId="0" borderId="79" xfId="0" applyFont="1" applyBorder="1" applyAlignment="1">
      <alignment horizontal="left" vertical="center" wrapText="1"/>
    </xf>
    <xf numFmtId="0" fontId="11" fillId="0" borderId="70" xfId="0" applyFont="1" applyBorder="1" applyAlignment="1">
      <alignment/>
    </xf>
    <xf numFmtId="0" fontId="7" fillId="0" borderId="80" xfId="0" applyFont="1" applyBorder="1" applyAlignment="1">
      <alignment horizontal="left" vertical="center" wrapText="1"/>
    </xf>
    <xf numFmtId="0" fontId="7" fillId="0" borderId="120" xfId="0" applyFont="1" applyBorder="1" applyAlignment="1">
      <alignment horizontal="left" vertical="center" wrapText="1"/>
    </xf>
    <xf numFmtId="0" fontId="7" fillId="0" borderId="15" xfId="0" applyFont="1" applyBorder="1" applyAlignment="1">
      <alignment horizontal="left" vertical="center" wrapText="1"/>
    </xf>
    <xf numFmtId="0" fontId="7" fillId="0" borderId="1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26" xfId="0" applyFont="1" applyBorder="1" applyAlignment="1">
      <alignment horizontal="left" vertical="center" wrapText="1"/>
    </xf>
    <xf numFmtId="0" fontId="11" fillId="0" borderId="8" xfId="0" applyFont="1" applyBorder="1" applyAlignment="1">
      <alignment horizontal="center" vertical="center" wrapText="1"/>
    </xf>
    <xf numFmtId="0" fontId="11" fillId="0" borderId="96" xfId="0" applyFont="1" applyBorder="1" applyAlignment="1">
      <alignment horizontal="center" vertical="center" wrapText="1"/>
    </xf>
    <xf numFmtId="0" fontId="6" fillId="0" borderId="0" xfId="0" applyFont="1" applyBorder="1" applyAlignment="1">
      <alignment horizontal="left" vertical="center" wrapText="1"/>
    </xf>
    <xf numFmtId="0" fontId="22" fillId="0" borderId="0" xfId="0" applyFont="1" applyAlignment="1">
      <alignment horizontal="center"/>
    </xf>
    <xf numFmtId="0" fontId="10" fillId="0" borderId="82" xfId="0" applyFont="1" applyBorder="1" applyAlignment="1">
      <alignment horizontal="center" vertical="center" wrapText="1"/>
    </xf>
    <xf numFmtId="0" fontId="10" fillId="0" borderId="128"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123" xfId="0" applyFont="1" applyBorder="1" applyAlignment="1">
      <alignment horizontal="center" vertical="center" wrapText="1"/>
    </xf>
    <xf numFmtId="2" fontId="14" fillId="0" borderId="38" xfId="0" applyNumberFormat="1" applyFont="1" applyBorder="1" applyAlignment="1">
      <alignment horizontal="center" vertical="center" wrapText="1"/>
    </xf>
    <xf numFmtId="2" fontId="14" fillId="0" borderId="59" xfId="0" applyNumberFormat="1" applyFont="1" applyBorder="1" applyAlignment="1">
      <alignment horizontal="center" vertical="center" wrapText="1"/>
    </xf>
    <xf numFmtId="2" fontId="14" fillId="0" borderId="70"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2" fontId="23" fillId="0" borderId="59" xfId="0" applyNumberFormat="1" applyFont="1" applyBorder="1" applyAlignment="1">
      <alignment horizontal="center" vertical="center" wrapText="1"/>
    </xf>
    <xf numFmtId="2" fontId="23" fillId="0" borderId="35" xfId="0" applyNumberFormat="1" applyFont="1" applyBorder="1" applyAlignment="1">
      <alignment horizontal="center" vertical="center" wrapText="1"/>
    </xf>
    <xf numFmtId="2" fontId="14" fillId="0" borderId="129" xfId="0" applyNumberFormat="1" applyFont="1" applyBorder="1" applyAlignment="1">
      <alignment horizontal="center" vertical="center" wrapText="1"/>
    </xf>
    <xf numFmtId="2" fontId="14" fillId="0" borderId="130" xfId="0" applyNumberFormat="1" applyFont="1" applyBorder="1" applyAlignment="1">
      <alignment horizontal="center" vertical="center" wrapText="1"/>
    </xf>
    <xf numFmtId="2" fontId="14" fillId="0" borderId="131" xfId="0" applyNumberFormat="1" applyFont="1" applyBorder="1" applyAlignment="1">
      <alignment horizontal="center" vertical="center" wrapText="1"/>
    </xf>
    <xf numFmtId="2" fontId="14" fillId="0" borderId="123" xfId="0" applyNumberFormat="1" applyFont="1" applyBorder="1" applyAlignment="1">
      <alignment horizontal="center" vertical="center" wrapText="1"/>
    </xf>
    <xf numFmtId="2" fontId="14" fillId="0" borderId="132" xfId="0" applyNumberFormat="1" applyFont="1" applyBorder="1" applyAlignment="1">
      <alignment horizontal="center" vertical="center" wrapText="1"/>
    </xf>
    <xf numFmtId="2" fontId="14" fillId="0" borderId="133" xfId="0" applyNumberFormat="1" applyFont="1" applyBorder="1" applyAlignment="1">
      <alignment horizontal="center" vertical="center" wrapText="1"/>
    </xf>
    <xf numFmtId="2" fontId="14" fillId="0" borderId="134" xfId="0" applyNumberFormat="1" applyFont="1" applyBorder="1" applyAlignment="1">
      <alignment horizontal="center" vertical="center" wrapText="1"/>
    </xf>
    <xf numFmtId="2" fontId="14" fillId="0" borderId="0" xfId="0" applyNumberFormat="1" applyFont="1" applyBorder="1" applyAlignment="1">
      <alignment horizontal="left" vertical="center" wrapText="1"/>
    </xf>
    <xf numFmtId="2" fontId="23" fillId="0" borderId="133" xfId="0" applyNumberFormat="1" applyFont="1" applyBorder="1" applyAlignment="1">
      <alignment horizontal="center" vertical="center" wrapText="1"/>
    </xf>
    <xf numFmtId="2" fontId="23" fillId="0" borderId="37" xfId="0" applyNumberFormat="1" applyFont="1" applyBorder="1" applyAlignment="1">
      <alignment horizontal="center" vertical="center" wrapText="1"/>
    </xf>
    <xf numFmtId="2" fontId="14" fillId="0" borderId="24" xfId="0" applyNumberFormat="1" applyFont="1" applyBorder="1" applyAlignment="1">
      <alignment horizontal="center" vertical="center" wrapText="1"/>
    </xf>
    <xf numFmtId="4" fontId="14" fillId="0" borderId="8" xfId="0" applyNumberFormat="1" applyFont="1" applyBorder="1" applyAlignment="1">
      <alignment horizontal="center" vertical="center" wrapText="1"/>
    </xf>
    <xf numFmtId="4" fontId="14" fillId="0" borderId="59" xfId="0" applyNumberFormat="1" applyFont="1" applyBorder="1" applyAlignment="1">
      <alignment horizontal="center" vertical="center" wrapText="1"/>
    </xf>
    <xf numFmtId="2" fontId="14" fillId="0" borderId="37" xfId="0" applyNumberFormat="1" applyFont="1" applyBorder="1" applyAlignment="1">
      <alignment horizontal="center" vertical="center" wrapText="1"/>
    </xf>
    <xf numFmtId="2" fontId="23" fillId="0" borderId="135" xfId="0" applyNumberFormat="1" applyFont="1" applyBorder="1" applyAlignment="1">
      <alignment horizontal="center" vertical="center" wrapText="1"/>
    </xf>
    <xf numFmtId="2" fontId="23" fillId="0" borderId="136" xfId="0" applyNumberFormat="1" applyFont="1" applyBorder="1" applyAlignment="1">
      <alignment horizontal="center" vertical="center" wrapText="1"/>
    </xf>
    <xf numFmtId="2" fontId="14" fillId="0" borderId="31" xfId="0" applyNumberFormat="1" applyFont="1" applyBorder="1" applyAlignment="1">
      <alignment horizontal="center" vertical="center" wrapText="1"/>
    </xf>
    <xf numFmtId="2" fontId="14" fillId="0" borderId="135" xfId="0" applyNumberFormat="1" applyFont="1" applyBorder="1" applyAlignment="1">
      <alignment horizontal="center" vertical="center" wrapText="1"/>
    </xf>
    <xf numFmtId="0" fontId="17" fillId="0" borderId="137" xfId="0" applyFont="1" applyBorder="1" applyAlignment="1">
      <alignment horizontal="center" wrapText="1"/>
    </xf>
    <xf numFmtId="0" fontId="17" fillId="0" borderId="130" xfId="0" applyFont="1" applyBorder="1" applyAlignment="1">
      <alignment horizontal="center" wrapText="1"/>
    </xf>
    <xf numFmtId="0" fontId="17" fillId="0" borderId="41" xfId="0" applyFont="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70"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70" xfId="0" applyFont="1" applyBorder="1" applyAlignment="1">
      <alignment horizontal="center" vertical="center" wrapText="1"/>
    </xf>
    <xf numFmtId="2" fontId="7" fillId="0" borderId="59" xfId="0" applyNumberFormat="1" applyFont="1" applyBorder="1" applyAlignment="1">
      <alignment horizontal="center" vertical="center" wrapText="1"/>
    </xf>
    <xf numFmtId="0" fontId="6" fillId="0" borderId="0" xfId="0" applyFont="1" applyAlignment="1">
      <alignment horizontal="center"/>
    </xf>
    <xf numFmtId="0" fontId="18" fillId="0" borderId="35" xfId="0" applyFont="1" applyBorder="1" applyAlignment="1">
      <alignment horizontal="center" vertical="center" wrapText="1"/>
    </xf>
    <xf numFmtId="2" fontId="7" fillId="0" borderId="35" xfId="0" applyNumberFormat="1" applyFont="1" applyBorder="1" applyAlignment="1">
      <alignment horizontal="center" vertical="center" wrapText="1"/>
    </xf>
    <xf numFmtId="2" fontId="7" fillId="0" borderId="31" xfId="0" applyNumberFormat="1" applyFont="1" applyBorder="1" applyAlignment="1">
      <alignment horizontal="center" vertical="center" wrapText="1"/>
    </xf>
    <xf numFmtId="2" fontId="7" fillId="0" borderId="135" xfId="0" applyNumberFormat="1" applyFont="1" applyBorder="1" applyAlignment="1">
      <alignment horizontal="center" vertical="center" wrapText="1"/>
    </xf>
    <xf numFmtId="2" fontId="7" fillId="0" borderId="136" xfId="0" applyNumberFormat="1" applyFont="1" applyBorder="1" applyAlignment="1">
      <alignment horizontal="center" vertical="center" wrapText="1"/>
    </xf>
    <xf numFmtId="2" fontId="7" fillId="0" borderId="138" xfId="0" applyNumberFormat="1" applyFont="1" applyBorder="1" applyAlignment="1">
      <alignment horizontal="center" vertical="center" wrapText="1"/>
    </xf>
    <xf numFmtId="0" fontId="21" fillId="0" borderId="0" xfId="0" applyFont="1" applyAlignment="1">
      <alignment horizontal="center"/>
    </xf>
    <xf numFmtId="0" fontId="6" fillId="0" borderId="13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3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39" xfId="0" applyFont="1" applyBorder="1" applyAlignment="1">
      <alignment horizontal="center" wrapText="1"/>
    </xf>
    <xf numFmtId="0" fontId="7" fillId="0" borderId="31" xfId="0" applyFont="1" applyBorder="1" applyAlignment="1">
      <alignment horizontal="center" vertical="center" wrapText="1"/>
    </xf>
    <xf numFmtId="0" fontId="7" fillId="0" borderId="138" xfId="0" applyFont="1" applyBorder="1" applyAlignment="1">
      <alignment horizontal="center" vertical="center" wrapText="1"/>
    </xf>
    <xf numFmtId="2" fontId="14" fillId="0" borderId="35"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2"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34" xfId="0" applyFont="1" applyBorder="1" applyAlignment="1">
      <alignment horizontal="center" vertical="center" wrapText="1"/>
    </xf>
    <xf numFmtId="0" fontId="14" fillId="0" borderId="0" xfId="0" applyFont="1" applyAlignment="1">
      <alignment horizontal="left"/>
    </xf>
    <xf numFmtId="2" fontId="14" fillId="0" borderId="0" xfId="0" applyNumberFormat="1" applyFont="1" applyBorder="1" applyAlignment="1">
      <alignment vertical="center" wrapText="1"/>
    </xf>
    <xf numFmtId="0" fontId="14" fillId="0" borderId="0" xfId="0" applyFont="1" applyAlignment="1">
      <alignment vertical="center" wrapText="1"/>
    </xf>
    <xf numFmtId="2" fontId="24" fillId="0" borderId="0" xfId="0" applyNumberFormat="1" applyFont="1" applyBorder="1" applyAlignment="1">
      <alignment horizontal="left" vertical="center" wrapText="1"/>
    </xf>
    <xf numFmtId="0" fontId="14" fillId="0" borderId="0" xfId="0" applyFont="1" applyAlignment="1">
      <alignment horizontal="left" wrapText="1" indent="4"/>
    </xf>
    <xf numFmtId="2" fontId="14" fillId="0" borderId="140" xfId="0" applyNumberFormat="1" applyFont="1" applyBorder="1" applyAlignment="1">
      <alignment horizontal="center" vertical="center" wrapText="1"/>
    </xf>
    <xf numFmtId="2" fontId="14" fillId="0" borderId="124" xfId="0" applyNumberFormat="1" applyFont="1" applyBorder="1" applyAlignment="1">
      <alignment horizontal="center" vertical="center" wrapText="1"/>
    </xf>
    <xf numFmtId="2" fontId="14" fillId="0" borderId="29" xfId="0" applyNumberFormat="1" applyFont="1" applyBorder="1" applyAlignment="1">
      <alignment horizontal="center" vertical="center" wrapText="1"/>
    </xf>
    <xf numFmtId="2" fontId="14" fillId="0" borderId="141" xfId="0" applyNumberFormat="1" applyFont="1" applyBorder="1" applyAlignment="1">
      <alignment horizontal="center" vertical="center" wrapText="1"/>
    </xf>
    <xf numFmtId="2" fontId="14" fillId="0" borderId="142" xfId="0" applyNumberFormat="1" applyFont="1" applyBorder="1" applyAlignment="1">
      <alignment horizontal="center" vertical="center" wrapText="1"/>
    </xf>
    <xf numFmtId="2" fontId="14" fillId="0" borderId="143" xfId="0" applyNumberFormat="1" applyFont="1" applyBorder="1" applyAlignment="1">
      <alignment horizontal="center" vertical="center" wrapText="1"/>
    </xf>
    <xf numFmtId="2" fontId="23" fillId="0" borderId="120" xfId="0" applyNumberFormat="1" applyFont="1" applyBorder="1" applyAlignment="1">
      <alignment horizontal="center" vertical="center" wrapText="1"/>
    </xf>
    <xf numFmtId="2" fontId="23" fillId="0" borderId="36" xfId="0" applyNumberFormat="1" applyFont="1" applyBorder="1" applyAlignment="1">
      <alignment horizontal="center" vertical="center" wrapText="1"/>
    </xf>
    <xf numFmtId="2" fontId="23" fillId="0" borderId="0" xfId="0" applyNumberFormat="1" applyFont="1" applyBorder="1" applyAlignment="1">
      <alignment horizontal="center" vertical="center" wrapText="1"/>
    </xf>
    <xf numFmtId="2" fontId="23" fillId="0" borderId="40" xfId="0" applyNumberFormat="1" applyFont="1" applyBorder="1" applyAlignment="1">
      <alignment horizontal="center" vertical="center" wrapText="1"/>
    </xf>
    <xf numFmtId="2" fontId="23" fillId="0" borderId="144" xfId="0" applyNumberFormat="1" applyFont="1" applyBorder="1" applyAlignment="1">
      <alignment horizontal="center" vertical="center" wrapText="1"/>
    </xf>
    <xf numFmtId="2" fontId="23" fillId="0" borderId="42" xfId="0" applyNumberFormat="1" applyFont="1" applyBorder="1" applyAlignment="1">
      <alignment horizontal="center" vertical="center" wrapText="1"/>
    </xf>
    <xf numFmtId="2" fontId="14" fillId="0" borderId="25" xfId="0" applyNumberFormat="1" applyFont="1" applyBorder="1" applyAlignment="1">
      <alignment horizontal="center" vertical="center" wrapText="1"/>
    </xf>
    <xf numFmtId="2" fontId="14" fillId="0" borderId="26" xfId="0" applyNumberFormat="1" applyFont="1" applyBorder="1" applyAlignment="1">
      <alignment horizontal="center" vertical="center" wrapText="1"/>
    </xf>
    <xf numFmtId="2" fontId="14" fillId="0" borderId="30" xfId="0" applyNumberFormat="1" applyFont="1" applyBorder="1" applyAlignment="1">
      <alignment horizontal="center" vertical="center" wrapText="1"/>
    </xf>
    <xf numFmtId="2" fontId="14" fillId="0" borderId="27" xfId="0" applyNumberFormat="1" applyFont="1" applyBorder="1" applyAlignment="1">
      <alignment horizontal="center" vertical="center" wrapText="1"/>
    </xf>
    <xf numFmtId="2" fontId="14" fillId="0" borderId="19" xfId="0" applyNumberFormat="1" applyFont="1" applyBorder="1" applyAlignment="1">
      <alignment horizontal="center" vertical="center" wrapText="1"/>
    </xf>
    <xf numFmtId="2" fontId="14" fillId="0" borderId="120" xfId="0" applyNumberFormat="1" applyFont="1" applyBorder="1" applyAlignment="1">
      <alignment horizontal="center" vertical="center" wrapText="1"/>
    </xf>
    <xf numFmtId="2" fontId="14" fillId="0" borderId="21" xfId="0" applyNumberFormat="1" applyFont="1" applyBorder="1" applyAlignment="1">
      <alignment horizontal="center" vertical="center" wrapText="1"/>
    </xf>
    <xf numFmtId="2" fontId="14" fillId="0" borderId="0" xfId="0" applyNumberFormat="1" applyFont="1" applyBorder="1" applyAlignment="1">
      <alignment horizontal="center" vertical="center" wrapText="1"/>
    </xf>
    <xf numFmtId="2" fontId="14" fillId="0" borderId="145" xfId="0" applyNumberFormat="1" applyFont="1" applyBorder="1" applyAlignment="1">
      <alignment horizontal="center" vertical="center" wrapText="1"/>
    </xf>
    <xf numFmtId="2" fontId="14" fillId="0" borderId="144" xfId="0" applyNumberFormat="1" applyFont="1" applyBorder="1" applyAlignment="1">
      <alignment horizontal="center" vertical="center" wrapText="1"/>
    </xf>
    <xf numFmtId="0" fontId="11" fillId="0" borderId="70" xfId="0" applyFont="1" applyBorder="1" applyAlignment="1">
      <alignment horizontal="left" vertical="center" wrapText="1"/>
    </xf>
    <xf numFmtId="0" fontId="11" fillId="0" borderId="8" xfId="0" applyFont="1" applyBorder="1" applyAlignment="1">
      <alignment horizontal="left" vertical="center" wrapText="1"/>
    </xf>
    <xf numFmtId="0" fontId="11" fillId="0" borderId="59" xfId="0" applyFont="1" applyBorder="1" applyAlignment="1">
      <alignment horizontal="left" vertical="center" wrapText="1"/>
    </xf>
    <xf numFmtId="0" fontId="12" fillId="0" borderId="146" xfId="0" applyFont="1" applyBorder="1" applyAlignment="1">
      <alignment horizontal="center" vertical="center" wrapText="1"/>
    </xf>
    <xf numFmtId="0" fontId="12" fillId="0" borderId="147" xfId="0" applyFont="1" applyBorder="1" applyAlignment="1">
      <alignment horizontal="center" vertical="center" wrapText="1"/>
    </xf>
    <xf numFmtId="0" fontId="12" fillId="0" borderId="148" xfId="0" applyFont="1" applyBorder="1" applyAlignment="1">
      <alignment horizontal="center" vertical="center" wrapText="1"/>
    </xf>
    <xf numFmtId="0" fontId="39" fillId="0" borderId="0" xfId="0" applyFont="1" applyAlignment="1">
      <alignment horizontal="left" vertical="center" wrapText="1"/>
    </xf>
    <xf numFmtId="0" fontId="11" fillId="0" borderId="149" xfId="0" applyFont="1" applyBorder="1" applyAlignment="1">
      <alignment horizontal="left" vertical="center" wrapText="1"/>
    </xf>
    <xf numFmtId="0" fontId="11" fillId="0" borderId="150" xfId="0" applyFont="1" applyBorder="1" applyAlignment="1">
      <alignment horizontal="left" vertical="center" wrapText="1"/>
    </xf>
    <xf numFmtId="0" fontId="12" fillId="0" borderId="151" xfId="0" applyFont="1" applyBorder="1" applyAlignment="1">
      <alignment horizontal="center" vertical="center" wrapText="1"/>
    </xf>
    <xf numFmtId="0" fontId="12" fillId="0" borderId="152" xfId="0" applyFont="1" applyBorder="1" applyAlignment="1">
      <alignment horizontal="center" vertical="center" wrapText="1"/>
    </xf>
    <xf numFmtId="0" fontId="12" fillId="0" borderId="153" xfId="0" applyFont="1" applyBorder="1" applyAlignment="1">
      <alignment horizontal="center" vertical="center" wrapText="1"/>
    </xf>
    <xf numFmtId="0" fontId="12" fillId="0" borderId="154" xfId="0" applyFont="1" applyBorder="1" applyAlignment="1">
      <alignment horizontal="center" vertical="center" wrapText="1"/>
    </xf>
    <xf numFmtId="0" fontId="12" fillId="0" borderId="155" xfId="0" applyFont="1" applyBorder="1" applyAlignment="1">
      <alignment horizontal="center" vertical="center" wrapText="1"/>
    </xf>
    <xf numFmtId="0" fontId="12" fillId="0" borderId="15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157"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15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87" xfId="0" applyFont="1" applyBorder="1" applyAlignment="1">
      <alignment horizontal="center" vertical="center" wrapText="1"/>
    </xf>
    <xf numFmtId="0" fontId="5" fillId="0" borderId="159" xfId="0" applyFont="1" applyBorder="1" applyAlignment="1">
      <alignment horizontal="center" vertical="center" wrapText="1"/>
    </xf>
    <xf numFmtId="0" fontId="5" fillId="0" borderId="160" xfId="0" applyFont="1" applyBorder="1" applyAlignment="1">
      <alignment horizontal="center" vertical="center" wrapText="1"/>
    </xf>
    <xf numFmtId="0" fontId="5" fillId="0" borderId="161" xfId="0" applyFont="1" applyBorder="1" applyAlignment="1">
      <alignment horizontal="center" vertical="center" wrapText="1"/>
    </xf>
    <xf numFmtId="0" fontId="5" fillId="0" borderId="16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1" xfId="0" applyFont="1" applyBorder="1" applyAlignment="1">
      <alignment horizontal="center" vertical="center" wrapText="1"/>
    </xf>
    <xf numFmtId="0" fontId="12" fillId="0" borderId="159" xfId="0" applyFont="1" applyBorder="1" applyAlignment="1">
      <alignment horizontal="center" vertical="center" wrapText="1"/>
    </xf>
    <xf numFmtId="0" fontId="12" fillId="0" borderId="162" xfId="0" applyFont="1" applyBorder="1" applyAlignment="1">
      <alignment horizontal="center" vertical="center" wrapText="1"/>
    </xf>
    <xf numFmtId="0" fontId="13" fillId="0" borderId="0" xfId="0" applyFont="1" applyAlignment="1">
      <alignment horizontal="right" wrapText="1"/>
    </xf>
    <xf numFmtId="0" fontId="6" fillId="0" borderId="8" xfId="0" applyFont="1" applyBorder="1" applyAlignment="1">
      <alignment horizontal="left" vertical="center" wrapText="1"/>
    </xf>
    <xf numFmtId="0" fontId="6" fillId="0" borderId="59" xfId="0" applyFont="1" applyBorder="1" applyAlignment="1">
      <alignment horizontal="left" vertical="center" wrapText="1"/>
    </xf>
    <xf numFmtId="0" fontId="6" fillId="0" borderId="45" xfId="0" applyFont="1" applyBorder="1" applyAlignment="1">
      <alignment horizontal="center" vertical="center" wrapText="1"/>
    </xf>
    <xf numFmtId="0" fontId="6" fillId="0" borderId="22"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8" xfId="0" applyFont="1" applyBorder="1" applyAlignment="1">
      <alignment horizontal="left" vertical="center" wrapText="1"/>
    </xf>
    <xf numFmtId="0" fontId="7"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center" vertical="center" wrapText="1"/>
    </xf>
    <xf numFmtId="0" fontId="10" fillId="0" borderId="45"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5" xfId="0" applyFont="1" applyBorder="1" applyAlignment="1">
      <alignment horizontal="left" vertical="center" wrapText="1"/>
    </xf>
    <xf numFmtId="0" fontId="6" fillId="0" borderId="111" xfId="0" applyFont="1" applyBorder="1" applyAlignment="1">
      <alignment horizontal="left" vertical="center" wrapText="1"/>
    </xf>
    <xf numFmtId="0" fontId="6" fillId="0" borderId="16" xfId="0" applyFont="1" applyBorder="1" applyAlignment="1">
      <alignment horizontal="left" vertical="center" wrapText="1"/>
    </xf>
    <xf numFmtId="0" fontId="10" fillId="0" borderId="93" xfId="0" applyFont="1" applyBorder="1" applyAlignment="1">
      <alignment horizontal="center" vertical="center" wrapText="1"/>
    </xf>
    <xf numFmtId="0" fontId="6" fillId="0" borderId="96"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0" xfId="0" applyFont="1" applyFill="1" applyAlignment="1">
      <alignment horizontal="left" vertical="center" wrapText="1"/>
    </xf>
    <xf numFmtId="0" fontId="6" fillId="0" borderId="105" xfId="0" applyFont="1" applyBorder="1" applyAlignment="1">
      <alignment horizontal="left" vertical="center" wrapText="1"/>
    </xf>
    <xf numFmtId="0" fontId="6" fillId="0" borderId="85" xfId="0" applyFont="1" applyBorder="1" applyAlignment="1">
      <alignment horizontal="left" vertical="center" wrapText="1"/>
    </xf>
    <xf numFmtId="0" fontId="6" fillId="0" borderId="103" xfId="0" applyFont="1" applyBorder="1" applyAlignment="1">
      <alignment horizontal="left" vertical="center" wrapText="1"/>
    </xf>
    <xf numFmtId="0" fontId="6" fillId="0" borderId="105" xfId="0" applyFont="1" applyBorder="1" applyAlignment="1">
      <alignment horizontal="center" vertical="center" wrapText="1"/>
    </xf>
    <xf numFmtId="0" fontId="6" fillId="0" borderId="85" xfId="0" applyFont="1" applyBorder="1" applyAlignment="1">
      <alignment horizontal="center" vertical="center" wrapText="1"/>
    </xf>
    <xf numFmtId="0" fontId="7" fillId="0" borderId="0" xfId="0" applyFont="1" applyFill="1" applyAlignment="1">
      <alignment horizontal="left" vertical="center" wrapText="1"/>
    </xf>
    <xf numFmtId="0" fontId="7" fillId="0" borderId="163" xfId="0" applyFont="1" applyBorder="1" applyAlignment="1">
      <alignment horizontal="left" vertical="center" wrapText="1"/>
    </xf>
    <xf numFmtId="0" fontId="7" fillId="0" borderId="164" xfId="0" applyFont="1" applyBorder="1" applyAlignment="1">
      <alignment horizontal="left" vertical="center" wrapText="1"/>
    </xf>
    <xf numFmtId="0" fontId="6" fillId="0" borderId="165" xfId="0" applyFont="1" applyBorder="1" applyAlignment="1">
      <alignment horizontal="left" vertical="center" wrapText="1"/>
    </xf>
    <xf numFmtId="0" fontId="6" fillId="0" borderId="166" xfId="0" applyFont="1" applyBorder="1" applyAlignment="1">
      <alignment horizontal="left" vertical="center" wrapText="1"/>
    </xf>
    <xf numFmtId="0" fontId="6" fillId="0" borderId="164" xfId="0" applyFont="1" applyBorder="1" applyAlignment="1">
      <alignment horizontal="left" vertical="center" wrapText="1"/>
    </xf>
    <xf numFmtId="0" fontId="6" fillId="0" borderId="163" xfId="0" applyFont="1" applyBorder="1" applyAlignment="1">
      <alignment horizontal="left" vertical="center" wrapText="1"/>
    </xf>
    <xf numFmtId="0" fontId="6" fillId="0" borderId="52" xfId="0" applyFont="1" applyBorder="1" applyAlignment="1">
      <alignment horizontal="left" vertical="center" wrapText="1"/>
    </xf>
    <xf numFmtId="0" fontId="12" fillId="0" borderId="0" xfId="0" applyFont="1" applyAlignment="1">
      <alignment horizontal="center" vertical="center" wrapText="1"/>
    </xf>
    <xf numFmtId="0" fontId="6" fillId="0" borderId="167" xfId="0" applyFont="1" applyBorder="1" applyAlignment="1">
      <alignment horizontal="center" vertical="center" wrapText="1"/>
    </xf>
    <xf numFmtId="0" fontId="6" fillId="0" borderId="168" xfId="0" applyFont="1" applyBorder="1" applyAlignment="1">
      <alignment horizontal="center" vertical="center" wrapText="1"/>
    </xf>
    <xf numFmtId="0" fontId="7" fillId="0" borderId="0" xfId="0" applyFont="1" applyAlignment="1">
      <alignment vertical="center" wrapText="1"/>
    </xf>
    <xf numFmtId="0" fontId="26" fillId="0" borderId="0" xfId="0" applyFont="1" applyBorder="1" applyAlignment="1">
      <alignment horizontal="left" vertical="center" wrapText="1"/>
    </xf>
    <xf numFmtId="0" fontId="7" fillId="0" borderId="165" xfId="0" applyFont="1" applyBorder="1" applyAlignment="1">
      <alignment horizontal="left" vertical="center" wrapText="1"/>
    </xf>
    <xf numFmtId="0" fontId="7" fillId="0" borderId="166" xfId="0" applyFont="1" applyBorder="1" applyAlignment="1">
      <alignment horizontal="left" vertical="center" wrapText="1"/>
    </xf>
    <xf numFmtId="0" fontId="7" fillId="0" borderId="0" xfId="0" applyFont="1" applyBorder="1" applyAlignment="1">
      <alignment horizontal="left" vertical="center" wrapText="1"/>
    </xf>
    <xf numFmtId="0" fontId="7" fillId="0" borderId="79" xfId="0" applyFont="1" applyBorder="1" applyAlignment="1">
      <alignment horizontal="left" vertical="center" wrapText="1"/>
    </xf>
    <xf numFmtId="0" fontId="7" fillId="0" borderId="169" xfId="0" applyFont="1" applyBorder="1" applyAlignment="1">
      <alignment horizontal="left" vertical="center" wrapText="1"/>
    </xf>
    <xf numFmtId="0" fontId="7" fillId="0" borderId="170" xfId="0" applyFont="1" applyBorder="1" applyAlignment="1">
      <alignment horizontal="left" vertical="center" wrapText="1"/>
    </xf>
    <xf numFmtId="0" fontId="7" fillId="0" borderId="171" xfId="0" applyFont="1" applyBorder="1" applyAlignment="1">
      <alignment horizontal="left" vertical="center" wrapText="1"/>
    </xf>
    <xf numFmtId="0" fontId="7" fillId="0" borderId="0" xfId="0" applyFont="1" applyBorder="1" applyAlignment="1">
      <alignment vertical="center" wrapText="1"/>
    </xf>
    <xf numFmtId="4" fontId="7" fillId="0" borderId="8" xfId="0" applyNumberFormat="1" applyFont="1" applyBorder="1" applyAlignment="1">
      <alignment horizontal="center" vertical="center"/>
    </xf>
    <xf numFmtId="4" fontId="7" fillId="0" borderId="35" xfId="0" applyNumberFormat="1" applyFont="1" applyBorder="1" applyAlignment="1">
      <alignment horizontal="center" vertical="center"/>
    </xf>
    <xf numFmtId="0" fontId="6" fillId="0" borderId="131" xfId="0" applyFont="1" applyBorder="1" applyAlignment="1">
      <alignment horizontal="left" vertical="center" wrapText="1"/>
    </xf>
    <xf numFmtId="0" fontId="6" fillId="0" borderId="118" xfId="0" applyFont="1" applyBorder="1" applyAlignment="1">
      <alignment horizontal="left" vertical="center" wrapText="1"/>
    </xf>
    <xf numFmtId="0" fontId="6" fillId="0" borderId="34" xfId="0" applyFont="1" applyBorder="1" applyAlignment="1">
      <alignment horizontal="left" vertical="center" wrapText="1"/>
    </xf>
    <xf numFmtId="0" fontId="7" fillId="0" borderId="59" xfId="0" applyFont="1" applyBorder="1" applyAlignment="1">
      <alignment horizontal="center" vertical="center" wrapText="1"/>
    </xf>
    <xf numFmtId="4" fontId="7" fillId="0" borderId="19" xfId="0" applyNumberFormat="1" applyFont="1" applyBorder="1" applyAlignment="1">
      <alignment horizontal="center" vertical="center"/>
    </xf>
    <xf numFmtId="4" fontId="7" fillId="0" borderId="36" xfId="0" applyNumberFormat="1" applyFont="1" applyBorder="1" applyAlignment="1">
      <alignment horizontal="center" vertical="center"/>
    </xf>
    <xf numFmtId="4" fontId="7" fillId="0" borderId="6" xfId="0" applyNumberFormat="1" applyFont="1" applyBorder="1" applyAlignment="1">
      <alignment horizontal="center" vertical="center"/>
    </xf>
    <xf numFmtId="4" fontId="7" fillId="0" borderId="34" xfId="0" applyNumberFormat="1" applyFont="1" applyBorder="1" applyAlignment="1">
      <alignment horizontal="center" vertical="center"/>
    </xf>
    <xf numFmtId="0" fontId="7" fillId="0" borderId="25" xfId="0" applyFont="1" applyBorder="1" applyAlignment="1">
      <alignment horizontal="left" vertical="center" wrapText="1"/>
    </xf>
    <xf numFmtId="0" fontId="7" fillId="0" borderId="140" xfId="0" applyFont="1" applyBorder="1" applyAlignment="1">
      <alignment horizontal="left" vertical="center" wrapText="1"/>
    </xf>
    <xf numFmtId="0" fontId="7" fillId="0" borderId="36" xfId="0" applyFont="1" applyBorder="1" applyAlignment="1">
      <alignment horizontal="left" vertical="center" wrapText="1"/>
    </xf>
    <xf numFmtId="0" fontId="7" fillId="0" borderId="142" xfId="0" applyFont="1" applyBorder="1" applyAlignment="1">
      <alignment horizontal="left" vertical="center" wrapText="1"/>
    </xf>
    <xf numFmtId="0" fontId="7" fillId="0" borderId="144" xfId="0" applyFont="1" applyBorder="1" applyAlignment="1">
      <alignment horizontal="left" vertical="center" wrapText="1"/>
    </xf>
    <xf numFmtId="0" fontId="7" fillId="0" borderId="42" xfId="0" applyFont="1" applyBorder="1" applyAlignment="1">
      <alignment horizontal="left" vertical="center" wrapText="1"/>
    </xf>
    <xf numFmtId="0" fontId="16" fillId="0" borderId="0" xfId="0" applyFont="1" applyAlignment="1">
      <alignment horizontal="left" vertical="center"/>
    </xf>
    <xf numFmtId="0" fontId="7" fillId="0" borderId="38" xfId="0" applyFont="1" applyBorder="1" applyAlignment="1">
      <alignment horizontal="left" vertical="center" wrapText="1"/>
    </xf>
    <xf numFmtId="0" fontId="7" fillId="0" borderId="59" xfId="0" applyFont="1" applyBorder="1" applyAlignment="1">
      <alignment horizontal="left" vertical="center" wrapText="1"/>
    </xf>
    <xf numFmtId="0" fontId="7" fillId="0" borderId="35" xfId="0" applyFont="1" applyBorder="1" applyAlignment="1">
      <alignment horizontal="left" vertical="center" wrapText="1"/>
    </xf>
    <xf numFmtId="0" fontId="21" fillId="0" borderId="172" xfId="0" applyFont="1" applyBorder="1" applyAlignment="1">
      <alignment horizontal="center" vertical="center"/>
    </xf>
    <xf numFmtId="0" fontId="6" fillId="0" borderId="38" xfId="0" applyFont="1" applyBorder="1" applyAlignment="1">
      <alignment horizontal="left" vertical="center" wrapText="1"/>
    </xf>
    <xf numFmtId="0" fontId="6" fillId="0" borderId="59" xfId="0" applyFont="1" applyBorder="1" applyAlignment="1">
      <alignment horizontal="left" vertical="center" wrapText="1"/>
    </xf>
    <xf numFmtId="0" fontId="6" fillId="0" borderId="35" xfId="0" applyFont="1" applyBorder="1" applyAlignment="1">
      <alignment horizontal="left" vertical="center" wrapText="1"/>
    </xf>
    <xf numFmtId="0" fontId="10" fillId="0" borderId="0" xfId="0" applyFont="1" applyAlignment="1">
      <alignment horizontal="center" vertical="center" wrapText="1"/>
    </xf>
    <xf numFmtId="0" fontId="7" fillId="0" borderId="101" xfId="0" applyFont="1" applyBorder="1" applyAlignment="1">
      <alignment horizontal="left" vertical="center" wrapText="1"/>
    </xf>
    <xf numFmtId="0" fontId="7" fillId="0" borderId="67" xfId="0" applyFont="1" applyBorder="1" applyAlignment="1">
      <alignment horizontal="left" vertical="center" wrapText="1"/>
    </xf>
    <xf numFmtId="0" fontId="6" fillId="0" borderId="13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75"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right" vertical="center"/>
    </xf>
    <xf numFmtId="0" fontId="10" fillId="0" borderId="0" xfId="0" applyFont="1" applyBorder="1" applyAlignment="1">
      <alignment horizontal="center" vertical="center" wrapText="1"/>
    </xf>
    <xf numFmtId="0" fontId="22" fillId="0" borderId="144" xfId="0" applyFont="1" applyBorder="1" applyAlignment="1">
      <alignment horizontal="center"/>
    </xf>
    <xf numFmtId="2" fontId="7" fillId="0" borderId="66" xfId="15" applyNumberFormat="1" applyFont="1" applyBorder="1" applyAlignment="1">
      <alignment horizontal="center" vertical="center" wrapText="1"/>
      <protection/>
    </xf>
    <xf numFmtId="2" fontId="7" fillId="0" borderId="0" xfId="15" applyNumberFormat="1" applyFont="1" applyBorder="1" applyAlignment="1">
      <alignment horizontal="center" vertical="center" wrapText="1"/>
      <protection/>
    </xf>
    <xf numFmtId="4" fontId="7" fillId="0" borderId="66" xfId="15" applyNumberFormat="1" applyFont="1" applyBorder="1" applyAlignment="1">
      <alignment horizontal="center" vertical="center" wrapText="1"/>
      <protection/>
    </xf>
    <xf numFmtId="4" fontId="7" fillId="0" borderId="0" xfId="15" applyNumberFormat="1" applyFont="1" applyBorder="1" applyAlignment="1">
      <alignment horizontal="center" vertical="center" wrapText="1"/>
      <protection/>
    </xf>
    <xf numFmtId="10" fontId="7" fillId="0" borderId="66" xfId="15" applyNumberFormat="1" applyFont="1" applyBorder="1" applyAlignment="1">
      <alignment horizontal="center" vertical="center" wrapText="1"/>
      <protection/>
    </xf>
    <xf numFmtId="10" fontId="7" fillId="0" borderId="0" xfId="15" applyNumberFormat="1" applyFont="1" applyBorder="1" applyAlignment="1">
      <alignment horizontal="center" vertical="center" wrapText="1"/>
      <protection/>
    </xf>
    <xf numFmtId="0" fontId="7" fillId="0" borderId="66" xfId="15" applyNumberFormat="1" applyFont="1" applyBorder="1" applyAlignment="1">
      <alignment horizontal="center" vertical="center" wrapText="1"/>
      <protection/>
    </xf>
    <xf numFmtId="0" fontId="7" fillId="0" borderId="0" xfId="15" applyNumberFormat="1" applyFont="1" applyBorder="1" applyAlignment="1">
      <alignment horizontal="center" vertical="center" wrapText="1"/>
      <protection/>
    </xf>
    <xf numFmtId="0" fontId="7" fillId="0" borderId="83" xfId="15" applyNumberFormat="1" applyFont="1" applyBorder="1" applyAlignment="1">
      <alignment horizontal="center" vertical="center" wrapText="1"/>
      <protection/>
    </xf>
    <xf numFmtId="0" fontId="7" fillId="0" borderId="113" xfId="15" applyNumberFormat="1" applyFont="1" applyBorder="1" applyAlignment="1">
      <alignment horizontal="center" vertical="center" wrapText="1"/>
      <protection/>
    </xf>
    <xf numFmtId="0" fontId="7" fillId="0" borderId="97" xfId="15" applyNumberFormat="1" applyFont="1" applyBorder="1" applyAlignment="1">
      <alignment horizontal="center" vertical="center" wrapText="1"/>
      <protection/>
    </xf>
    <xf numFmtId="0" fontId="7" fillId="0" borderId="98" xfId="15" applyNumberFormat="1" applyFont="1" applyBorder="1" applyAlignment="1">
      <alignment horizontal="center" vertical="center" wrapText="1"/>
      <protection/>
    </xf>
    <xf numFmtId="10" fontId="7" fillId="0" borderId="97" xfId="15" applyNumberFormat="1" applyFont="1" applyBorder="1" applyAlignment="1">
      <alignment horizontal="center" vertical="center" wrapText="1"/>
      <protection/>
    </xf>
    <xf numFmtId="10" fontId="7" fillId="0" borderId="98" xfId="15" applyNumberFormat="1" applyFont="1" applyBorder="1" applyAlignment="1">
      <alignment horizontal="center" vertical="center" wrapText="1"/>
      <protection/>
    </xf>
    <xf numFmtId="2" fontId="6" fillId="0" borderId="66" xfId="15" applyNumberFormat="1" applyFont="1" applyBorder="1" applyAlignment="1">
      <alignment horizontal="center" vertical="center" wrapText="1"/>
      <protection/>
    </xf>
    <xf numFmtId="2" fontId="6" fillId="0" borderId="0" xfId="15" applyNumberFormat="1" applyFont="1" applyBorder="1" applyAlignment="1">
      <alignment horizontal="center" vertical="center" wrapText="1"/>
      <protection/>
    </xf>
    <xf numFmtId="0" fontId="6" fillId="0" borderId="77" xfId="15" applyFont="1" applyBorder="1" applyAlignment="1">
      <alignment horizontal="left" vertical="center" wrapText="1"/>
      <protection/>
    </xf>
    <xf numFmtId="0" fontId="6" fillId="0" borderId="81" xfId="15" applyFont="1" applyBorder="1" applyAlignment="1">
      <alignment horizontal="left" vertical="center" wrapText="1"/>
      <protection/>
    </xf>
    <xf numFmtId="0" fontId="6" fillId="0" borderId="0" xfId="15" applyFont="1" applyBorder="1" applyAlignment="1">
      <alignment horizontal="left" vertical="center" wrapText="1"/>
      <protection/>
    </xf>
    <xf numFmtId="0" fontId="10" fillId="0" borderId="0" xfId="0" applyFont="1" applyBorder="1" applyAlignment="1">
      <alignment vertical="center" wrapText="1"/>
    </xf>
    <xf numFmtId="2" fontId="7" fillId="0" borderId="83" xfId="15" applyNumberFormat="1" applyFont="1" applyBorder="1" applyAlignment="1">
      <alignment horizontal="center" vertical="center" wrapText="1"/>
      <protection/>
    </xf>
    <xf numFmtId="2" fontId="7" fillId="0" borderId="113" xfId="15" applyNumberFormat="1" applyFont="1" applyBorder="1" applyAlignment="1">
      <alignment horizontal="center" vertical="center" wrapText="1"/>
      <protection/>
    </xf>
    <xf numFmtId="4" fontId="7" fillId="0" borderId="79" xfId="15" applyNumberFormat="1" applyFont="1" applyBorder="1" applyAlignment="1">
      <alignment horizontal="center" vertical="center" wrapText="1"/>
      <protection/>
    </xf>
    <xf numFmtId="4" fontId="7" fillId="0" borderId="96" xfId="15" applyNumberFormat="1" applyFont="1" applyBorder="1" applyAlignment="1">
      <alignment horizontal="center" vertical="center" wrapText="1"/>
      <protection/>
    </xf>
    <xf numFmtId="4" fontId="7" fillId="0" borderId="97" xfId="15" applyNumberFormat="1" applyFont="1" applyBorder="1" applyAlignment="1">
      <alignment horizontal="center" vertical="center" wrapText="1"/>
      <protection/>
    </xf>
    <xf numFmtId="4" fontId="7" fillId="0" borderId="98" xfId="15" applyNumberFormat="1" applyFont="1" applyBorder="1" applyAlignment="1">
      <alignment horizontal="center" vertical="center" wrapText="1"/>
      <protection/>
    </xf>
    <xf numFmtId="0" fontId="6" fillId="0" borderId="66" xfId="15" applyFont="1" applyBorder="1" applyAlignment="1">
      <alignment horizontal="center" vertical="center" wrapText="1"/>
      <protection/>
    </xf>
    <xf numFmtId="0" fontId="6" fillId="0" borderId="0" xfId="15" applyFont="1" applyBorder="1" applyAlignment="1">
      <alignment horizontal="center" vertical="center" wrapText="1"/>
      <protection/>
    </xf>
    <xf numFmtId="0" fontId="7" fillId="0" borderId="0" xfId="15" applyFont="1" applyBorder="1" applyAlignment="1">
      <alignment horizontal="right" wrapText="1"/>
      <protection/>
    </xf>
    <xf numFmtId="0" fontId="7" fillId="0" borderId="97" xfId="15" applyFont="1" applyBorder="1" applyAlignment="1">
      <alignment vertical="center" wrapText="1"/>
      <protection/>
    </xf>
    <xf numFmtId="0" fontId="7" fillId="0" borderId="117" xfId="15" applyFont="1" applyBorder="1" applyAlignment="1">
      <alignment vertical="center" wrapText="1"/>
      <protection/>
    </xf>
    <xf numFmtId="0" fontId="7" fillId="0" borderId="0" xfId="15" applyFont="1" applyBorder="1" applyAlignment="1">
      <alignment vertical="center" wrapText="1"/>
      <protection/>
    </xf>
    <xf numFmtId="2" fontId="6" fillId="0" borderId="77" xfId="15" applyNumberFormat="1" applyFont="1" applyBorder="1" applyAlignment="1">
      <alignment horizontal="center" vertical="center" wrapText="1"/>
      <protection/>
    </xf>
    <xf numFmtId="2" fontId="6" fillId="0" borderId="95" xfId="15" applyNumberFormat="1" applyFont="1" applyBorder="1" applyAlignment="1">
      <alignment horizontal="center" vertical="center" wrapText="1"/>
      <protection/>
    </xf>
    <xf numFmtId="2" fontId="6" fillId="0" borderId="79" xfId="15" applyNumberFormat="1" applyFont="1" applyBorder="1" applyAlignment="1">
      <alignment horizontal="center" vertical="center" wrapText="1"/>
      <protection/>
    </xf>
    <xf numFmtId="2" fontId="6" fillId="0" borderId="96" xfId="15" applyNumberFormat="1" applyFont="1" applyBorder="1" applyAlignment="1">
      <alignment horizontal="center" vertical="center" wrapText="1"/>
      <protection/>
    </xf>
    <xf numFmtId="10" fontId="7" fillId="0" borderId="79" xfId="15" applyNumberFormat="1" applyFont="1" applyBorder="1" applyAlignment="1">
      <alignment horizontal="center" vertical="center" wrapText="1"/>
      <protection/>
    </xf>
    <xf numFmtId="10" fontId="7" fillId="0" borderId="96" xfId="15" applyNumberFormat="1" applyFont="1" applyBorder="1" applyAlignment="1">
      <alignment horizontal="center" vertical="center" wrapText="1"/>
      <protection/>
    </xf>
    <xf numFmtId="0" fontId="15" fillId="0" borderId="77" xfId="15" applyFont="1" applyBorder="1" applyAlignment="1">
      <alignment horizontal="center" vertical="center" wrapText="1"/>
      <protection/>
    </xf>
    <xf numFmtId="0" fontId="15" fillId="0" borderId="81" xfId="15" applyFont="1" applyBorder="1" applyAlignment="1">
      <alignment horizontal="center" vertical="center" wrapText="1"/>
      <protection/>
    </xf>
    <xf numFmtId="0" fontId="15" fillId="0" borderId="95" xfId="15" applyFont="1" applyBorder="1" applyAlignment="1">
      <alignment horizontal="center" vertical="center" wrapText="1"/>
      <protection/>
    </xf>
    <xf numFmtId="4" fontId="14" fillId="0" borderId="26" xfId="15" applyNumberFormat="1" applyFont="1" applyBorder="1" applyAlignment="1">
      <alignment horizontal="center" vertical="center" wrapText="1"/>
      <protection/>
    </xf>
    <xf numFmtId="193" fontId="14" fillId="0" borderId="26" xfId="15" applyNumberFormat="1" applyFont="1" applyBorder="1" applyAlignment="1">
      <alignment horizontal="center" vertical="center" wrapText="1"/>
      <protection/>
    </xf>
    <xf numFmtId="193" fontId="14" fillId="0" borderId="11" xfId="15" applyNumberFormat="1" applyFont="1" applyBorder="1" applyAlignment="1">
      <alignment horizontal="center" vertical="center" wrapText="1"/>
      <protection/>
    </xf>
    <xf numFmtId="4" fontId="14" fillId="0" borderId="126" xfId="15" applyNumberFormat="1" applyFont="1" applyBorder="1" applyAlignment="1">
      <alignment horizontal="center" vertical="center" wrapText="1"/>
      <protection/>
    </xf>
    <xf numFmtId="195" fontId="14" fillId="0" borderId="126" xfId="15" applyNumberFormat="1" applyFont="1" applyBorder="1" applyAlignment="1">
      <alignment horizontal="center" vertical="center" wrapText="1"/>
      <protection/>
    </xf>
    <xf numFmtId="195" fontId="14" fillId="0" borderId="14" xfId="15" applyNumberFormat="1" applyFont="1" applyBorder="1" applyAlignment="1">
      <alignment horizontal="center" vertical="center" wrapText="1"/>
      <protection/>
    </xf>
    <xf numFmtId="0" fontId="15" fillId="0" borderId="93" xfId="15" applyFont="1" applyBorder="1" applyAlignment="1">
      <alignment horizontal="center" vertical="center" wrapText="1"/>
      <protection/>
    </xf>
    <xf numFmtId="4" fontId="14" fillId="0" borderId="76" xfId="15" applyNumberFormat="1" applyFont="1" applyBorder="1" applyAlignment="1">
      <alignment horizontal="center" vertical="center" wrapText="1"/>
      <protection/>
    </xf>
    <xf numFmtId="193" fontId="14" fillId="0" borderId="76" xfId="15" applyNumberFormat="1" applyFont="1" applyBorder="1" applyAlignment="1">
      <alignment horizontal="center" vertical="center" wrapText="1"/>
      <protection/>
    </xf>
    <xf numFmtId="193" fontId="14" fillId="0" borderId="10" xfId="15" applyNumberFormat="1" applyFont="1" applyBorder="1" applyAlignment="1">
      <alignment horizontal="center" vertical="center" wrapText="1"/>
      <protection/>
    </xf>
    <xf numFmtId="2" fontId="14" fillId="0" borderId="78" xfId="15" applyNumberFormat="1" applyFont="1" applyBorder="1" applyAlignment="1">
      <alignment horizontal="center" vertical="center" wrapText="1"/>
      <protection/>
    </xf>
    <xf numFmtId="2" fontId="14" fillId="0" borderId="118" xfId="15" applyNumberFormat="1" applyFont="1" applyBorder="1" applyAlignment="1">
      <alignment horizontal="center" vertical="center" wrapText="1"/>
      <protection/>
    </xf>
    <xf numFmtId="2" fontId="14" fillId="0" borderId="119" xfId="15" applyNumberFormat="1" applyFont="1" applyBorder="1" applyAlignment="1">
      <alignment horizontal="center" vertical="center" wrapText="1"/>
      <protection/>
    </xf>
    <xf numFmtId="0" fontId="15" fillId="0" borderId="66" xfId="15" applyFont="1" applyBorder="1" applyAlignment="1">
      <alignment horizontal="center" vertical="center" wrapText="1"/>
      <protection/>
    </xf>
    <xf numFmtId="0" fontId="15" fillId="0" borderId="0" xfId="15" applyFont="1" applyBorder="1" applyAlignment="1">
      <alignment horizontal="center" vertical="center" wrapText="1"/>
      <protection/>
    </xf>
    <xf numFmtId="195" fontId="15" fillId="0" borderId="15" xfId="15" applyNumberFormat="1" applyFont="1" applyBorder="1" applyAlignment="1">
      <alignment horizontal="center" vertical="center" wrapText="1"/>
      <protection/>
    </xf>
    <xf numFmtId="195" fontId="15" fillId="0" borderId="16" xfId="15" applyNumberFormat="1" applyFont="1" applyBorder="1" applyAlignment="1">
      <alignment horizontal="center" vertical="center" wrapText="1"/>
      <protection/>
    </xf>
    <xf numFmtId="195" fontId="15" fillId="0" borderId="83" xfId="15" applyNumberFormat="1" applyFont="1" applyBorder="1" applyAlignment="1">
      <alignment horizontal="center" vertical="center" wrapText="1"/>
      <protection/>
    </xf>
    <xf numFmtId="195" fontId="15" fillId="0" borderId="113" xfId="15" applyNumberFormat="1" applyFont="1" applyBorder="1" applyAlignment="1">
      <alignment horizontal="center" vertical="center" wrapText="1"/>
      <protection/>
    </xf>
    <xf numFmtId="0" fontId="10" fillId="0" borderId="0" xfId="0" applyFont="1" applyAlignment="1">
      <alignment horizontal="center" vertical="center" wrapText="1"/>
    </xf>
    <xf numFmtId="0" fontId="15" fillId="0" borderId="0" xfId="0" applyFont="1" applyBorder="1" applyAlignment="1">
      <alignment vertical="center" wrapText="1"/>
    </xf>
    <xf numFmtId="195" fontId="15" fillId="0" borderId="79" xfId="15" applyNumberFormat="1" applyFont="1" applyBorder="1" applyAlignment="1">
      <alignment horizontal="center" vertical="center" wrapText="1"/>
      <protection/>
    </xf>
    <xf numFmtId="195" fontId="15" fillId="0" borderId="96" xfId="15" applyNumberFormat="1" applyFont="1" applyBorder="1" applyAlignment="1">
      <alignment horizontal="center" vertical="center" wrapText="1"/>
      <protection/>
    </xf>
    <xf numFmtId="4" fontId="14" fillId="0" borderId="66" xfId="15" applyNumberFormat="1" applyFont="1" applyBorder="1" applyAlignment="1">
      <alignment horizontal="center" vertical="center" wrapText="1"/>
      <protection/>
    </xf>
    <xf numFmtId="4" fontId="14" fillId="0" borderId="0" xfId="15" applyNumberFormat="1" applyFont="1" applyBorder="1" applyAlignment="1">
      <alignment horizontal="center" vertical="center" wrapText="1"/>
      <protection/>
    </xf>
    <xf numFmtId="0" fontId="15" fillId="0" borderId="110" xfId="15" applyFont="1" applyBorder="1" applyAlignment="1">
      <alignment horizontal="left" vertical="center" wrapText="1"/>
      <protection/>
    </xf>
    <xf numFmtId="0" fontId="15" fillId="0" borderId="0" xfId="15" applyFont="1" applyBorder="1" applyAlignment="1">
      <alignment horizontal="left" vertical="center" wrapText="1"/>
      <protection/>
    </xf>
    <xf numFmtId="4" fontId="14" fillId="0" borderId="83" xfId="15" applyNumberFormat="1" applyFont="1" applyBorder="1" applyAlignment="1">
      <alignment horizontal="center" vertical="center" wrapText="1"/>
      <protection/>
    </xf>
    <xf numFmtId="4" fontId="14" fillId="0" borderId="113" xfId="15" applyNumberFormat="1" applyFont="1" applyBorder="1" applyAlignment="1">
      <alignment horizontal="center" vertical="center" wrapText="1"/>
      <protection/>
    </xf>
    <xf numFmtId="4" fontId="14" fillId="0" borderId="78" xfId="15" applyNumberFormat="1" applyFont="1" applyBorder="1" applyAlignment="1">
      <alignment horizontal="center" vertical="center" wrapText="1"/>
      <protection/>
    </xf>
    <xf numFmtId="4" fontId="14" fillId="0" borderId="119" xfId="15" applyNumberFormat="1" applyFont="1" applyBorder="1" applyAlignment="1">
      <alignment horizontal="center" vertical="center" wrapText="1"/>
      <protection/>
    </xf>
    <xf numFmtId="4" fontId="14" fillId="0" borderId="97" xfId="15" applyNumberFormat="1" applyFont="1" applyBorder="1" applyAlignment="1">
      <alignment horizontal="center" vertical="center" wrapText="1"/>
      <protection/>
    </xf>
    <xf numFmtId="4" fontId="14" fillId="0" borderId="98" xfId="15" applyNumberFormat="1" applyFont="1" applyBorder="1" applyAlignment="1">
      <alignment horizontal="center" vertical="center" wrapText="1"/>
      <protection/>
    </xf>
    <xf numFmtId="0" fontId="15" fillId="0" borderId="93" xfId="15" applyNumberFormat="1" applyFont="1" applyBorder="1" applyAlignment="1">
      <alignment horizontal="center" vertical="center" wrapText="1"/>
      <protection/>
    </xf>
    <xf numFmtId="0" fontId="14" fillId="0" borderId="0" xfId="0" applyFont="1" applyAlignment="1">
      <alignment vertical="center" wrapText="1"/>
    </xf>
    <xf numFmtId="0" fontId="14" fillId="0" borderId="0" xfId="0" applyFont="1" applyAlignment="1">
      <alignment horizontal="right" wrapText="1"/>
    </xf>
    <xf numFmtId="0" fontId="14" fillId="0" borderId="0" xfId="15" applyFont="1" applyBorder="1" applyAlignment="1">
      <alignment vertical="center" wrapText="1"/>
      <protection/>
    </xf>
    <xf numFmtId="0" fontId="15" fillId="0" borderId="77" xfId="15" applyFont="1" applyBorder="1" applyAlignment="1">
      <alignment horizontal="left" vertical="center" wrapText="1"/>
      <protection/>
    </xf>
    <xf numFmtId="0" fontId="15" fillId="0" borderId="81" xfId="15" applyFont="1" applyBorder="1" applyAlignment="1">
      <alignment horizontal="left" vertical="center" wrapText="1"/>
      <protection/>
    </xf>
    <xf numFmtId="0" fontId="15" fillId="0" borderId="95" xfId="15" applyFont="1" applyBorder="1" applyAlignment="1">
      <alignment horizontal="left" vertical="center" wrapText="1"/>
      <protection/>
    </xf>
    <xf numFmtId="2" fontId="14" fillId="0" borderId="79" xfId="15" applyNumberFormat="1" applyFont="1" applyBorder="1" applyAlignment="1">
      <alignment horizontal="center" vertical="center" wrapText="1"/>
      <protection/>
    </xf>
    <xf numFmtId="2" fontId="14" fillId="0" borderId="59" xfId="15" applyNumberFormat="1" applyFont="1" applyBorder="1" applyAlignment="1">
      <alignment horizontal="center" vertical="center" wrapText="1"/>
      <protection/>
    </xf>
    <xf numFmtId="2" fontId="14" fillId="0" borderId="96" xfId="15" applyNumberFormat="1" applyFont="1" applyBorder="1" applyAlignment="1">
      <alignment horizontal="center" vertical="center" wrapText="1"/>
      <protection/>
    </xf>
    <xf numFmtId="2" fontId="14" fillId="0" borderId="97" xfId="15" applyNumberFormat="1" applyFont="1" applyBorder="1" applyAlignment="1">
      <alignment horizontal="center" vertical="center" wrapText="1"/>
      <protection/>
    </xf>
    <xf numFmtId="2" fontId="14" fillId="0" borderId="117" xfId="15" applyNumberFormat="1" applyFont="1" applyBorder="1" applyAlignment="1">
      <alignment horizontal="center" vertical="center" wrapText="1"/>
      <protection/>
    </xf>
    <xf numFmtId="2" fontId="14" fillId="0" borderId="98" xfId="15" applyNumberFormat="1" applyFont="1" applyBorder="1" applyAlignment="1">
      <alignment horizontal="center" vertical="center" wrapText="1"/>
      <protection/>
    </xf>
    <xf numFmtId="0" fontId="15" fillId="0" borderId="115" xfId="15" applyFont="1" applyBorder="1" applyAlignment="1">
      <alignment horizontal="left" vertical="center" wrapText="1"/>
      <protection/>
    </xf>
    <xf numFmtId="0" fontId="15" fillId="0" borderId="72" xfId="15" applyFont="1" applyBorder="1" applyAlignment="1">
      <alignment horizontal="left" vertical="center" wrapText="1"/>
      <protection/>
    </xf>
    <xf numFmtId="0" fontId="15" fillId="0" borderId="106" xfId="15" applyFont="1" applyBorder="1" applyAlignment="1">
      <alignment horizontal="left" vertical="center" wrapText="1"/>
      <protection/>
    </xf>
    <xf numFmtId="0" fontId="15" fillId="0" borderId="111" xfId="15" applyFont="1" applyBorder="1" applyAlignment="1">
      <alignment horizontal="left" vertical="center" wrapText="1"/>
      <protection/>
    </xf>
    <xf numFmtId="0" fontId="14" fillId="0" borderId="59" xfId="0" applyFont="1" applyBorder="1" applyAlignment="1">
      <alignment horizontal="left" vertical="center"/>
    </xf>
    <xf numFmtId="0" fontId="14" fillId="0" borderId="35" xfId="0" applyFont="1" applyBorder="1" applyAlignment="1">
      <alignment horizontal="left" vertical="center"/>
    </xf>
    <xf numFmtId="0" fontId="15" fillId="0" borderId="38" xfId="0" applyFont="1" applyBorder="1" applyAlignment="1">
      <alignment horizontal="left" vertical="center"/>
    </xf>
    <xf numFmtId="0" fontId="15" fillId="0" borderId="59" xfId="0" applyFont="1" applyBorder="1" applyAlignment="1">
      <alignment horizontal="left" vertical="center"/>
    </xf>
    <xf numFmtId="0" fontId="14" fillId="0" borderId="0" xfId="0" applyFont="1" applyBorder="1" applyAlignment="1">
      <alignment horizontal="left"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37" xfId="0" applyFont="1" applyBorder="1" applyAlignment="1">
      <alignment horizontal="center" vertical="center"/>
    </xf>
    <xf numFmtId="0" fontId="14" fillId="0" borderId="0" xfId="0" applyFont="1" applyAlignment="1">
      <alignment/>
    </xf>
    <xf numFmtId="0" fontId="14" fillId="0" borderId="135" xfId="0" applyFont="1" applyBorder="1" applyAlignment="1">
      <alignment horizontal="left" vertical="center"/>
    </xf>
    <xf numFmtId="0" fontId="14" fillId="0" borderId="136" xfId="0" applyFont="1" applyBorder="1" applyAlignment="1">
      <alignment horizontal="left" vertical="center"/>
    </xf>
    <xf numFmtId="0" fontId="15" fillId="0" borderId="173" xfId="0" applyFont="1" applyBorder="1" applyAlignment="1">
      <alignment horizontal="left" vertical="center"/>
    </xf>
    <xf numFmtId="0" fontId="15" fillId="0" borderId="135" xfId="0" applyFont="1" applyBorder="1" applyAlignment="1">
      <alignment horizontal="left" vertical="center"/>
    </xf>
    <xf numFmtId="0" fontId="14" fillId="0" borderId="26" xfId="0" applyFont="1" applyBorder="1" applyAlignment="1">
      <alignment horizontal="left" vertical="center" wrapText="1"/>
    </xf>
    <xf numFmtId="0" fontId="14" fillId="0" borderId="7" xfId="0" applyFont="1" applyBorder="1" applyAlignment="1">
      <alignment horizontal="left" vertical="center" wrapText="1"/>
    </xf>
    <xf numFmtId="0" fontId="14" fillId="0" borderId="74" xfId="0" applyFont="1" applyBorder="1" applyAlignment="1">
      <alignment horizontal="left" vertical="center" wrapText="1"/>
    </xf>
    <xf numFmtId="0" fontId="14" fillId="0" borderId="7"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26" xfId="0" applyFont="1" applyBorder="1" applyAlignment="1">
      <alignment horizontal="left" vertical="center" wrapText="1"/>
    </xf>
    <xf numFmtId="0" fontId="14" fillId="0" borderId="11" xfId="0" applyFont="1" applyBorder="1" applyAlignment="1">
      <alignment horizontal="left" vertical="center" wrapText="1"/>
    </xf>
    <xf numFmtId="0" fontId="14" fillId="0" borderId="45" xfId="0" applyFont="1" applyBorder="1" applyAlignment="1">
      <alignment horizontal="left" vertical="center" wrapText="1"/>
    </xf>
    <xf numFmtId="0" fontId="10" fillId="0" borderId="0"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3" fontId="7" fillId="0" borderId="0" xfId="0" applyNumberFormat="1" applyFont="1" applyAlignment="1">
      <alignment/>
    </xf>
    <xf numFmtId="0" fontId="26" fillId="0" borderId="0" xfId="0" applyFont="1" applyBorder="1" applyAlignment="1">
      <alignment horizontal="left" vertical="center"/>
    </xf>
    <xf numFmtId="0" fontId="17" fillId="0" borderId="174"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137" xfId="0" applyFont="1" applyBorder="1" applyAlignment="1">
      <alignment horizontal="center" vertical="center" wrapText="1"/>
    </xf>
    <xf numFmtId="0" fontId="17" fillId="0" borderId="39"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26" fillId="0" borderId="144" xfId="0" applyFont="1" applyBorder="1" applyAlignment="1">
      <alignment horizontal="center" vertical="center" wrapText="1"/>
    </xf>
    <xf numFmtId="0" fontId="15" fillId="0" borderId="144" xfId="0" applyFont="1" applyBorder="1" applyAlignment="1">
      <alignment horizontal="center" vertical="center" wrapText="1"/>
    </xf>
    <xf numFmtId="0" fontId="15" fillId="0" borderId="139"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7" xfId="0" applyFont="1" applyBorder="1" applyAlignment="1">
      <alignment horizontal="center" vertical="center" wrapText="1"/>
    </xf>
    <xf numFmtId="0" fontId="20" fillId="0" borderId="35" xfId="0" applyFont="1" applyBorder="1" applyAlignment="1">
      <alignment horizontal="left" vertical="center" wrapText="1"/>
    </xf>
    <xf numFmtId="0" fontId="20" fillId="0" borderId="31" xfId="0" applyFont="1" applyBorder="1" applyAlignment="1">
      <alignment horizontal="left" vertical="center" wrapText="1"/>
    </xf>
    <xf numFmtId="0" fontId="20" fillId="0" borderId="136" xfId="0" applyFont="1" applyBorder="1" applyAlignment="1">
      <alignment horizontal="left" vertical="center" wrapText="1"/>
    </xf>
    <xf numFmtId="0" fontId="20" fillId="0" borderId="172" xfId="0" applyFont="1" applyBorder="1" applyAlignment="1">
      <alignment horizontal="center" vertical="center" wrapText="1"/>
    </xf>
    <xf numFmtId="18" fontId="20" fillId="0" borderId="0" xfId="0" applyNumberFormat="1" applyFont="1" applyAlignment="1">
      <alignment vertical="center" wrapText="1"/>
    </xf>
    <xf numFmtId="0" fontId="20" fillId="0" borderId="27" xfId="0" applyFont="1" applyBorder="1" applyAlignment="1">
      <alignment horizontal="left" vertical="center" wrapText="1"/>
    </xf>
    <xf numFmtId="0" fontId="20" fillId="0" borderId="29" xfId="0" applyFont="1" applyBorder="1" applyAlignment="1">
      <alignment horizontal="left" vertical="center" wrapText="1"/>
    </xf>
    <xf numFmtId="0" fontId="20" fillId="0" borderId="0" xfId="0" applyFont="1" applyBorder="1" applyAlignment="1">
      <alignment horizontal="left" vertical="center" wrapText="1"/>
    </xf>
    <xf numFmtId="0" fontId="18" fillId="0" borderId="29"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29" xfId="0" applyFont="1" applyBorder="1" applyAlignment="1">
      <alignment horizontal="center" vertical="center" wrapText="1"/>
    </xf>
    <xf numFmtId="0" fontId="24" fillId="0" borderId="0" xfId="0" applyFont="1" applyBorder="1" applyAlignment="1">
      <alignment horizontal="left" vertical="center" wrapText="1"/>
    </xf>
    <xf numFmtId="0" fontId="6" fillId="0" borderId="0" xfId="0" applyFont="1" applyAlignment="1">
      <alignment horizontal="left" vertical="center" wrapText="1"/>
    </xf>
    <xf numFmtId="0" fontId="20" fillId="0" borderId="25" xfId="0" applyFont="1" applyBorder="1" applyAlignment="1">
      <alignment horizontal="left" vertical="center" wrapText="1"/>
    </xf>
    <xf numFmtId="4" fontId="14" fillId="0" borderId="8" xfId="0" applyNumberFormat="1" applyFont="1" applyBorder="1" applyAlignment="1">
      <alignment horizontal="center" vertical="center"/>
    </xf>
    <xf numFmtId="4" fontId="14" fillId="0" borderId="35" xfId="0" applyNumberFormat="1" applyFont="1" applyBorder="1" applyAlignment="1">
      <alignment horizontal="center" vertical="center"/>
    </xf>
    <xf numFmtId="4" fontId="14" fillId="0" borderId="26" xfId="0" applyNumberFormat="1" applyFont="1" applyBorder="1" applyAlignment="1">
      <alignment horizontal="center" vertical="center"/>
    </xf>
    <xf numFmtId="4" fontId="14" fillId="0" borderId="41" xfId="0" applyNumberFormat="1" applyFont="1" applyBorder="1" applyAlignment="1">
      <alignment horizontal="center" vertical="center"/>
    </xf>
    <xf numFmtId="0" fontId="7" fillId="0" borderId="144" xfId="0" applyFont="1" applyBorder="1" applyAlignment="1">
      <alignment/>
    </xf>
    <xf numFmtId="0" fontId="20" fillId="0" borderId="38" xfId="0" applyFont="1" applyBorder="1" applyAlignment="1">
      <alignment horizontal="left" vertical="center" wrapText="1"/>
    </xf>
    <xf numFmtId="2" fontId="17" fillId="0" borderId="24" xfId="0" applyNumberFormat="1" applyFont="1" applyBorder="1" applyAlignment="1">
      <alignment horizontal="center" vertical="center"/>
    </xf>
    <xf numFmtId="2" fontId="17" fillId="0" borderId="37" xfId="0" applyNumberFormat="1" applyFont="1" applyBorder="1" applyAlignment="1">
      <alignment horizontal="center" vertical="center"/>
    </xf>
    <xf numFmtId="0" fontId="15" fillId="0" borderId="32" xfId="0" applyFont="1" applyBorder="1" applyAlignment="1">
      <alignment horizontal="center" vertical="center" wrapText="1"/>
    </xf>
    <xf numFmtId="4" fontId="14" fillId="0" borderId="27" xfId="0" applyNumberFormat="1" applyFont="1" applyBorder="1" applyAlignment="1">
      <alignment horizontal="center" vertical="center" wrapText="1"/>
    </xf>
    <xf numFmtId="4" fontId="14" fillId="0" borderId="69" xfId="0" applyNumberFormat="1" applyFont="1" applyBorder="1" applyAlignment="1">
      <alignment horizontal="center" vertical="center" wrapText="1"/>
    </xf>
    <xf numFmtId="0" fontId="20" fillId="0" borderId="30" xfId="0" applyFont="1" applyBorder="1" applyAlignment="1">
      <alignment horizontal="left" vertical="center" wrapText="1"/>
    </xf>
    <xf numFmtId="4" fontId="14" fillId="0" borderId="26" xfId="0" applyNumberFormat="1" applyFont="1" applyBorder="1" applyAlignment="1">
      <alignment horizontal="center" vertical="center" wrapText="1"/>
    </xf>
    <xf numFmtId="4" fontId="14" fillId="0" borderId="41" xfId="0" applyNumberFormat="1" applyFont="1" applyBorder="1" applyAlignment="1">
      <alignment horizontal="center" vertical="center" wrapText="1"/>
    </xf>
    <xf numFmtId="0" fontId="20" fillId="0" borderId="0" xfId="0" applyFont="1" applyAlignment="1" applyProtection="1">
      <alignment horizontal="left" vertical="center" wrapText="1"/>
      <protection locked="0"/>
    </xf>
    <xf numFmtId="0" fontId="20" fillId="0" borderId="0" xfId="0" applyFont="1" applyAlignment="1">
      <alignment horizontal="left" wrapText="1"/>
    </xf>
    <xf numFmtId="0" fontId="20" fillId="0" borderId="175" xfId="0" applyFont="1" applyBorder="1" applyAlignment="1">
      <alignment horizontal="left" vertical="center" wrapText="1"/>
    </xf>
    <xf numFmtId="0" fontId="20" fillId="0" borderId="67" xfId="0" applyFont="1" applyBorder="1" applyAlignment="1">
      <alignment horizontal="left" vertical="center" wrapText="1"/>
    </xf>
    <xf numFmtId="0" fontId="20" fillId="0" borderId="76" xfId="0" applyFont="1" applyBorder="1" applyAlignment="1">
      <alignment horizontal="left" vertical="center" wrapText="1"/>
    </xf>
    <xf numFmtId="0" fontId="17" fillId="0" borderId="176" xfId="0" applyFont="1" applyBorder="1" applyAlignment="1">
      <alignment horizontal="center" vertical="center" wrapText="1"/>
    </xf>
    <xf numFmtId="0" fontId="17" fillId="0" borderId="175" xfId="0" applyFont="1" applyBorder="1" applyAlignment="1">
      <alignment horizontal="center" vertical="center" wrapText="1"/>
    </xf>
    <xf numFmtId="0" fontId="17" fillId="0" borderId="177" xfId="0" applyFont="1" applyBorder="1" applyAlignment="1">
      <alignment horizontal="center" vertical="center" wrapText="1"/>
    </xf>
    <xf numFmtId="0" fontId="20" fillId="0" borderId="101" xfId="0" applyFont="1" applyBorder="1" applyAlignment="1">
      <alignment horizontal="left" vertical="center" wrapText="1"/>
    </xf>
    <xf numFmtId="0" fontId="6" fillId="0" borderId="129" xfId="0" applyFont="1" applyBorder="1" applyAlignment="1">
      <alignment horizontal="center" vertical="center" wrapText="1"/>
    </xf>
    <xf numFmtId="0" fontId="6" fillId="0" borderId="172" xfId="0" applyFont="1" applyBorder="1" applyAlignment="1">
      <alignment horizontal="center" vertical="center" wrapText="1"/>
    </xf>
    <xf numFmtId="0" fontId="6" fillId="0" borderId="39"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0" xfId="0" applyFont="1" applyBorder="1" applyAlignment="1">
      <alignment horizontal="center" vertical="center" wrapText="1"/>
    </xf>
    <xf numFmtId="0" fontId="15" fillId="0" borderId="29" xfId="0" applyFont="1" applyBorder="1" applyAlignment="1">
      <alignment horizontal="left" vertical="center" wrapText="1"/>
    </xf>
    <xf numFmtId="0" fontId="15" fillId="0" borderId="0" xfId="0" applyFont="1" applyBorder="1" applyAlignment="1">
      <alignment horizontal="left" vertical="center" wrapText="1"/>
    </xf>
    <xf numFmtId="0" fontId="15" fillId="0" borderId="40" xfId="0" applyFont="1" applyBorder="1" applyAlignment="1">
      <alignment horizontal="left" vertical="center" wrapText="1"/>
    </xf>
    <xf numFmtId="0" fontId="20" fillId="0" borderId="32" xfId="0" applyFont="1" applyBorder="1" applyAlignment="1">
      <alignment horizontal="left" vertical="center" wrapText="1"/>
    </xf>
    <xf numFmtId="0" fontId="20" fillId="0" borderId="139" xfId="0" applyFont="1" applyBorder="1" applyAlignment="1">
      <alignment horizontal="left" vertical="center" wrapText="1"/>
    </xf>
    <xf numFmtId="4" fontId="17" fillId="0" borderId="178" xfId="0" applyNumberFormat="1" applyFont="1" applyBorder="1" applyAlignment="1">
      <alignment horizontal="center" vertical="center" wrapText="1"/>
    </xf>
    <xf numFmtId="4" fontId="17" fillId="0" borderId="179" xfId="0" applyNumberFormat="1" applyFont="1" applyBorder="1" applyAlignment="1">
      <alignment horizontal="center" vertical="center" wrapText="1"/>
    </xf>
    <xf numFmtId="0" fontId="20" fillId="0" borderId="180" xfId="0" applyFont="1" applyBorder="1" applyAlignment="1">
      <alignment horizontal="left" vertical="center" wrapText="1"/>
    </xf>
    <xf numFmtId="0" fontId="20" fillId="0" borderId="178" xfId="0" applyFont="1" applyBorder="1" applyAlignment="1">
      <alignment horizontal="left" vertical="center" wrapText="1"/>
    </xf>
    <xf numFmtId="0" fontId="20" fillId="0" borderId="142" xfId="0" applyFont="1" applyBorder="1" applyAlignment="1">
      <alignment horizontal="left" vertical="center" wrapText="1"/>
    </xf>
    <xf numFmtId="0" fontId="20" fillId="0" borderId="144" xfId="0" applyFont="1" applyBorder="1" applyAlignment="1">
      <alignment horizontal="left" vertical="center" wrapText="1"/>
    </xf>
    <xf numFmtId="0" fontId="20" fillId="0" borderId="42" xfId="0" applyFont="1" applyBorder="1" applyAlignment="1">
      <alignment horizontal="left" vertical="center" wrapText="1"/>
    </xf>
    <xf numFmtId="0" fontId="15" fillId="0" borderId="79"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96" xfId="0" applyFont="1" applyBorder="1" applyAlignment="1">
      <alignment horizontal="center" vertical="center" wrapText="1"/>
    </xf>
    <xf numFmtId="2" fontId="7" fillId="0" borderId="13" xfId="0" applyNumberFormat="1" applyFont="1" applyBorder="1" applyAlignment="1">
      <alignment horizontal="center" vertical="center"/>
    </xf>
    <xf numFmtId="2" fontId="7" fillId="0" borderId="125" xfId="0" applyNumberFormat="1" applyFont="1" applyBorder="1" applyAlignment="1">
      <alignment horizontal="center" vertical="center"/>
    </xf>
    <xf numFmtId="2" fontId="7" fillId="0" borderId="8" xfId="0" applyNumberFormat="1" applyFont="1" applyBorder="1" applyAlignment="1">
      <alignment horizontal="center" vertical="center"/>
    </xf>
    <xf numFmtId="2" fontId="7" fillId="0" borderId="70" xfId="0" applyNumberFormat="1" applyFont="1" applyBorder="1" applyAlignment="1">
      <alignment horizontal="center" vertical="center"/>
    </xf>
    <xf numFmtId="0" fontId="14" fillId="0" borderId="79" xfId="0" applyFont="1" applyBorder="1" applyAlignment="1">
      <alignment horizontal="left" vertical="center" wrapText="1"/>
    </xf>
    <xf numFmtId="0" fontId="14" fillId="0" borderId="70" xfId="0" applyFont="1" applyBorder="1" applyAlignment="1">
      <alignment horizontal="left" vertical="center" wrapText="1"/>
    </xf>
    <xf numFmtId="2" fontId="7" fillId="0" borderId="96" xfId="0" applyNumberFormat="1" applyFont="1" applyBorder="1" applyAlignment="1">
      <alignment horizontal="center" vertical="center"/>
    </xf>
    <xf numFmtId="2" fontId="7" fillId="0" borderId="98" xfId="0" applyNumberFormat="1" applyFont="1" applyBorder="1" applyAlignment="1">
      <alignment horizontal="center" vertical="center"/>
    </xf>
    <xf numFmtId="0" fontId="14" fillId="0" borderId="97" xfId="0" applyFont="1" applyBorder="1" applyAlignment="1">
      <alignment/>
    </xf>
    <xf numFmtId="0" fontId="14" fillId="0" borderId="125" xfId="0" applyFont="1" applyBorder="1" applyAlignment="1">
      <alignment/>
    </xf>
    <xf numFmtId="0" fontId="7" fillId="0" borderId="0" xfId="0" applyFont="1" applyAlignment="1">
      <alignment horizontal="justify" vertical="center" wrapText="1"/>
    </xf>
    <xf numFmtId="0" fontId="26" fillId="0" borderId="0" xfId="0" applyFont="1" applyAlignment="1">
      <alignment horizontal="left" vertical="center" wrapText="1"/>
    </xf>
    <xf numFmtId="2" fontId="7" fillId="0" borderId="26"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0" fontId="6" fillId="0" borderId="0" xfId="0" applyFont="1" applyAlignment="1">
      <alignment horizontal="center" vertical="center"/>
    </xf>
    <xf numFmtId="0" fontId="15" fillId="0" borderId="45"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2" xfId="0" applyFont="1" applyBorder="1" applyAlignment="1">
      <alignment horizontal="center" vertical="center" wrapText="1"/>
    </xf>
    <xf numFmtId="2" fontId="17" fillId="0" borderId="76" xfId="0" applyNumberFormat="1" applyFont="1" applyBorder="1" applyAlignment="1">
      <alignment horizontal="center" vertical="center" wrapText="1"/>
    </xf>
    <xf numFmtId="2" fontId="17" fillId="0" borderId="6"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190" fontId="7" fillId="0" borderId="26" xfId="0" applyNumberFormat="1" applyFont="1" applyBorder="1" applyAlignment="1">
      <alignment horizontal="center" vertical="center" wrapText="1"/>
    </xf>
    <xf numFmtId="190" fontId="7" fillId="0" borderId="11"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5" fillId="0" borderId="106"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124"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123" xfId="0" applyFont="1" applyBorder="1" applyAlignment="1">
      <alignment horizontal="center" vertical="center" wrapText="1"/>
    </xf>
    <xf numFmtId="0" fontId="15" fillId="0" borderId="128"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123" xfId="0" applyFont="1" applyBorder="1" applyAlignment="1">
      <alignment horizontal="center" vertical="center" wrapText="1"/>
    </xf>
    <xf numFmtId="0" fontId="18" fillId="0" borderId="6" xfId="0" applyFont="1" applyBorder="1" applyAlignment="1">
      <alignment horizontal="center" vertical="center"/>
    </xf>
    <xf numFmtId="0" fontId="18" fillId="0" borderId="118" xfId="0" applyFont="1" applyBorder="1" applyAlignment="1">
      <alignment horizontal="center" vertical="center"/>
    </xf>
    <xf numFmtId="0" fontId="18" fillId="0" borderId="119" xfId="0" applyFont="1" applyBorder="1" applyAlignment="1">
      <alignment horizontal="center" vertical="center"/>
    </xf>
    <xf numFmtId="2" fontId="7" fillId="0" borderId="96"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94"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119" xfId="0" applyNumberFormat="1" applyFont="1" applyBorder="1" applyAlignment="1">
      <alignment horizontal="center" vertical="center" wrapText="1"/>
    </xf>
    <xf numFmtId="0" fontId="7" fillId="0" borderId="0" xfId="0" applyFont="1" applyAlignment="1">
      <alignment horizontal="right" vertical="center" wrapText="1"/>
    </xf>
    <xf numFmtId="0" fontId="26" fillId="0" borderId="0" xfId="0" applyFont="1" applyAlignment="1">
      <alignment horizontal="left"/>
    </xf>
    <xf numFmtId="0" fontId="20" fillId="0" borderId="12" xfId="0" applyFont="1" applyBorder="1" applyAlignment="1">
      <alignment horizontal="center" vertical="center" wrapText="1"/>
    </xf>
    <xf numFmtId="0" fontId="20" fillId="0" borderId="126" xfId="0" applyFont="1" applyBorder="1" applyAlignment="1">
      <alignment horizontal="center" vertical="center" wrapText="1"/>
    </xf>
    <xf numFmtId="2" fontId="7" fillId="0" borderId="26"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0" fontId="20" fillId="0" borderId="79" xfId="0" applyFont="1" applyBorder="1" applyAlignment="1">
      <alignment horizontal="center" vertical="center" wrapText="1"/>
    </xf>
    <xf numFmtId="0" fontId="20" fillId="0" borderId="70" xfId="0" applyFont="1" applyBorder="1" applyAlignment="1">
      <alignment horizontal="center" vertical="center" wrapText="1"/>
    </xf>
    <xf numFmtId="2" fontId="7" fillId="0" borderId="126" xfId="0" applyNumberFormat="1" applyFont="1" applyBorder="1" applyAlignment="1">
      <alignment horizontal="center" vertical="center" wrapText="1"/>
    </xf>
    <xf numFmtId="2" fontId="7" fillId="0" borderId="13" xfId="0" applyNumberFormat="1" applyFont="1" applyBorder="1" applyAlignment="1">
      <alignment horizontal="center" vertical="center" wrapText="1"/>
    </xf>
    <xf numFmtId="2" fontId="7" fillId="0" borderId="98" xfId="0" applyNumberFormat="1" applyFont="1" applyBorder="1" applyAlignment="1">
      <alignment horizontal="center" vertical="center" wrapText="1"/>
    </xf>
    <xf numFmtId="0" fontId="20" fillId="0" borderId="97" xfId="0" applyFont="1" applyBorder="1" applyAlignment="1">
      <alignment horizontal="center" vertical="center" wrapText="1"/>
    </xf>
    <xf numFmtId="0" fontId="20" fillId="0" borderId="125" xfId="0" applyFont="1" applyBorder="1" applyAlignment="1">
      <alignment horizontal="center" vertical="center" wrapText="1"/>
    </xf>
    <xf numFmtId="0" fontId="14" fillId="0" borderId="0" xfId="0" applyFont="1" applyAlignment="1">
      <alignment horizontal="justify" vertical="center" wrapText="1"/>
    </xf>
    <xf numFmtId="0" fontId="14" fillId="0" borderId="25" xfId="0" applyFont="1" applyBorder="1" applyAlignment="1">
      <alignment horizontal="left" vertical="center" wrapText="1"/>
    </xf>
    <xf numFmtId="2" fontId="14" fillId="0" borderId="26" xfId="0" applyNumberFormat="1" applyFont="1" applyBorder="1" applyAlignment="1">
      <alignment horizontal="center" vertical="center"/>
    </xf>
    <xf numFmtId="0" fontId="14" fillId="0" borderId="30" xfId="0" applyFont="1" applyBorder="1" applyAlignment="1">
      <alignment horizontal="left" vertical="center" wrapText="1"/>
    </xf>
    <xf numFmtId="0" fontId="14" fillId="0" borderId="27" xfId="0" applyFont="1" applyBorder="1" applyAlignment="1">
      <alignment horizontal="left" vertical="center" wrapText="1"/>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0" fontId="26" fillId="0" borderId="0" xfId="0" applyFont="1" applyBorder="1" applyAlignment="1">
      <alignment horizontal="center" vertical="center" wrapText="1"/>
    </xf>
    <xf numFmtId="0" fontId="18" fillId="0" borderId="2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75" xfId="0" applyFont="1" applyBorder="1" applyAlignment="1">
      <alignment horizontal="center" vertical="center" wrapText="1"/>
    </xf>
    <xf numFmtId="0" fontId="7" fillId="0" borderId="40" xfId="0" applyFont="1" applyBorder="1" applyAlignment="1">
      <alignment/>
    </xf>
    <xf numFmtId="0" fontId="14" fillId="0" borderId="0" xfId="0" applyFont="1" applyAlignment="1">
      <alignment horizontal="center" vertical="center" wrapText="1"/>
    </xf>
    <xf numFmtId="0" fontId="14" fillId="0" borderId="40" xfId="0" applyFont="1" applyBorder="1" applyAlignment="1">
      <alignment/>
    </xf>
    <xf numFmtId="0" fontId="7" fillId="0" borderId="0" xfId="0" applyFont="1" applyFill="1" applyAlignment="1">
      <alignment horizontal="justify"/>
    </xf>
    <xf numFmtId="2" fontId="7" fillId="0" borderId="13" xfId="0" applyNumberFormat="1" applyFont="1" applyFill="1" applyBorder="1" applyAlignment="1">
      <alignment horizontal="center" vertical="center" wrapText="1"/>
    </xf>
    <xf numFmtId="2" fontId="7" fillId="0" borderId="98" xfId="0" applyNumberFormat="1"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2" fontId="7" fillId="0" borderId="70" xfId="0" applyNumberFormat="1" applyFont="1" applyFill="1" applyBorder="1" applyAlignment="1">
      <alignment horizontal="center" vertical="center" wrapText="1"/>
    </xf>
    <xf numFmtId="2" fontId="7" fillId="0" borderId="125" xfId="0" applyNumberFormat="1" applyFont="1" applyFill="1" applyBorder="1" applyAlignment="1">
      <alignment horizontal="center" vertical="center" wrapText="1"/>
    </xf>
    <xf numFmtId="2" fontId="7" fillId="0" borderId="96" xfId="0" applyNumberFormat="1" applyFont="1" applyFill="1" applyBorder="1" applyAlignment="1">
      <alignment horizontal="center" vertical="center" wrapText="1"/>
    </xf>
    <xf numFmtId="0" fontId="7" fillId="0" borderId="0" xfId="0" applyFont="1" applyFill="1" applyAlignment="1">
      <alignment horizontal="justify" vertical="center" wrapText="1"/>
    </xf>
    <xf numFmtId="0" fontId="6" fillId="0" borderId="4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0" fillId="0" borderId="0" xfId="0" applyFont="1" applyFill="1" applyAlignment="1">
      <alignment horizontal="center"/>
    </xf>
    <xf numFmtId="0" fontId="6" fillId="0" borderId="8"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14" fillId="0" borderId="0" xfId="0" applyFont="1" applyFill="1" applyAlignment="1">
      <alignment/>
    </xf>
    <xf numFmtId="0" fontId="6" fillId="0" borderId="181" xfId="0" applyFont="1" applyFill="1" applyBorder="1" applyAlignment="1">
      <alignment vertical="center"/>
    </xf>
    <xf numFmtId="0" fontId="6" fillId="0" borderId="182" xfId="0" applyFont="1" applyFill="1" applyBorder="1" applyAlignment="1">
      <alignment vertical="center"/>
    </xf>
    <xf numFmtId="0" fontId="6" fillId="0" borderId="183" xfId="0" applyFont="1" applyFill="1" applyBorder="1" applyAlignment="1">
      <alignment vertical="center"/>
    </xf>
    <xf numFmtId="0" fontId="6" fillId="0" borderId="184" xfId="0" applyFont="1" applyFill="1" applyBorder="1" applyAlignment="1">
      <alignment vertical="center" wrapText="1"/>
    </xf>
    <xf numFmtId="0" fontId="6" fillId="0" borderId="0" xfId="0" applyFont="1" applyFill="1" applyBorder="1" applyAlignment="1">
      <alignment vertical="center" wrapText="1"/>
    </xf>
    <xf numFmtId="0" fontId="6" fillId="0" borderId="185" xfId="0" applyFont="1" applyFill="1" applyBorder="1" applyAlignment="1">
      <alignment vertical="center" wrapText="1"/>
    </xf>
    <xf numFmtId="0" fontId="6" fillId="0" borderId="70" xfId="0" applyFont="1" applyFill="1" applyBorder="1" applyAlignment="1">
      <alignment horizontal="center" vertical="center" wrapText="1"/>
    </xf>
    <xf numFmtId="0" fontId="6" fillId="0" borderId="186" xfId="0" applyFont="1" applyFill="1" applyBorder="1" applyAlignment="1">
      <alignment vertical="center"/>
    </xf>
    <xf numFmtId="0" fontId="6" fillId="0" borderId="187" xfId="0" applyFont="1" applyFill="1" applyBorder="1" applyAlignment="1">
      <alignment vertical="center"/>
    </xf>
    <xf numFmtId="0" fontId="6" fillId="0" borderId="188" xfId="0" applyFont="1" applyFill="1" applyBorder="1" applyAlignment="1">
      <alignment vertical="center"/>
    </xf>
    <xf numFmtId="0" fontId="7" fillId="0" borderId="107" xfId="0" applyFont="1" applyFill="1" applyBorder="1" applyAlignment="1">
      <alignment horizontal="left" vertical="center" indent="6"/>
    </xf>
    <xf numFmtId="0" fontId="7" fillId="0" borderId="108" xfId="0" applyFont="1" applyFill="1" applyBorder="1" applyAlignment="1">
      <alignment horizontal="left" vertical="center" indent="6"/>
    </xf>
    <xf numFmtId="0" fontId="7" fillId="0" borderId="108" xfId="0" applyFont="1" applyFill="1" applyBorder="1" applyAlignment="1">
      <alignment/>
    </xf>
    <xf numFmtId="0" fontId="7" fillId="0" borderId="189" xfId="0" applyFont="1" applyFill="1" applyBorder="1" applyAlignment="1">
      <alignment/>
    </xf>
    <xf numFmtId="0" fontId="20" fillId="0" borderId="108" xfId="0" applyFont="1" applyFill="1" applyBorder="1" applyAlignment="1">
      <alignment horizontal="center" vertical="center" wrapText="1"/>
    </xf>
    <xf numFmtId="0" fontId="20" fillId="0" borderId="189" xfId="0" applyFont="1" applyFill="1" applyBorder="1" applyAlignment="1">
      <alignment horizontal="center" vertical="center" wrapText="1"/>
    </xf>
    <xf numFmtId="0" fontId="6" fillId="0" borderId="107" xfId="0" applyFont="1" applyFill="1" applyBorder="1" applyAlignment="1">
      <alignment horizontal="right" vertical="center"/>
    </xf>
    <xf numFmtId="0" fontId="6" fillId="0" borderId="108" xfId="0" applyFont="1" applyFill="1" applyBorder="1" applyAlignment="1">
      <alignment horizontal="right" vertical="center"/>
    </xf>
    <xf numFmtId="0" fontId="6" fillId="0" borderId="108" xfId="0" applyFont="1" applyFill="1" applyBorder="1" applyAlignment="1">
      <alignment/>
    </xf>
    <xf numFmtId="0" fontId="6" fillId="0" borderId="189" xfId="0" applyFont="1" applyFill="1" applyBorder="1" applyAlignment="1">
      <alignment/>
    </xf>
    <xf numFmtId="0" fontId="6" fillId="0" borderId="107" xfId="0" applyFont="1" applyFill="1" applyBorder="1" applyAlignment="1">
      <alignment vertical="center"/>
    </xf>
    <xf numFmtId="0" fontId="6" fillId="0" borderId="108" xfId="0" applyFont="1" applyFill="1" applyBorder="1" applyAlignment="1">
      <alignment vertical="center"/>
    </xf>
    <xf numFmtId="0" fontId="6" fillId="0" borderId="107" xfId="0" applyFont="1" applyFill="1" applyBorder="1" applyAlignment="1">
      <alignment horizontal="left" indent="12"/>
    </xf>
    <xf numFmtId="0" fontId="6" fillId="0" borderId="108" xfId="0" applyFont="1" applyFill="1" applyBorder="1" applyAlignment="1">
      <alignment horizontal="left" indent="12"/>
    </xf>
    <xf numFmtId="0" fontId="6" fillId="0" borderId="189" xfId="0" applyFont="1" applyFill="1" applyBorder="1" applyAlignment="1">
      <alignment horizontal="left" indent="12"/>
    </xf>
    <xf numFmtId="0" fontId="6" fillId="0" borderId="107" xfId="0" applyFont="1" applyFill="1" applyBorder="1" applyAlignment="1">
      <alignment/>
    </xf>
    <xf numFmtId="0" fontId="6" fillId="0" borderId="107" xfId="0" applyFont="1" applyFill="1" applyBorder="1" applyAlignment="1">
      <alignment horizontal="justify"/>
    </xf>
    <xf numFmtId="0" fontId="6" fillId="0" borderId="108" xfId="0" applyFont="1" applyFill="1" applyBorder="1" applyAlignment="1">
      <alignment horizontal="justify"/>
    </xf>
    <xf numFmtId="0" fontId="6" fillId="0" borderId="189" xfId="0" applyFont="1" applyFill="1" applyBorder="1" applyAlignment="1">
      <alignment horizontal="justify"/>
    </xf>
    <xf numFmtId="0" fontId="26" fillId="0" borderId="0" xfId="0" applyFont="1" applyFill="1" applyAlignment="1">
      <alignment/>
    </xf>
    <xf numFmtId="0" fontId="12" fillId="0" borderId="0" xfId="0" applyFont="1" applyAlignment="1">
      <alignment horizontal="center"/>
    </xf>
    <xf numFmtId="0" fontId="22" fillId="0" borderId="190" xfId="0" applyFont="1" applyBorder="1" applyAlignment="1">
      <alignment horizontal="left" indent="2"/>
    </xf>
    <xf numFmtId="0" fontId="6" fillId="0" borderId="151" xfId="0" applyFont="1" applyBorder="1" applyAlignment="1">
      <alignment horizontal="center" vertical="center" wrapText="1"/>
    </xf>
    <xf numFmtId="0" fontId="6" fillId="0" borderId="15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159" xfId="0" applyFont="1" applyBorder="1" applyAlignment="1">
      <alignment horizontal="center" vertical="center" wrapText="1"/>
    </xf>
    <xf numFmtId="0" fontId="6" fillId="0" borderId="160" xfId="0" applyFont="1" applyBorder="1" applyAlignment="1">
      <alignment horizontal="center" vertical="center" wrapText="1"/>
    </xf>
    <xf numFmtId="0" fontId="6" fillId="0" borderId="191"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6" fillId="0" borderId="192" xfId="0" applyFont="1" applyBorder="1" applyAlignment="1">
      <alignment horizontal="center" vertical="center" wrapText="1"/>
    </xf>
    <xf numFmtId="0" fontId="6" fillId="0" borderId="193" xfId="0" applyFont="1" applyBorder="1" applyAlignment="1">
      <alignment horizontal="center" vertical="center" wrapText="1"/>
    </xf>
    <xf numFmtId="0" fontId="7" fillId="0" borderId="0" xfId="0" applyFont="1" applyBorder="1" applyAlignment="1">
      <alignment wrapText="1"/>
    </xf>
    <xf numFmtId="2" fontId="7" fillId="0" borderId="0" xfId="0" applyNumberFormat="1" applyFont="1" applyBorder="1" applyAlignment="1">
      <alignment horizontal="center" vertical="center" wrapText="1"/>
    </xf>
    <xf numFmtId="0" fontId="7" fillId="0" borderId="0" xfId="0" applyFont="1" applyAlignment="1">
      <alignment horizontal="center"/>
    </xf>
    <xf numFmtId="2" fontId="7" fillId="0" borderId="14" xfId="0" applyNumberFormat="1" applyFont="1" applyBorder="1" applyAlignment="1">
      <alignment horizontal="center" vertical="center" wrapText="1"/>
    </xf>
    <xf numFmtId="0" fontId="7" fillId="0" borderId="0" xfId="0" applyFont="1" applyBorder="1" applyAlignment="1">
      <alignment horizontal="justify" vertical="center" wrapText="1"/>
    </xf>
    <xf numFmtId="0" fontId="7" fillId="0" borderId="8" xfId="0" applyFont="1" applyBorder="1" applyAlignment="1">
      <alignment horizontal="left" vertical="center" shrinkToFit="1"/>
    </xf>
    <xf numFmtId="0" fontId="7" fillId="0" borderId="96" xfId="0" applyFont="1" applyBorder="1" applyAlignment="1">
      <alignment horizontal="left" vertical="center" shrinkToFit="1"/>
    </xf>
    <xf numFmtId="0" fontId="7" fillId="0" borderId="13" xfId="0" applyFont="1" applyBorder="1" applyAlignment="1">
      <alignment vertical="center" shrinkToFit="1"/>
    </xf>
    <xf numFmtId="0" fontId="7" fillId="0" borderId="98" xfId="0" applyFont="1" applyBorder="1" applyAlignment="1">
      <alignment vertical="center" shrinkToFit="1"/>
    </xf>
    <xf numFmtId="0" fontId="7" fillId="0" borderId="80" xfId="0" applyFont="1" applyBorder="1" applyAlignment="1" applyProtection="1">
      <alignment horizontal="justify" vertical="center" wrapText="1"/>
      <protection locked="0"/>
    </xf>
    <xf numFmtId="0" fontId="7" fillId="0" borderId="120" xfId="0" applyFont="1" applyBorder="1" applyAlignment="1" applyProtection="1">
      <alignment horizontal="justify" vertical="center" wrapText="1"/>
      <protection locked="0"/>
    </xf>
    <xf numFmtId="0" fontId="7" fillId="0" borderId="124" xfId="0" applyFont="1" applyBorder="1" applyAlignment="1" applyProtection="1">
      <alignment horizontal="justify" vertical="center" wrapText="1"/>
      <protection locked="0"/>
    </xf>
    <xf numFmtId="0" fontId="7" fillId="0" borderId="66" xfId="0" applyFont="1" applyBorder="1" applyAlignment="1" applyProtection="1">
      <alignment horizontal="justify" vertical="center" wrapText="1"/>
      <protection locked="0"/>
    </xf>
    <xf numFmtId="0" fontId="7" fillId="0" borderId="0" xfId="0" applyFont="1" applyBorder="1" applyAlignment="1" applyProtection="1">
      <alignment horizontal="justify" vertical="center" wrapText="1"/>
      <protection locked="0"/>
    </xf>
    <xf numFmtId="0" fontId="7" fillId="0" borderId="141" xfId="0" applyFont="1" applyBorder="1" applyAlignment="1" applyProtection="1">
      <alignment horizontal="justify" vertical="center" wrapText="1"/>
      <protection locked="0"/>
    </xf>
    <xf numFmtId="0" fontId="7" fillId="0" borderId="15" xfId="0" applyFont="1" applyBorder="1" applyAlignment="1" applyProtection="1">
      <alignment horizontal="justify" vertical="center" wrapText="1"/>
      <protection locked="0"/>
    </xf>
    <xf numFmtId="0" fontId="7" fillId="0" borderId="111" xfId="0" applyFont="1" applyBorder="1" applyAlignment="1" applyProtection="1">
      <alignment horizontal="justify" vertical="center" wrapText="1"/>
      <protection locked="0"/>
    </xf>
    <xf numFmtId="0" fontId="7" fillId="0" borderId="194" xfId="0" applyFont="1" applyBorder="1" applyAlignment="1" applyProtection="1">
      <alignment horizontal="justify" vertical="center" wrapText="1"/>
      <protection locked="0"/>
    </xf>
    <xf numFmtId="0" fontId="7" fillId="0" borderId="8" xfId="0" applyFont="1" applyBorder="1" applyAlignment="1">
      <alignment horizontal="left" vertical="center" wrapText="1"/>
    </xf>
    <xf numFmtId="0" fontId="7" fillId="0" borderId="96" xfId="0" applyFont="1" applyBorder="1" applyAlignment="1">
      <alignment horizontal="left" vertical="center" wrapText="1"/>
    </xf>
    <xf numFmtId="0" fontId="28" fillId="0" borderId="0" xfId="0" applyFont="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7" fillId="0" borderId="26" xfId="0" applyFont="1" applyBorder="1" applyAlignment="1" applyProtection="1">
      <alignment horizontal="justify" vertical="center" wrapText="1"/>
      <protection locked="0"/>
    </xf>
    <xf numFmtId="0" fontId="7" fillId="0" borderId="18" xfId="0" applyFont="1" applyBorder="1" applyAlignment="1" applyProtection="1">
      <alignment horizontal="justify" vertical="center" wrapText="1"/>
      <protection locked="0"/>
    </xf>
    <xf numFmtId="0" fontId="7" fillId="0" borderId="33" xfId="0" applyFont="1" applyBorder="1" applyAlignment="1" applyProtection="1">
      <alignment horizontal="justify" vertical="center" wrapText="1"/>
      <protection locked="0"/>
    </xf>
    <xf numFmtId="0" fontId="7" fillId="0" borderId="3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45" xfId="0" applyFont="1" applyBorder="1" applyAlignment="1" applyProtection="1">
      <alignment horizontal="justify" vertical="center" wrapText="1"/>
      <protection locked="0"/>
    </xf>
    <xf numFmtId="0" fontId="7" fillId="0" borderId="74" xfId="0" applyFont="1" applyBorder="1" applyAlignment="1" applyProtection="1">
      <alignment horizontal="justify" vertical="center" wrapText="1"/>
      <protection locked="0"/>
    </xf>
    <xf numFmtId="0" fontId="7" fillId="0" borderId="22" xfId="0" applyFont="1" applyBorder="1" applyAlignment="1" applyProtection="1">
      <alignment horizontal="justify" vertical="center" wrapText="1"/>
      <protection locked="0"/>
    </xf>
    <xf numFmtId="0" fontId="7" fillId="0" borderId="2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6" fillId="0" borderId="195" xfId="0" applyFont="1" applyBorder="1" applyAlignment="1">
      <alignment horizontal="center" vertical="center" wrapText="1"/>
    </xf>
    <xf numFmtId="0" fontId="6" fillId="0" borderId="196" xfId="0" applyFont="1" applyBorder="1" applyAlignment="1">
      <alignment horizontal="center" vertical="center" wrapText="1"/>
    </xf>
    <xf numFmtId="0" fontId="6" fillId="0" borderId="197" xfId="0" applyFont="1" applyBorder="1" applyAlignment="1">
      <alignment horizontal="center" vertical="center" wrapText="1"/>
    </xf>
    <xf numFmtId="0" fontId="7" fillId="0" borderId="198" xfId="0" applyFont="1" applyBorder="1" applyAlignment="1">
      <alignment horizontal="left" vertical="center" wrapText="1"/>
    </xf>
    <xf numFmtId="0" fontId="7" fillId="0" borderId="199" xfId="0" applyFont="1" applyBorder="1" applyAlignment="1">
      <alignment horizontal="left" vertical="center" wrapText="1"/>
    </xf>
    <xf numFmtId="2" fontId="15" fillId="0" borderId="199" xfId="0" applyNumberFormat="1" applyFont="1" applyFill="1" applyBorder="1" applyAlignment="1">
      <alignment horizontal="center" vertical="center" wrapText="1"/>
    </xf>
    <xf numFmtId="2" fontId="15" fillId="0" borderId="200" xfId="0" applyNumberFormat="1" applyFont="1" applyFill="1" applyBorder="1" applyAlignment="1">
      <alignment horizontal="center" vertical="center" wrapText="1"/>
    </xf>
    <xf numFmtId="0" fontId="7" fillId="0" borderId="201" xfId="0" applyFont="1" applyBorder="1" applyAlignment="1">
      <alignment horizontal="left" vertical="center" wrapText="1"/>
    </xf>
    <xf numFmtId="0" fontId="7" fillId="0" borderId="202" xfId="0" applyFont="1" applyBorder="1" applyAlignment="1">
      <alignment horizontal="left" vertical="center" wrapText="1"/>
    </xf>
    <xf numFmtId="0" fontId="7" fillId="0" borderId="203" xfId="0" applyFont="1" applyBorder="1" applyAlignment="1">
      <alignment horizontal="left" vertical="center" wrapText="1"/>
    </xf>
    <xf numFmtId="0" fontId="7" fillId="0" borderId="198" xfId="0" applyFont="1" applyBorder="1" applyAlignment="1">
      <alignment vertical="center" wrapText="1"/>
    </xf>
    <xf numFmtId="0" fontId="7" fillId="0" borderId="199" xfId="0" applyFont="1" applyBorder="1" applyAlignment="1">
      <alignment vertical="center" wrapText="1"/>
    </xf>
    <xf numFmtId="0" fontId="6" fillId="0" borderId="198" xfId="0" applyFont="1" applyBorder="1" applyAlignment="1">
      <alignment horizontal="center" vertical="center" wrapText="1"/>
    </xf>
    <xf numFmtId="0" fontId="6" fillId="0" borderId="199" xfId="0" applyFont="1" applyBorder="1" applyAlignment="1">
      <alignment horizontal="center" vertical="center" wrapText="1"/>
    </xf>
    <xf numFmtId="0" fontId="7" fillId="0" borderId="0" xfId="0" applyFont="1" applyAlignment="1" applyProtection="1">
      <alignment horizontal="right" wrapText="1"/>
      <protection locked="0"/>
    </xf>
    <xf numFmtId="0" fontId="15" fillId="0" borderId="199" xfId="0" applyFont="1" applyFill="1" applyBorder="1" applyAlignment="1">
      <alignment horizontal="center" vertical="center" wrapText="1"/>
    </xf>
    <xf numFmtId="0" fontId="15" fillId="0" borderId="200" xfId="0" applyFont="1" applyFill="1" applyBorder="1" applyAlignment="1">
      <alignment horizontal="center" vertical="center" wrapText="1"/>
    </xf>
    <xf numFmtId="0" fontId="7" fillId="0" borderId="0" xfId="0" applyFont="1" applyBorder="1" applyAlignment="1">
      <alignment horizontal="right" vertical="center" wrapText="1" indent="1"/>
    </xf>
    <xf numFmtId="0" fontId="10" fillId="0" borderId="0" xfId="0" applyFont="1" applyAlignment="1" applyProtection="1">
      <alignment horizontal="center" vertical="center" wrapText="1"/>
      <protection locked="0"/>
    </xf>
    <xf numFmtId="0" fontId="0" fillId="0" borderId="0" xfId="0" applyAlignment="1">
      <alignment/>
    </xf>
    <xf numFmtId="0" fontId="10" fillId="0" borderId="0" xfId="0" applyFont="1" applyAlignment="1" applyProtection="1">
      <alignment horizontal="left" vertical="center" wrapText="1"/>
      <protection locked="0"/>
    </xf>
  </cellXfs>
  <cellStyles count="9">
    <cellStyle name="Normal" xfId="0"/>
    <cellStyle name="Βασικό_Φύλλο4" xfId="15"/>
    <cellStyle name="Comma" xfId="16"/>
    <cellStyle name="Comma [0]" xfId="17"/>
    <cellStyle name="Currency" xfId="18"/>
    <cellStyle name="Currency [0]" xfId="19"/>
    <cellStyle name="Percent"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5</xdr:row>
      <xdr:rowOff>85725</xdr:rowOff>
    </xdr:from>
    <xdr:to>
      <xdr:col>7</xdr:col>
      <xdr:colOff>323850</xdr:colOff>
      <xdr:row>8</xdr:row>
      <xdr:rowOff>133350</xdr:rowOff>
    </xdr:to>
    <xdr:sp>
      <xdr:nvSpPr>
        <xdr:cNvPr id="1" name="AutoShape 2"/>
        <xdr:cNvSpPr>
          <a:spLocks/>
        </xdr:cNvSpPr>
      </xdr:nvSpPr>
      <xdr:spPr>
        <a:xfrm>
          <a:off x="781050" y="1485900"/>
          <a:ext cx="5467350" cy="647700"/>
        </a:xfrm>
        <a:prstGeom prst="rect"/>
        <a:noFill/>
      </xdr:spPr>
      <xdr:txBody>
        <a:bodyPr fromWordArt="1" wrap="none">
          <a:prstTxWarp prst="textPlain"/>
        </a:bodyPr>
        <a:p>
          <a:pPr algn="ctr"/>
          <a:r>
            <a:rPr sz="2000" b="1" kern="10" spc="400">
              <a:ln w="9525" cmpd="sng">
                <a:noFill/>
              </a:ln>
              <a:solidFill>
                <a:srgbClr val="C0C0C0"/>
              </a:solidFill>
              <a:effectLst>
                <a:outerShdw dist="45790" dir="3378595" algn="ctr">
                  <a:srgbClr val="4D4D4D">
                    <a:alpha val="100000"/>
                  </a:srgbClr>
                </a:outerShdw>
              </a:effectLst>
              <a:latin typeface="Tahoma"/>
              <a:cs typeface="Tahoma"/>
            </a:rPr>
            <a:t>ΠΕΡΙΦΕΡΕΙΑ ΒΟΡΕΙΟΥ ΑΙΓΑΙΟΥ
</a:t>
          </a:r>
        </a:p>
      </xdr:txBody>
    </xdr:sp>
    <xdr:clientData/>
  </xdr:twoCellAnchor>
  <xdr:twoCellAnchor>
    <xdr:from>
      <xdr:col>1</xdr:col>
      <xdr:colOff>95250</xdr:colOff>
      <xdr:row>11</xdr:row>
      <xdr:rowOff>85725</xdr:rowOff>
    </xdr:from>
    <xdr:to>
      <xdr:col>6</xdr:col>
      <xdr:colOff>590550</xdr:colOff>
      <xdr:row>13</xdr:row>
      <xdr:rowOff>28575</xdr:rowOff>
    </xdr:to>
    <xdr:sp>
      <xdr:nvSpPr>
        <xdr:cNvPr id="2" name="AutoShape 3"/>
        <xdr:cNvSpPr>
          <a:spLocks/>
        </xdr:cNvSpPr>
      </xdr:nvSpPr>
      <xdr:spPr>
        <a:xfrm>
          <a:off x="1104900" y="2686050"/>
          <a:ext cx="4591050" cy="342900"/>
        </a:xfrm>
        <a:prstGeom prst="rect"/>
        <a:noFill/>
      </xdr:spPr>
      <xdr:txBody>
        <a:bodyPr fromWordArt="1" wrap="none">
          <a:prstTxWarp prst="textPlain"/>
        </a:bodyPr>
        <a:p>
          <a:pPr algn="ctr"/>
          <a:r>
            <a:rPr sz="1400" b="1" kern="10" spc="280">
              <a:ln w="9525" cmpd="sng">
                <a:noFill/>
              </a:ln>
              <a:solidFill>
                <a:srgbClr val="C0C0C0"/>
              </a:solidFill>
              <a:effectLst>
                <a:outerShdw dist="45790" dir="3378595" algn="ctr">
                  <a:srgbClr val="4D4D4D">
                    <a:alpha val="100000"/>
                  </a:srgbClr>
                </a:outerShdw>
              </a:effectLst>
              <a:latin typeface="Tahoma"/>
              <a:cs typeface="Tahoma"/>
            </a:rPr>
            <a:t>ΔΙΕΥΘΥΝΣΗ  ΓΕΩΡΓΙΚΗΣ  ΑΝΑΠΤΥΞΗΣ</a:t>
          </a:r>
        </a:p>
      </xdr:txBody>
    </xdr:sp>
    <xdr:clientData/>
  </xdr:twoCellAnchor>
  <xdr:twoCellAnchor>
    <xdr:from>
      <xdr:col>3</xdr:col>
      <xdr:colOff>104775</xdr:colOff>
      <xdr:row>40</xdr:row>
      <xdr:rowOff>152400</xdr:rowOff>
    </xdr:from>
    <xdr:to>
      <xdr:col>5</xdr:col>
      <xdr:colOff>104775</xdr:colOff>
      <xdr:row>45</xdr:row>
      <xdr:rowOff>28575</xdr:rowOff>
    </xdr:to>
    <xdr:sp>
      <xdr:nvSpPr>
        <xdr:cNvPr id="3" name="AutoShape 5"/>
        <xdr:cNvSpPr>
          <a:spLocks/>
        </xdr:cNvSpPr>
      </xdr:nvSpPr>
      <xdr:spPr>
        <a:xfrm>
          <a:off x="2752725" y="8553450"/>
          <a:ext cx="1638300" cy="847725"/>
        </a:xfrm>
        <a:prstGeom prst="rect"/>
        <a:noFill/>
      </xdr:spPr>
      <xdr:txBody>
        <a:bodyPr fromWordArt="1" wrap="none">
          <a:prstTxWarp prst="textPlain">
            <a:avLst>
              <a:gd name="adj" fmla="val 25000"/>
            </a:avLst>
          </a:prstTxWarp>
        </a:bodyPr>
        <a:p>
          <a:pPr algn="just"/>
          <a:r>
            <a:rPr sz="2000" spc="0">
              <a:ln w="12700" cmpd="sng">
                <a:solidFill>
                  <a:srgbClr val="000000"/>
                </a:solidFill>
                <a:headEnd type="none"/>
                <a:tailEnd type="none"/>
              </a:ln>
              <a:solidFill>
                <a:srgbClr val="969696"/>
              </a:solidFill>
              <a:effectLst>
                <a:outerShdw dist="45790" dir="2021404" algn="ctr">
                  <a:srgbClr val="C0C0C0">
                    <a:alpha val="100000"/>
                  </a:srgbClr>
                </a:outerShdw>
              </a:effectLst>
              <a:latin typeface="Tahoma"/>
              <a:cs typeface="Tahoma"/>
            </a:rPr>
            <a:t>Ν. ΛΕΣΒΟΥ
Ν. ΧΙΟΥ
Ν.  ΣΑΜΟΥ</a:t>
          </a:r>
        </a:p>
      </xdr:txBody>
    </xdr:sp>
    <xdr:clientData/>
  </xdr:twoCellAnchor>
  <xdr:twoCellAnchor>
    <xdr:from>
      <xdr:col>0</xdr:col>
      <xdr:colOff>800100</xdr:colOff>
      <xdr:row>19</xdr:row>
      <xdr:rowOff>28575</xdr:rowOff>
    </xdr:from>
    <xdr:to>
      <xdr:col>7</xdr:col>
      <xdr:colOff>85725</xdr:colOff>
      <xdr:row>25</xdr:row>
      <xdr:rowOff>9525</xdr:rowOff>
    </xdr:to>
    <xdr:sp>
      <xdr:nvSpPr>
        <xdr:cNvPr id="4" name="AutoShape 18"/>
        <xdr:cNvSpPr>
          <a:spLocks/>
        </xdr:cNvSpPr>
      </xdr:nvSpPr>
      <xdr:spPr>
        <a:xfrm>
          <a:off x="800100" y="4229100"/>
          <a:ext cx="5210175" cy="1181100"/>
        </a:xfrm>
        <a:prstGeom prst="rect"/>
        <a:noFill/>
      </xdr:spPr>
      <xdr:txBody>
        <a:bodyPr fromWordArt="1" wrap="none">
          <a:prstTxWarp prst="textPlain"/>
        </a:bodyPr>
        <a:p>
          <a:pPr algn="ctr"/>
          <a:r>
            <a:rPr sz="1600" kern="10" spc="0">
              <a:ln w="9525" cmpd="sng">
                <a:solidFill>
                  <a:srgbClr val="000000"/>
                </a:solidFill>
                <a:headEnd type="none"/>
                <a:tailEnd type="none"/>
              </a:ln>
              <a:solidFill>
                <a:srgbClr val="C0C0C0"/>
              </a:solidFill>
              <a:latin typeface="Arial Black"/>
              <a:cs typeface="Arial Black"/>
            </a:rPr>
            <a:t>ΔΕΙΚΤΕΣ ΑΞΙΟΛΟΓΗΣΗΣ
ΤΩΝ ΜΕΤΡΩΝ ΤΟΥ ΚΑΝ. (Ε.Κ.) 1257/99
ΕΤΟΥΣ  2006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666750</xdr:colOff>
      <xdr:row>0</xdr:row>
      <xdr:rowOff>0</xdr:rowOff>
    </xdr:from>
    <xdr:to>
      <xdr:col>5</xdr:col>
      <xdr:colOff>666750</xdr:colOff>
      <xdr:row>0</xdr:row>
      <xdr:rowOff>0</xdr:rowOff>
    </xdr:to>
    <xdr:sp>
      <xdr:nvSpPr>
        <xdr:cNvPr id="1" name="AutoShape 1"/>
        <xdr:cNvSpPr>
          <a:spLocks/>
        </xdr:cNvSpPr>
      </xdr:nvSpPr>
      <xdr:spPr>
        <a:xfrm flipV="1">
          <a:off x="7315200"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Greek"/>
              <a:ea typeface="Times New Roman Greek"/>
              <a:cs typeface="Times New Roman Greek"/>
            </a:rPr>
            <a:t/>
          </a:r>
        </a:p>
      </xdr:txBody>
    </xdr:sp>
    <xdr:clientData/>
  </xdr:twoCellAnchor>
  <xdr:twoCellAnchor>
    <xdr:from>
      <xdr:col>5</xdr:col>
      <xdr:colOff>666750</xdr:colOff>
      <xdr:row>0</xdr:row>
      <xdr:rowOff>0</xdr:rowOff>
    </xdr:from>
    <xdr:to>
      <xdr:col>6</xdr:col>
      <xdr:colOff>609600</xdr:colOff>
      <xdr:row>0</xdr:row>
      <xdr:rowOff>0</xdr:rowOff>
    </xdr:to>
    <xdr:sp>
      <xdr:nvSpPr>
        <xdr:cNvPr id="2" name="AutoShape 2"/>
        <xdr:cNvSpPr>
          <a:spLocks/>
        </xdr:cNvSpPr>
      </xdr:nvSpPr>
      <xdr:spPr>
        <a:xfrm>
          <a:off x="7315200" y="0"/>
          <a:ext cx="1143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Greek"/>
              <a:ea typeface="Times New Roman Greek"/>
              <a:cs typeface="Times New Roman Greek"/>
            </a:rPr>
            <a:t/>
          </a:r>
        </a:p>
      </xdr:txBody>
    </xdr:sp>
    <xdr:clientData/>
  </xdr:twoCellAnchor>
  <xdr:twoCellAnchor>
    <xdr:from>
      <xdr:col>5</xdr:col>
      <xdr:colOff>666750</xdr:colOff>
      <xdr:row>0</xdr:row>
      <xdr:rowOff>0</xdr:rowOff>
    </xdr:from>
    <xdr:to>
      <xdr:col>5</xdr:col>
      <xdr:colOff>666750</xdr:colOff>
      <xdr:row>0</xdr:row>
      <xdr:rowOff>0</xdr:rowOff>
    </xdr:to>
    <xdr:sp>
      <xdr:nvSpPr>
        <xdr:cNvPr id="3" name="AutoShape 3"/>
        <xdr:cNvSpPr>
          <a:spLocks/>
        </xdr:cNvSpPr>
      </xdr:nvSpPr>
      <xdr:spPr>
        <a:xfrm>
          <a:off x="7315200"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Greek"/>
              <a:ea typeface="Times New Roman Greek"/>
              <a:cs typeface="Times New Roman Greek"/>
            </a:rPr>
            <a:t/>
          </a:r>
        </a:p>
      </xdr:txBody>
    </xdr:sp>
    <xdr:clientData/>
  </xdr:twoCellAnchor>
  <xdr:twoCellAnchor>
    <xdr:from>
      <xdr:col>5</xdr:col>
      <xdr:colOff>666750</xdr:colOff>
      <xdr:row>0</xdr:row>
      <xdr:rowOff>0</xdr:rowOff>
    </xdr:from>
    <xdr:to>
      <xdr:col>6</xdr:col>
      <xdr:colOff>609600</xdr:colOff>
      <xdr:row>0</xdr:row>
      <xdr:rowOff>0</xdr:rowOff>
    </xdr:to>
    <xdr:sp>
      <xdr:nvSpPr>
        <xdr:cNvPr id="4" name="AutoShape 4"/>
        <xdr:cNvSpPr>
          <a:spLocks/>
        </xdr:cNvSpPr>
      </xdr:nvSpPr>
      <xdr:spPr>
        <a:xfrm>
          <a:off x="7315200" y="0"/>
          <a:ext cx="1143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Greek"/>
              <a:ea typeface="Times New Roman Greek"/>
              <a:cs typeface="Times New Roman Greek"/>
            </a:rPr>
            <a:t/>
          </a:r>
        </a:p>
      </xdr:txBody>
    </xdr:sp>
    <xdr:clientData/>
  </xdr:twoCellAnchor>
  <xdr:twoCellAnchor>
    <xdr:from>
      <xdr:col>8</xdr:col>
      <xdr:colOff>152400</xdr:colOff>
      <xdr:row>0</xdr:row>
      <xdr:rowOff>0</xdr:rowOff>
    </xdr:from>
    <xdr:to>
      <xdr:col>8</xdr:col>
      <xdr:colOff>819150</xdr:colOff>
      <xdr:row>0</xdr:row>
      <xdr:rowOff>0</xdr:rowOff>
    </xdr:to>
    <xdr:sp>
      <xdr:nvSpPr>
        <xdr:cNvPr id="5" name="AutoShape 5"/>
        <xdr:cNvSpPr>
          <a:spLocks/>
        </xdr:cNvSpPr>
      </xdr:nvSpPr>
      <xdr:spPr>
        <a:xfrm>
          <a:off x="10401300" y="0"/>
          <a:ext cx="666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Greek"/>
              <a:ea typeface="Times New Roman Greek"/>
              <a:cs typeface="Times New Roman Greek"/>
            </a:rPr>
            <a:t/>
          </a:r>
        </a:p>
      </xdr:txBody>
    </xdr:sp>
    <xdr:clientData/>
  </xdr:twoCellAnchor>
  <xdr:twoCellAnchor>
    <xdr:from>
      <xdr:col>8</xdr:col>
      <xdr:colOff>828675</xdr:colOff>
      <xdr:row>0</xdr:row>
      <xdr:rowOff>0</xdr:rowOff>
    </xdr:from>
    <xdr:to>
      <xdr:col>8</xdr:col>
      <xdr:colOff>828675</xdr:colOff>
      <xdr:row>0</xdr:row>
      <xdr:rowOff>0</xdr:rowOff>
    </xdr:to>
    <xdr:sp>
      <xdr:nvSpPr>
        <xdr:cNvPr id="6" name="AutoShape 6"/>
        <xdr:cNvSpPr>
          <a:spLocks/>
        </xdr:cNvSpPr>
      </xdr:nvSpPr>
      <xdr:spPr>
        <a:xfrm>
          <a:off x="11077575"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Greek"/>
              <a:ea typeface="Times New Roman Greek"/>
              <a:cs typeface="Times New Roman Greek"/>
            </a:rPr>
            <a:t/>
          </a:r>
        </a:p>
      </xdr:txBody>
    </xdr:sp>
    <xdr:clientData/>
  </xdr:twoCellAnchor>
  <xdr:twoCellAnchor>
    <xdr:from>
      <xdr:col>8</xdr:col>
      <xdr:colOff>828675</xdr:colOff>
      <xdr:row>0</xdr:row>
      <xdr:rowOff>0</xdr:rowOff>
    </xdr:from>
    <xdr:to>
      <xdr:col>8</xdr:col>
      <xdr:colOff>828675</xdr:colOff>
      <xdr:row>0</xdr:row>
      <xdr:rowOff>0</xdr:rowOff>
    </xdr:to>
    <xdr:sp>
      <xdr:nvSpPr>
        <xdr:cNvPr id="7" name="AutoShape 7"/>
        <xdr:cNvSpPr>
          <a:spLocks/>
        </xdr:cNvSpPr>
      </xdr:nvSpPr>
      <xdr:spPr>
        <a:xfrm>
          <a:off x="11077575" y="0"/>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Greek"/>
              <a:ea typeface="Times New Roman Greek"/>
              <a:cs typeface="Times New Roman Greek"/>
            </a:rPr>
            <a:t/>
          </a:r>
        </a:p>
      </xdr:txBody>
    </xdr:sp>
    <xdr:clientData/>
  </xdr:twoCellAnchor>
  <xdr:twoCellAnchor>
    <xdr:from>
      <xdr:col>8</xdr:col>
      <xdr:colOff>152400</xdr:colOff>
      <xdr:row>0</xdr:row>
      <xdr:rowOff>0</xdr:rowOff>
    </xdr:from>
    <xdr:to>
      <xdr:col>8</xdr:col>
      <xdr:colOff>819150</xdr:colOff>
      <xdr:row>0</xdr:row>
      <xdr:rowOff>0</xdr:rowOff>
    </xdr:to>
    <xdr:sp>
      <xdr:nvSpPr>
        <xdr:cNvPr id="8" name="AutoShape 8"/>
        <xdr:cNvSpPr>
          <a:spLocks/>
        </xdr:cNvSpPr>
      </xdr:nvSpPr>
      <xdr:spPr>
        <a:xfrm>
          <a:off x="10401300" y="0"/>
          <a:ext cx="6667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Greek"/>
              <a:ea typeface="Times New Roman Greek"/>
              <a:cs typeface="Times New Roman Greek"/>
            </a:rPr>
            <a:t/>
          </a:r>
        </a:p>
      </xdr:txBody>
    </xdr:sp>
    <xdr:clientData/>
  </xdr:twoCellAnchor>
  <xdr:twoCellAnchor editAs="oneCell">
    <xdr:from>
      <xdr:col>0</xdr:col>
      <xdr:colOff>247650</xdr:colOff>
      <xdr:row>63</xdr:row>
      <xdr:rowOff>400050</xdr:rowOff>
    </xdr:from>
    <xdr:to>
      <xdr:col>0</xdr:col>
      <xdr:colOff>400050</xdr:colOff>
      <xdr:row>63</xdr:row>
      <xdr:rowOff>523875</xdr:rowOff>
    </xdr:to>
    <xdr:pic>
      <xdr:nvPicPr>
        <xdr:cNvPr id="9" name="Picture 10"/>
        <xdr:cNvPicPr preferRelativeResize="1">
          <a:picLocks noChangeAspect="1"/>
        </xdr:cNvPicPr>
      </xdr:nvPicPr>
      <xdr:blipFill>
        <a:blip r:embed="rId1"/>
        <a:stretch>
          <a:fillRect/>
        </a:stretch>
      </xdr:blipFill>
      <xdr:spPr>
        <a:xfrm>
          <a:off x="247650" y="29975175"/>
          <a:ext cx="152400"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772</xdr:row>
      <xdr:rowOff>66675</xdr:rowOff>
    </xdr:from>
    <xdr:to>
      <xdr:col>0</xdr:col>
      <xdr:colOff>342900</xdr:colOff>
      <xdr:row>772</xdr:row>
      <xdr:rowOff>180975</xdr:rowOff>
    </xdr:to>
    <xdr:pic>
      <xdr:nvPicPr>
        <xdr:cNvPr id="1" name="Picture 8"/>
        <xdr:cNvPicPr preferRelativeResize="1">
          <a:picLocks noChangeAspect="1"/>
        </xdr:cNvPicPr>
      </xdr:nvPicPr>
      <xdr:blipFill>
        <a:blip r:embed="rId1"/>
        <a:stretch>
          <a:fillRect/>
        </a:stretch>
      </xdr:blipFill>
      <xdr:spPr>
        <a:xfrm>
          <a:off x="200025" y="190214250"/>
          <a:ext cx="142875" cy="114300"/>
        </a:xfrm>
        <a:prstGeom prst="rect">
          <a:avLst/>
        </a:prstGeom>
        <a:noFill/>
        <a:ln w="9525" cmpd="sng">
          <a:noFill/>
        </a:ln>
      </xdr:spPr>
    </xdr:pic>
    <xdr:clientData/>
  </xdr:twoCellAnchor>
  <xdr:twoCellAnchor editAs="oneCell">
    <xdr:from>
      <xdr:col>0</xdr:col>
      <xdr:colOff>200025</xdr:colOff>
      <xdr:row>773</xdr:row>
      <xdr:rowOff>66675</xdr:rowOff>
    </xdr:from>
    <xdr:to>
      <xdr:col>0</xdr:col>
      <xdr:colOff>342900</xdr:colOff>
      <xdr:row>773</xdr:row>
      <xdr:rowOff>180975</xdr:rowOff>
    </xdr:to>
    <xdr:pic>
      <xdr:nvPicPr>
        <xdr:cNvPr id="2" name="Picture 10"/>
        <xdr:cNvPicPr preferRelativeResize="1">
          <a:picLocks noChangeAspect="1"/>
        </xdr:cNvPicPr>
      </xdr:nvPicPr>
      <xdr:blipFill>
        <a:blip r:embed="rId1"/>
        <a:stretch>
          <a:fillRect/>
        </a:stretch>
      </xdr:blipFill>
      <xdr:spPr>
        <a:xfrm>
          <a:off x="200025" y="190557150"/>
          <a:ext cx="142875" cy="114300"/>
        </a:xfrm>
        <a:prstGeom prst="rect">
          <a:avLst/>
        </a:prstGeom>
        <a:noFill/>
        <a:ln w="9525" cmpd="sng">
          <a:noFill/>
        </a:ln>
      </xdr:spPr>
    </xdr:pic>
    <xdr:clientData/>
  </xdr:twoCellAnchor>
  <xdr:twoCellAnchor editAs="oneCell">
    <xdr:from>
      <xdr:col>0</xdr:col>
      <xdr:colOff>200025</xdr:colOff>
      <xdr:row>774</xdr:row>
      <xdr:rowOff>47625</xdr:rowOff>
    </xdr:from>
    <xdr:to>
      <xdr:col>0</xdr:col>
      <xdr:colOff>342900</xdr:colOff>
      <xdr:row>774</xdr:row>
      <xdr:rowOff>161925</xdr:rowOff>
    </xdr:to>
    <xdr:pic>
      <xdr:nvPicPr>
        <xdr:cNvPr id="3" name="Picture 11"/>
        <xdr:cNvPicPr preferRelativeResize="1">
          <a:picLocks noChangeAspect="1"/>
        </xdr:cNvPicPr>
      </xdr:nvPicPr>
      <xdr:blipFill>
        <a:blip r:embed="rId1"/>
        <a:stretch>
          <a:fillRect/>
        </a:stretch>
      </xdr:blipFill>
      <xdr:spPr>
        <a:xfrm>
          <a:off x="200025" y="190881000"/>
          <a:ext cx="142875" cy="114300"/>
        </a:xfrm>
        <a:prstGeom prst="rect">
          <a:avLst/>
        </a:prstGeom>
        <a:noFill/>
        <a:ln w="9525" cmpd="sng">
          <a:noFill/>
        </a:ln>
      </xdr:spPr>
    </xdr:pic>
    <xdr:clientData/>
  </xdr:twoCellAnchor>
  <xdr:twoCellAnchor editAs="oneCell">
    <xdr:from>
      <xdr:col>0</xdr:col>
      <xdr:colOff>200025</xdr:colOff>
      <xdr:row>775</xdr:row>
      <xdr:rowOff>66675</xdr:rowOff>
    </xdr:from>
    <xdr:to>
      <xdr:col>0</xdr:col>
      <xdr:colOff>342900</xdr:colOff>
      <xdr:row>775</xdr:row>
      <xdr:rowOff>180975</xdr:rowOff>
    </xdr:to>
    <xdr:pic>
      <xdr:nvPicPr>
        <xdr:cNvPr id="4" name="Picture 12"/>
        <xdr:cNvPicPr preferRelativeResize="1">
          <a:picLocks noChangeAspect="1"/>
        </xdr:cNvPicPr>
      </xdr:nvPicPr>
      <xdr:blipFill>
        <a:blip r:embed="rId1"/>
        <a:stretch>
          <a:fillRect/>
        </a:stretch>
      </xdr:blipFill>
      <xdr:spPr>
        <a:xfrm>
          <a:off x="200025" y="191585850"/>
          <a:ext cx="142875" cy="114300"/>
        </a:xfrm>
        <a:prstGeom prst="rect">
          <a:avLst/>
        </a:prstGeom>
        <a:noFill/>
        <a:ln w="9525" cmpd="sng">
          <a:noFill/>
        </a:ln>
      </xdr:spPr>
    </xdr:pic>
    <xdr:clientData/>
  </xdr:twoCellAnchor>
  <xdr:twoCellAnchor editAs="oneCell">
    <xdr:from>
      <xdr:col>0</xdr:col>
      <xdr:colOff>200025</xdr:colOff>
      <xdr:row>776</xdr:row>
      <xdr:rowOff>66675</xdr:rowOff>
    </xdr:from>
    <xdr:to>
      <xdr:col>0</xdr:col>
      <xdr:colOff>342900</xdr:colOff>
      <xdr:row>776</xdr:row>
      <xdr:rowOff>180975</xdr:rowOff>
    </xdr:to>
    <xdr:pic>
      <xdr:nvPicPr>
        <xdr:cNvPr id="5" name="Picture 13"/>
        <xdr:cNvPicPr preferRelativeResize="1">
          <a:picLocks noChangeAspect="1"/>
        </xdr:cNvPicPr>
      </xdr:nvPicPr>
      <xdr:blipFill>
        <a:blip r:embed="rId1"/>
        <a:stretch>
          <a:fillRect/>
        </a:stretch>
      </xdr:blipFill>
      <xdr:spPr>
        <a:xfrm>
          <a:off x="200025" y="191928750"/>
          <a:ext cx="142875" cy="114300"/>
        </a:xfrm>
        <a:prstGeom prst="rect">
          <a:avLst/>
        </a:prstGeom>
        <a:noFill/>
        <a:ln w="9525" cmpd="sng">
          <a:noFill/>
        </a:ln>
      </xdr:spPr>
    </xdr:pic>
    <xdr:clientData/>
  </xdr:twoCellAnchor>
  <xdr:twoCellAnchor editAs="oneCell">
    <xdr:from>
      <xdr:col>0</xdr:col>
      <xdr:colOff>200025</xdr:colOff>
      <xdr:row>777</xdr:row>
      <xdr:rowOff>66675</xdr:rowOff>
    </xdr:from>
    <xdr:to>
      <xdr:col>0</xdr:col>
      <xdr:colOff>342900</xdr:colOff>
      <xdr:row>777</xdr:row>
      <xdr:rowOff>180975</xdr:rowOff>
    </xdr:to>
    <xdr:pic>
      <xdr:nvPicPr>
        <xdr:cNvPr id="6" name="Picture 14"/>
        <xdr:cNvPicPr preferRelativeResize="1">
          <a:picLocks noChangeAspect="1"/>
        </xdr:cNvPicPr>
      </xdr:nvPicPr>
      <xdr:blipFill>
        <a:blip r:embed="rId1"/>
        <a:stretch>
          <a:fillRect/>
        </a:stretch>
      </xdr:blipFill>
      <xdr:spPr>
        <a:xfrm>
          <a:off x="200025" y="192395475"/>
          <a:ext cx="142875" cy="114300"/>
        </a:xfrm>
        <a:prstGeom prst="rect">
          <a:avLst/>
        </a:prstGeom>
        <a:noFill/>
        <a:ln w="9525" cmpd="sng">
          <a:noFill/>
        </a:ln>
      </xdr:spPr>
    </xdr:pic>
    <xdr:clientData/>
  </xdr:twoCellAnchor>
  <xdr:twoCellAnchor editAs="oneCell">
    <xdr:from>
      <xdr:col>0</xdr:col>
      <xdr:colOff>200025</xdr:colOff>
      <xdr:row>778</xdr:row>
      <xdr:rowOff>180975</xdr:rowOff>
    </xdr:from>
    <xdr:to>
      <xdr:col>0</xdr:col>
      <xdr:colOff>352425</xdr:colOff>
      <xdr:row>778</xdr:row>
      <xdr:rowOff>323850</xdr:rowOff>
    </xdr:to>
    <xdr:pic>
      <xdr:nvPicPr>
        <xdr:cNvPr id="7" name="Picture 30"/>
        <xdr:cNvPicPr preferRelativeResize="1">
          <a:picLocks noChangeAspect="1"/>
        </xdr:cNvPicPr>
      </xdr:nvPicPr>
      <xdr:blipFill>
        <a:blip r:embed="rId1"/>
        <a:stretch>
          <a:fillRect/>
        </a:stretch>
      </xdr:blipFill>
      <xdr:spPr>
        <a:xfrm>
          <a:off x="200025" y="192852675"/>
          <a:ext cx="152400" cy="142875"/>
        </a:xfrm>
        <a:prstGeom prst="rect">
          <a:avLst/>
        </a:prstGeom>
        <a:noFill/>
        <a:ln w="9525" cmpd="sng">
          <a:noFill/>
        </a:ln>
      </xdr:spPr>
    </xdr:pic>
    <xdr:clientData/>
  </xdr:twoCellAnchor>
  <xdr:twoCellAnchor editAs="oneCell">
    <xdr:from>
      <xdr:col>0</xdr:col>
      <xdr:colOff>200025</xdr:colOff>
      <xdr:row>771</xdr:row>
      <xdr:rowOff>66675</xdr:rowOff>
    </xdr:from>
    <xdr:to>
      <xdr:col>0</xdr:col>
      <xdr:colOff>342900</xdr:colOff>
      <xdr:row>771</xdr:row>
      <xdr:rowOff>180975</xdr:rowOff>
    </xdr:to>
    <xdr:pic>
      <xdr:nvPicPr>
        <xdr:cNvPr id="8" name="Picture 34"/>
        <xdr:cNvPicPr preferRelativeResize="1">
          <a:picLocks noChangeAspect="1"/>
        </xdr:cNvPicPr>
      </xdr:nvPicPr>
      <xdr:blipFill>
        <a:blip r:embed="rId1"/>
        <a:stretch>
          <a:fillRect/>
        </a:stretch>
      </xdr:blipFill>
      <xdr:spPr>
        <a:xfrm>
          <a:off x="200025" y="189871350"/>
          <a:ext cx="142875" cy="11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5</xdr:row>
      <xdr:rowOff>66675</xdr:rowOff>
    </xdr:from>
    <xdr:to>
      <xdr:col>0</xdr:col>
      <xdr:colOff>257175</xdr:colOff>
      <xdr:row>5</xdr:row>
      <xdr:rowOff>190500</xdr:rowOff>
    </xdr:to>
    <xdr:pic>
      <xdr:nvPicPr>
        <xdr:cNvPr id="1" name="Picture 1"/>
        <xdr:cNvPicPr preferRelativeResize="1">
          <a:picLocks noChangeAspect="1"/>
        </xdr:cNvPicPr>
      </xdr:nvPicPr>
      <xdr:blipFill>
        <a:blip r:embed="rId1"/>
        <a:stretch>
          <a:fillRect/>
        </a:stretch>
      </xdr:blipFill>
      <xdr:spPr>
        <a:xfrm>
          <a:off x="104775" y="2952750"/>
          <a:ext cx="152400" cy="123825"/>
        </a:xfrm>
        <a:prstGeom prst="rect">
          <a:avLst/>
        </a:prstGeom>
        <a:noFill/>
        <a:ln w="9525" cmpd="sng">
          <a:noFill/>
        </a:ln>
      </xdr:spPr>
    </xdr:pic>
    <xdr:clientData/>
  </xdr:twoCellAnchor>
  <xdr:twoCellAnchor editAs="oneCell">
    <xdr:from>
      <xdr:col>0</xdr:col>
      <xdr:colOff>95250</xdr:colOff>
      <xdr:row>6</xdr:row>
      <xdr:rowOff>66675</xdr:rowOff>
    </xdr:from>
    <xdr:to>
      <xdr:col>0</xdr:col>
      <xdr:colOff>247650</xdr:colOff>
      <xdr:row>6</xdr:row>
      <xdr:rowOff>190500</xdr:rowOff>
    </xdr:to>
    <xdr:pic>
      <xdr:nvPicPr>
        <xdr:cNvPr id="2" name="Picture 2"/>
        <xdr:cNvPicPr preferRelativeResize="1">
          <a:picLocks noChangeAspect="1"/>
        </xdr:cNvPicPr>
      </xdr:nvPicPr>
      <xdr:blipFill>
        <a:blip r:embed="rId1"/>
        <a:stretch>
          <a:fillRect/>
        </a:stretch>
      </xdr:blipFill>
      <xdr:spPr>
        <a:xfrm>
          <a:off x="95250" y="3600450"/>
          <a:ext cx="152400" cy="123825"/>
        </a:xfrm>
        <a:prstGeom prst="rect">
          <a:avLst/>
        </a:prstGeom>
        <a:noFill/>
        <a:ln w="9525" cmpd="sng">
          <a:noFill/>
        </a:ln>
      </xdr:spPr>
    </xdr:pic>
    <xdr:clientData/>
  </xdr:twoCellAnchor>
  <xdr:twoCellAnchor editAs="oneCell">
    <xdr:from>
      <xdr:col>0</xdr:col>
      <xdr:colOff>95250</xdr:colOff>
      <xdr:row>7</xdr:row>
      <xdr:rowOff>76200</xdr:rowOff>
    </xdr:from>
    <xdr:to>
      <xdr:col>0</xdr:col>
      <xdr:colOff>247650</xdr:colOff>
      <xdr:row>7</xdr:row>
      <xdr:rowOff>200025</xdr:rowOff>
    </xdr:to>
    <xdr:pic>
      <xdr:nvPicPr>
        <xdr:cNvPr id="3" name="Picture 3"/>
        <xdr:cNvPicPr preferRelativeResize="1">
          <a:picLocks noChangeAspect="1"/>
        </xdr:cNvPicPr>
      </xdr:nvPicPr>
      <xdr:blipFill>
        <a:blip r:embed="rId1"/>
        <a:stretch>
          <a:fillRect/>
        </a:stretch>
      </xdr:blipFill>
      <xdr:spPr>
        <a:xfrm>
          <a:off x="95250" y="4029075"/>
          <a:ext cx="152400"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workbookViewId="0" topLeftCell="A13">
      <selection activeCell="J28" sqref="J28"/>
    </sheetView>
  </sheetViews>
  <sheetFormatPr defaultColWidth="8.59765625" defaultRowHeight="15"/>
  <cols>
    <col min="1" max="1" width="10.59765625" style="250" customWidth="1"/>
    <col min="2" max="7" width="8.59765625" style="250" customWidth="1"/>
    <col min="8" max="8" width="10.59765625" style="250" customWidth="1"/>
    <col min="9" max="16384" width="8.59765625" style="250" customWidth="1"/>
  </cols>
  <sheetData>
    <row r="1" spans="1:9" ht="47.25" customHeight="1">
      <c r="A1" s="351"/>
      <c r="B1" s="351"/>
      <c r="C1" s="351"/>
      <c r="D1" s="351"/>
      <c r="E1" s="351"/>
      <c r="F1" s="351"/>
      <c r="G1" s="351"/>
      <c r="H1" s="351"/>
      <c r="I1" s="249"/>
    </row>
    <row r="2" spans="1:9" ht="15.75">
      <c r="A2" s="351"/>
      <c r="B2" s="351"/>
      <c r="C2" s="351"/>
      <c r="D2" s="351"/>
      <c r="E2" s="351"/>
      <c r="F2" s="351"/>
      <c r="G2" s="351"/>
      <c r="H2" s="351"/>
      <c r="I2" s="249"/>
    </row>
    <row r="3" spans="1:9" ht="15.75">
      <c r="A3" s="351"/>
      <c r="B3" s="351"/>
      <c r="C3" s="351"/>
      <c r="D3" s="351"/>
      <c r="E3" s="351"/>
      <c r="F3" s="351"/>
      <c r="G3" s="351"/>
      <c r="H3" s="351"/>
      <c r="I3" s="249"/>
    </row>
    <row r="4" spans="1:9" ht="15.75">
      <c r="A4" s="351"/>
      <c r="B4" s="351"/>
      <c r="C4" s="351"/>
      <c r="D4" s="351"/>
      <c r="E4" s="351"/>
      <c r="F4" s="351"/>
      <c r="G4" s="351"/>
      <c r="H4" s="351"/>
      <c r="I4" s="249"/>
    </row>
    <row r="5" spans="1:9" ht="15.75">
      <c r="A5" s="351"/>
      <c r="B5" s="351"/>
      <c r="C5" s="351"/>
      <c r="D5" s="351"/>
      <c r="E5" s="351"/>
      <c r="F5" s="351"/>
      <c r="G5" s="351"/>
      <c r="H5" s="351"/>
      <c r="I5" s="249"/>
    </row>
    <row r="6" spans="1:9" ht="15.75">
      <c r="A6" s="351"/>
      <c r="B6" s="351"/>
      <c r="C6" s="351"/>
      <c r="D6" s="351"/>
      <c r="E6" s="351"/>
      <c r="F6" s="351"/>
      <c r="G6" s="351"/>
      <c r="H6" s="351"/>
      <c r="I6" s="249"/>
    </row>
    <row r="7" spans="1:9" ht="15.75">
      <c r="A7" s="351"/>
      <c r="B7" s="351"/>
      <c r="C7" s="351"/>
      <c r="D7" s="351"/>
      <c r="E7" s="351"/>
      <c r="F7" s="351"/>
      <c r="G7" s="351"/>
      <c r="H7" s="351"/>
      <c r="I7" s="249"/>
    </row>
    <row r="8" spans="1:9" ht="15.75">
      <c r="A8" s="351"/>
      <c r="B8" s="351"/>
      <c r="C8" s="351"/>
      <c r="D8" s="351"/>
      <c r="E8" s="351"/>
      <c r="F8" s="351"/>
      <c r="G8" s="351"/>
      <c r="H8" s="351"/>
      <c r="I8" s="249"/>
    </row>
    <row r="9" spans="1:9" ht="15.75">
      <c r="A9" s="351"/>
      <c r="B9" s="351"/>
      <c r="C9" s="351"/>
      <c r="D9" s="351"/>
      <c r="E9" s="351"/>
      <c r="F9" s="351"/>
      <c r="G9" s="351"/>
      <c r="H9" s="351"/>
      <c r="I9" s="249"/>
    </row>
    <row r="10" spans="1:9" ht="15.75">
      <c r="A10" s="351"/>
      <c r="B10" s="351"/>
      <c r="C10" s="351"/>
      <c r="D10" s="351"/>
      <c r="E10" s="351"/>
      <c r="F10" s="351"/>
      <c r="G10" s="351"/>
      <c r="H10" s="351"/>
      <c r="I10" s="249"/>
    </row>
    <row r="11" spans="1:9" ht="15.75">
      <c r="A11" s="351"/>
      <c r="B11" s="351"/>
      <c r="C11" s="351"/>
      <c r="D11" s="351"/>
      <c r="E11" s="351"/>
      <c r="F11" s="351"/>
      <c r="G11" s="351"/>
      <c r="H11" s="351"/>
      <c r="I11" s="249"/>
    </row>
    <row r="12" spans="1:9" ht="15.75">
      <c r="A12" s="351"/>
      <c r="B12" s="351"/>
      <c r="C12" s="351"/>
      <c r="D12" s="351"/>
      <c r="E12" s="351"/>
      <c r="F12" s="351"/>
      <c r="G12" s="351"/>
      <c r="H12" s="351"/>
      <c r="I12" s="249"/>
    </row>
    <row r="13" spans="1:9" ht="15.75">
      <c r="A13" s="351"/>
      <c r="B13" s="351"/>
      <c r="C13" s="351"/>
      <c r="D13" s="351"/>
      <c r="E13" s="351"/>
      <c r="F13" s="351"/>
      <c r="G13" s="351"/>
      <c r="H13" s="351"/>
      <c r="I13" s="249"/>
    </row>
    <row r="14" spans="1:9" ht="15.75">
      <c r="A14" s="351"/>
      <c r="B14" s="351"/>
      <c r="C14" s="351"/>
      <c r="D14" s="351"/>
      <c r="E14" s="351"/>
      <c r="F14" s="351"/>
      <c r="G14" s="351"/>
      <c r="H14" s="351"/>
      <c r="I14" s="249"/>
    </row>
    <row r="15" spans="1:9" ht="15.75">
      <c r="A15" s="351"/>
      <c r="B15" s="351"/>
      <c r="C15" s="351"/>
      <c r="D15" s="351"/>
      <c r="E15" s="351"/>
      <c r="F15" s="351"/>
      <c r="G15" s="351"/>
      <c r="H15" s="351"/>
      <c r="I15" s="249"/>
    </row>
    <row r="16" spans="1:9" ht="15.75">
      <c r="A16" s="351"/>
      <c r="B16" s="351"/>
      <c r="C16" s="351"/>
      <c r="D16" s="351"/>
      <c r="E16" s="351"/>
      <c r="F16" s="351"/>
      <c r="G16" s="351"/>
      <c r="H16" s="351"/>
      <c r="I16" s="249"/>
    </row>
    <row r="17" spans="1:9" ht="15.75">
      <c r="A17" s="351"/>
      <c r="B17" s="351"/>
      <c r="C17" s="351"/>
      <c r="D17" s="351"/>
      <c r="E17" s="351"/>
      <c r="F17" s="351"/>
      <c r="G17" s="351"/>
      <c r="H17" s="351"/>
      <c r="I17" s="249"/>
    </row>
    <row r="18" spans="1:9" ht="15.75">
      <c r="A18" s="351"/>
      <c r="B18" s="351"/>
      <c r="C18" s="351"/>
      <c r="D18" s="351"/>
      <c r="E18" s="351"/>
      <c r="F18" s="351"/>
      <c r="G18" s="351"/>
      <c r="H18" s="351"/>
      <c r="I18" s="249"/>
    </row>
    <row r="19" spans="1:9" ht="15.75">
      <c r="A19" s="351"/>
      <c r="B19" s="351"/>
      <c r="C19" s="351"/>
      <c r="D19" s="351"/>
      <c r="E19" s="351"/>
      <c r="F19" s="351"/>
      <c r="G19" s="351"/>
      <c r="H19" s="351"/>
      <c r="I19" s="249"/>
    </row>
    <row r="20" spans="1:9" ht="15.75">
      <c r="A20" s="351"/>
      <c r="B20" s="351"/>
      <c r="C20" s="351"/>
      <c r="D20" s="351"/>
      <c r="E20" s="351"/>
      <c r="F20" s="351"/>
      <c r="G20" s="351"/>
      <c r="H20" s="351"/>
      <c r="I20" s="290"/>
    </row>
    <row r="21" spans="1:9" ht="15.75">
      <c r="A21" s="351"/>
      <c r="B21" s="351"/>
      <c r="C21" s="351"/>
      <c r="D21" s="351"/>
      <c r="E21" s="351"/>
      <c r="F21" s="351"/>
      <c r="G21" s="351"/>
      <c r="H21" s="351"/>
      <c r="I21" s="249"/>
    </row>
    <row r="22" spans="1:10" ht="15.75">
      <c r="A22" s="351"/>
      <c r="B22" s="351"/>
      <c r="C22" s="351"/>
      <c r="D22" s="351"/>
      <c r="E22" s="351"/>
      <c r="F22" s="351"/>
      <c r="G22" s="351"/>
      <c r="H22" s="351"/>
      <c r="I22" s="249"/>
      <c r="J22" s="289"/>
    </row>
    <row r="23" spans="1:9" ht="15.75">
      <c r="A23" s="351"/>
      <c r="B23" s="351"/>
      <c r="C23" s="351"/>
      <c r="D23" s="351"/>
      <c r="E23" s="351"/>
      <c r="F23" s="351"/>
      <c r="G23" s="351"/>
      <c r="H23" s="351"/>
      <c r="I23" s="249"/>
    </row>
    <row r="24" spans="1:9" ht="15.75">
      <c r="A24" s="351"/>
      <c r="B24" s="351"/>
      <c r="C24" s="351"/>
      <c r="D24" s="351"/>
      <c r="E24" s="351"/>
      <c r="F24" s="351"/>
      <c r="G24" s="351"/>
      <c r="H24" s="351"/>
      <c r="I24" s="249"/>
    </row>
    <row r="25" spans="1:9" ht="15.75">
      <c r="A25" s="351"/>
      <c r="B25" s="351"/>
      <c r="C25" s="351"/>
      <c r="D25" s="351"/>
      <c r="E25" s="351"/>
      <c r="F25" s="351"/>
      <c r="G25" s="351"/>
      <c r="H25" s="351"/>
      <c r="I25" s="249"/>
    </row>
    <row r="26" spans="1:9" ht="15.75">
      <c r="A26" s="351"/>
      <c r="B26" s="351"/>
      <c r="C26" s="351"/>
      <c r="D26" s="351"/>
      <c r="E26" s="351"/>
      <c r="F26" s="351"/>
      <c r="G26" s="351"/>
      <c r="H26" s="351"/>
      <c r="I26" s="249"/>
    </row>
    <row r="27" spans="1:9" ht="15.75">
      <c r="A27" s="351"/>
      <c r="B27" s="351"/>
      <c r="C27" s="351"/>
      <c r="D27" s="351"/>
      <c r="E27" s="351"/>
      <c r="F27" s="351"/>
      <c r="G27" s="351"/>
      <c r="H27" s="351"/>
      <c r="I27" s="249"/>
    </row>
    <row r="28" spans="1:8" ht="15.75">
      <c r="A28" s="352"/>
      <c r="B28" s="352"/>
      <c r="C28" s="352"/>
      <c r="D28" s="352"/>
      <c r="E28" s="352"/>
      <c r="F28" s="352"/>
      <c r="G28" s="352"/>
      <c r="H28" s="352"/>
    </row>
    <row r="29" spans="1:8" ht="15.75">
      <c r="A29" s="352"/>
      <c r="B29" s="352"/>
      <c r="C29" s="352"/>
      <c r="D29" s="352"/>
      <c r="E29" s="352"/>
      <c r="F29" s="352"/>
      <c r="G29" s="352"/>
      <c r="H29" s="352"/>
    </row>
    <row r="30" spans="1:8" ht="15.75">
      <c r="A30" s="352"/>
      <c r="B30" s="352"/>
      <c r="C30" s="352"/>
      <c r="D30" s="352"/>
      <c r="E30" s="352"/>
      <c r="F30" s="352"/>
      <c r="G30" s="352"/>
      <c r="H30" s="352"/>
    </row>
    <row r="31" spans="1:8" ht="15.75">
      <c r="A31" s="352"/>
      <c r="B31" s="352"/>
      <c r="C31" s="352"/>
      <c r="D31" s="352"/>
      <c r="E31" s="352"/>
      <c r="F31" s="352"/>
      <c r="G31" s="352"/>
      <c r="H31" s="352"/>
    </row>
    <row r="32" spans="1:8" ht="15.75">
      <c r="A32" s="352"/>
      <c r="B32" s="352"/>
      <c r="C32" s="352"/>
      <c r="D32" s="352"/>
      <c r="E32" s="352"/>
      <c r="F32" s="352"/>
      <c r="G32" s="352"/>
      <c r="H32" s="352"/>
    </row>
    <row r="33" spans="1:8" ht="15.75">
      <c r="A33" s="352"/>
      <c r="B33" s="352"/>
      <c r="C33" s="352"/>
      <c r="D33" s="352"/>
      <c r="E33" s="352"/>
      <c r="F33" s="352"/>
      <c r="G33" s="352"/>
      <c r="H33" s="352"/>
    </row>
    <row r="34" spans="1:8" ht="15.75">
      <c r="A34" s="352"/>
      <c r="B34" s="352"/>
      <c r="C34" s="352"/>
      <c r="D34" s="352"/>
      <c r="E34" s="352"/>
      <c r="F34" s="352"/>
      <c r="G34" s="352"/>
      <c r="H34" s="352"/>
    </row>
    <row r="35" spans="1:8" ht="15.75">
      <c r="A35" s="352"/>
      <c r="B35" s="352"/>
      <c r="C35" s="352"/>
      <c r="D35" s="352"/>
      <c r="E35" s="352"/>
      <c r="F35" s="352"/>
      <c r="G35" s="352"/>
      <c r="H35" s="352"/>
    </row>
    <row r="36" spans="1:8" ht="15.75">
      <c r="A36" s="352"/>
      <c r="B36" s="352"/>
      <c r="C36" s="352"/>
      <c r="D36" s="352"/>
      <c r="E36" s="352"/>
      <c r="F36" s="352"/>
      <c r="G36" s="352"/>
      <c r="H36" s="352"/>
    </row>
    <row r="37" spans="1:8" ht="15.75">
      <c r="A37" s="352"/>
      <c r="B37" s="352"/>
      <c r="C37" s="352"/>
      <c r="D37" s="352"/>
      <c r="E37" s="352"/>
      <c r="F37" s="352"/>
      <c r="G37" s="352"/>
      <c r="H37" s="352"/>
    </row>
    <row r="38" spans="1:8" ht="15.75">
      <c r="A38" s="352"/>
      <c r="B38" s="352"/>
      <c r="C38" s="352"/>
      <c r="D38" s="352"/>
      <c r="E38" s="352"/>
      <c r="F38" s="352"/>
      <c r="G38" s="352"/>
      <c r="H38" s="352"/>
    </row>
    <row r="39" spans="1:8" ht="15.75">
      <c r="A39" s="352"/>
      <c r="B39" s="352"/>
      <c r="C39" s="352"/>
      <c r="D39" s="352"/>
      <c r="E39" s="352"/>
      <c r="F39" s="352"/>
      <c r="G39" s="352"/>
      <c r="H39" s="352"/>
    </row>
    <row r="40" spans="1:8" ht="15.75">
      <c r="A40" s="352"/>
      <c r="B40" s="352"/>
      <c r="C40" s="352"/>
      <c r="D40" s="352"/>
      <c r="E40" s="352"/>
      <c r="F40" s="352"/>
      <c r="G40" s="352"/>
      <c r="H40" s="352"/>
    </row>
    <row r="41" spans="1:8" ht="15.75">
      <c r="A41" s="352"/>
      <c r="B41" s="352"/>
      <c r="C41" s="352"/>
      <c r="D41" s="352"/>
      <c r="E41" s="352"/>
      <c r="F41" s="352"/>
      <c r="G41" s="352"/>
      <c r="H41" s="352"/>
    </row>
    <row r="42" spans="1:8" ht="15.75">
      <c r="A42" s="352"/>
      <c r="B42" s="352"/>
      <c r="C42" s="352"/>
      <c r="D42" s="352"/>
      <c r="E42" s="352"/>
      <c r="F42" s="352"/>
      <c r="G42" s="352"/>
      <c r="H42" s="352"/>
    </row>
    <row r="43" spans="1:8" ht="15.75">
      <c r="A43" s="352"/>
      <c r="B43" s="352"/>
      <c r="C43" s="352"/>
      <c r="D43" s="352"/>
      <c r="E43" s="352"/>
      <c r="F43" s="352"/>
      <c r="G43" s="352"/>
      <c r="H43" s="352"/>
    </row>
    <row r="44" spans="1:8" ht="14.25" customHeight="1">
      <c r="A44" s="352"/>
      <c r="B44" s="352"/>
      <c r="C44" s="352"/>
      <c r="D44" s="352"/>
      <c r="E44" s="352"/>
      <c r="F44" s="352"/>
      <c r="G44" s="352"/>
      <c r="H44" s="352"/>
    </row>
    <row r="45" spans="1:8" ht="15" customHeight="1">
      <c r="A45" s="352"/>
      <c r="B45" s="352"/>
      <c r="C45" s="352"/>
      <c r="D45" s="352"/>
      <c r="E45" s="352"/>
      <c r="F45" s="352"/>
      <c r="G45" s="352"/>
      <c r="H45" s="352"/>
    </row>
    <row r="46" spans="1:8" ht="43.5" customHeight="1">
      <c r="A46" s="352"/>
      <c r="B46" s="352"/>
      <c r="C46" s="352"/>
      <c r="D46" s="352"/>
      <c r="E46" s="352"/>
      <c r="F46" s="352"/>
      <c r="G46" s="352"/>
      <c r="H46" s="352"/>
    </row>
  </sheetData>
  <printOptions horizontalCentered="1" verticalCentered="1"/>
  <pageMargins left="0.984251968503937" right="0.5905511811023623" top="0.5905511811023623" bottom="0.5905511811023623" header="0.5118110236220472" footer="0.5118110236220472"/>
  <pageSetup horizontalDpi="1200" verticalDpi="1200" orientation="portrait" paperSize="9" r:id="rId4"/>
  <drawing r:id="rId3"/>
  <legacyDrawing r:id="rId2"/>
  <oleObjects>
    <oleObject progId="Word.Picture.8" shapeId="89314" r:id="rId1"/>
  </oleObjects>
</worksheet>
</file>

<file path=xl/worksheets/sheet10.xml><?xml version="1.0" encoding="utf-8"?>
<worksheet xmlns="http://schemas.openxmlformats.org/spreadsheetml/2006/main" xmlns:r="http://schemas.openxmlformats.org/officeDocument/2006/relationships">
  <sheetPr codeName="Φύλλο9"/>
  <dimension ref="B1:N32"/>
  <sheetViews>
    <sheetView view="pageBreakPreview" zoomScale="75" zoomScaleSheetLayoutView="75" workbookViewId="0" topLeftCell="A7">
      <selection activeCell="C11" sqref="C11:D11"/>
    </sheetView>
  </sheetViews>
  <sheetFormatPr defaultColWidth="8.796875" defaultRowHeight="15.75" customHeight="1"/>
  <cols>
    <col min="1" max="1" width="2.3984375" style="5" customWidth="1"/>
    <col min="2" max="2" width="3.59765625" style="5" customWidth="1"/>
    <col min="3" max="3" width="8.59765625" style="5" customWidth="1"/>
    <col min="4" max="4" width="43.59765625" style="5" customWidth="1"/>
    <col min="5" max="5" width="11.59765625" style="5" customWidth="1"/>
    <col min="6" max="6" width="15.09765625" style="5" customWidth="1"/>
    <col min="7" max="7" width="10.8984375" style="5" customWidth="1"/>
    <col min="8" max="8" width="7" style="5" customWidth="1"/>
    <col min="9" max="9" width="6.8984375" style="5" customWidth="1"/>
    <col min="10" max="10" width="8.59765625" style="5" customWidth="1"/>
    <col min="11" max="11" width="19.09765625" style="5" customWidth="1"/>
    <col min="12" max="12" width="11.09765625" style="5" customWidth="1"/>
    <col min="13" max="13" width="14.59765625" style="5" customWidth="1"/>
    <col min="14" max="16384" width="8.59765625" style="5" customWidth="1"/>
  </cols>
  <sheetData>
    <row r="1" spans="3:13" s="188" customFormat="1" ht="24.75" customHeight="1" thickBot="1">
      <c r="C1" s="1113" t="s">
        <v>1078</v>
      </c>
      <c r="D1" s="1113"/>
      <c r="E1" s="1113"/>
      <c r="F1" s="1113"/>
      <c r="G1" s="1113"/>
      <c r="H1" s="1113"/>
      <c r="I1" s="1113"/>
      <c r="J1" s="1113"/>
      <c r="K1" s="1113"/>
      <c r="L1" s="1113"/>
      <c r="M1" s="1113"/>
    </row>
    <row r="2" spans="2:13" s="26" customFormat="1" ht="35.25" customHeight="1" thickTop="1">
      <c r="B2" s="1227" t="s">
        <v>519</v>
      </c>
      <c r="C2" s="1228"/>
      <c r="D2" s="1229"/>
      <c r="E2" s="1217" t="s">
        <v>750</v>
      </c>
      <c r="F2" s="1218"/>
      <c r="G2" s="1219"/>
      <c r="H2" s="1214" t="s">
        <v>520</v>
      </c>
      <c r="I2" s="1215"/>
      <c r="J2" s="1216"/>
      <c r="K2" s="1233" t="s">
        <v>321</v>
      </c>
      <c r="L2" s="1208" t="s">
        <v>1182</v>
      </c>
      <c r="M2" s="1208" t="s">
        <v>1183</v>
      </c>
    </row>
    <row r="3" spans="2:13" s="26" customFormat="1" ht="50.25" customHeight="1">
      <c r="B3" s="1230"/>
      <c r="C3" s="1231"/>
      <c r="D3" s="1232"/>
      <c r="E3" s="1220" t="s">
        <v>259</v>
      </c>
      <c r="F3" s="1220" t="s">
        <v>1014</v>
      </c>
      <c r="G3" s="1225" t="s">
        <v>260</v>
      </c>
      <c r="H3" s="246" t="s">
        <v>258</v>
      </c>
      <c r="I3" s="247" t="s">
        <v>829</v>
      </c>
      <c r="J3" s="248" t="s">
        <v>830</v>
      </c>
      <c r="K3" s="1234"/>
      <c r="L3" s="1209"/>
      <c r="M3" s="1209"/>
    </row>
    <row r="4" spans="2:13" s="26" customFormat="1" ht="41.25" customHeight="1">
      <c r="B4" s="1230"/>
      <c r="C4" s="1231"/>
      <c r="D4" s="1232"/>
      <c r="E4" s="1221"/>
      <c r="F4" s="1221"/>
      <c r="G4" s="1226"/>
      <c r="H4" s="1222" t="s">
        <v>261</v>
      </c>
      <c r="I4" s="1223"/>
      <c r="J4" s="1224"/>
      <c r="K4" s="1222"/>
      <c r="L4" s="1210"/>
      <c r="M4" s="1209"/>
    </row>
    <row r="5" spans="2:13" ht="15.75" customHeight="1">
      <c r="B5" s="344">
        <v>1</v>
      </c>
      <c r="C5" s="1205" t="s">
        <v>322</v>
      </c>
      <c r="D5" s="1206"/>
      <c r="E5" s="126">
        <v>14.67</v>
      </c>
      <c r="F5" s="126">
        <v>10.14</v>
      </c>
      <c r="G5" s="274">
        <v>43.96</v>
      </c>
      <c r="H5" s="275">
        <v>5000</v>
      </c>
      <c r="I5" s="125">
        <v>125</v>
      </c>
      <c r="J5" s="276" t="s">
        <v>572</v>
      </c>
      <c r="K5" s="276">
        <v>0.9</v>
      </c>
      <c r="L5" s="278">
        <v>25</v>
      </c>
      <c r="M5" s="279">
        <v>62.5</v>
      </c>
    </row>
    <row r="6" spans="2:13" ht="15.75" customHeight="1">
      <c r="B6" s="344">
        <v>2</v>
      </c>
      <c r="C6" s="1205" t="s">
        <v>323</v>
      </c>
      <c r="D6" s="1206"/>
      <c r="E6" s="126">
        <v>13.97</v>
      </c>
      <c r="F6" s="126">
        <v>9.89</v>
      </c>
      <c r="G6" s="274">
        <v>35.51</v>
      </c>
      <c r="H6" s="275">
        <v>4000</v>
      </c>
      <c r="I6" s="125" t="s">
        <v>572</v>
      </c>
      <c r="J6" s="276" t="s">
        <v>572</v>
      </c>
      <c r="K6" s="276" t="s">
        <v>831</v>
      </c>
      <c r="L6" s="278">
        <v>25</v>
      </c>
      <c r="M6" s="279"/>
    </row>
    <row r="7" spans="2:13" ht="15.75" customHeight="1">
      <c r="B7" s="344">
        <v>3</v>
      </c>
      <c r="C7" s="1205" t="s">
        <v>324</v>
      </c>
      <c r="D7" s="1206"/>
      <c r="E7" s="126">
        <v>5.02</v>
      </c>
      <c r="F7" s="126">
        <v>6.78</v>
      </c>
      <c r="G7" s="274">
        <v>8.16</v>
      </c>
      <c r="H7" s="277" t="s">
        <v>572</v>
      </c>
      <c r="I7" s="125">
        <v>70</v>
      </c>
      <c r="J7" s="276" t="s">
        <v>572</v>
      </c>
      <c r="K7" s="276">
        <v>0.7</v>
      </c>
      <c r="L7" s="278">
        <v>20</v>
      </c>
      <c r="M7" s="279">
        <v>35</v>
      </c>
    </row>
    <row r="8" spans="2:13" ht="15.75" customHeight="1">
      <c r="B8" s="344">
        <v>4</v>
      </c>
      <c r="C8" s="1205" t="s">
        <v>325</v>
      </c>
      <c r="D8" s="1206"/>
      <c r="E8" s="126">
        <v>13.56</v>
      </c>
      <c r="F8" s="126">
        <v>4.9</v>
      </c>
      <c r="G8" s="274">
        <v>6.57</v>
      </c>
      <c r="H8" s="277" t="s">
        <v>572</v>
      </c>
      <c r="I8" s="125">
        <v>370</v>
      </c>
      <c r="J8" s="276" t="s">
        <v>572</v>
      </c>
      <c r="K8" s="276" t="s">
        <v>832</v>
      </c>
      <c r="L8" s="278" t="s">
        <v>572</v>
      </c>
      <c r="M8" s="279">
        <v>185</v>
      </c>
    </row>
    <row r="9" spans="2:13" ht="15.75" customHeight="1">
      <c r="B9" s="344">
        <v>5</v>
      </c>
      <c r="C9" s="1205" t="s">
        <v>326</v>
      </c>
      <c r="D9" s="1206"/>
      <c r="E9" s="126">
        <v>13</v>
      </c>
      <c r="F9" s="126">
        <v>4.46</v>
      </c>
      <c r="G9" s="274">
        <v>20.54</v>
      </c>
      <c r="H9" s="277" t="s">
        <v>572</v>
      </c>
      <c r="I9" s="125">
        <v>330</v>
      </c>
      <c r="J9" s="276" t="s">
        <v>572</v>
      </c>
      <c r="K9" s="276" t="s">
        <v>572</v>
      </c>
      <c r="L9" s="278" t="s">
        <v>572</v>
      </c>
      <c r="M9" s="279">
        <v>165</v>
      </c>
    </row>
    <row r="10" spans="2:13" ht="15.75" customHeight="1">
      <c r="B10" s="344">
        <v>6</v>
      </c>
      <c r="C10" s="1205" t="s">
        <v>327</v>
      </c>
      <c r="D10" s="1206"/>
      <c r="E10" s="126">
        <v>8.8</v>
      </c>
      <c r="F10" s="126">
        <v>2.64</v>
      </c>
      <c r="G10" s="274">
        <v>19.46</v>
      </c>
      <c r="H10" s="277" t="s">
        <v>572</v>
      </c>
      <c r="I10" s="125">
        <v>270</v>
      </c>
      <c r="J10" s="276" t="s">
        <v>572</v>
      </c>
      <c r="K10" s="276" t="s">
        <v>572</v>
      </c>
      <c r="L10" s="278" t="s">
        <v>572</v>
      </c>
      <c r="M10" s="279">
        <v>135</v>
      </c>
    </row>
    <row r="11" spans="2:13" ht="36" customHeight="1">
      <c r="B11" s="344">
        <v>7</v>
      </c>
      <c r="C11" s="1205" t="s">
        <v>74</v>
      </c>
      <c r="D11" s="1206"/>
      <c r="E11" s="126">
        <v>6.37</v>
      </c>
      <c r="F11" s="126">
        <v>7.6</v>
      </c>
      <c r="G11" s="274">
        <v>4.28</v>
      </c>
      <c r="H11" s="277">
        <v>600</v>
      </c>
      <c r="I11" s="125">
        <v>15</v>
      </c>
      <c r="J11" s="276">
        <v>1.6</v>
      </c>
      <c r="K11" s="276">
        <v>1.8</v>
      </c>
      <c r="L11" s="278">
        <v>25</v>
      </c>
      <c r="M11" s="279">
        <v>8.25</v>
      </c>
    </row>
    <row r="12" spans="2:13" ht="33" customHeight="1">
      <c r="B12" s="344">
        <v>8</v>
      </c>
      <c r="C12" s="1205" t="s">
        <v>75</v>
      </c>
      <c r="D12" s="1206"/>
      <c r="E12" s="126">
        <v>0.5</v>
      </c>
      <c r="F12" s="126">
        <v>0.7</v>
      </c>
      <c r="G12" s="274">
        <v>1.14</v>
      </c>
      <c r="H12" s="277">
        <v>220</v>
      </c>
      <c r="I12" s="125">
        <v>10</v>
      </c>
      <c r="J12" s="280">
        <v>1</v>
      </c>
      <c r="K12" s="276">
        <v>1.5</v>
      </c>
      <c r="L12" s="278">
        <v>25</v>
      </c>
      <c r="M12" s="279">
        <v>55</v>
      </c>
    </row>
    <row r="13" spans="2:13" ht="33.75" customHeight="1">
      <c r="B13" s="344">
        <v>9</v>
      </c>
      <c r="C13" s="1205" t="s">
        <v>76</v>
      </c>
      <c r="D13" s="1206"/>
      <c r="E13" s="126">
        <v>2.35</v>
      </c>
      <c r="F13" s="126">
        <v>1.73</v>
      </c>
      <c r="G13" s="274">
        <v>3.23</v>
      </c>
      <c r="H13" s="277">
        <v>220</v>
      </c>
      <c r="I13" s="125">
        <v>15</v>
      </c>
      <c r="J13" s="276">
        <v>1.5</v>
      </c>
      <c r="K13" s="276">
        <v>1.7</v>
      </c>
      <c r="L13" s="378">
        <v>25</v>
      </c>
      <c r="M13" s="279">
        <v>8.25</v>
      </c>
    </row>
    <row r="14" spans="2:13" ht="40.5" customHeight="1">
      <c r="B14" s="344">
        <v>10</v>
      </c>
      <c r="C14" s="1205" t="s">
        <v>77</v>
      </c>
      <c r="D14" s="1206"/>
      <c r="E14" s="126">
        <v>1.2</v>
      </c>
      <c r="F14" s="126">
        <v>0.88</v>
      </c>
      <c r="G14" s="274">
        <v>2.91</v>
      </c>
      <c r="H14" s="277">
        <v>120</v>
      </c>
      <c r="I14" s="125">
        <v>11</v>
      </c>
      <c r="J14" s="276">
        <v>1.15</v>
      </c>
      <c r="K14" s="280">
        <v>1.2</v>
      </c>
      <c r="L14" s="278">
        <v>25</v>
      </c>
      <c r="M14" s="279">
        <v>6.05</v>
      </c>
    </row>
    <row r="15" spans="2:13" ht="36.75" customHeight="1">
      <c r="B15" s="344">
        <v>11</v>
      </c>
      <c r="C15" s="1205" t="s">
        <v>78</v>
      </c>
      <c r="D15" s="1206"/>
      <c r="E15" s="126">
        <v>1.2</v>
      </c>
      <c r="F15" s="126">
        <v>0.88</v>
      </c>
      <c r="G15" s="274">
        <v>2.91</v>
      </c>
      <c r="H15" s="277">
        <v>150</v>
      </c>
      <c r="I15" s="125">
        <v>12.5</v>
      </c>
      <c r="J15" s="276">
        <v>1.15</v>
      </c>
      <c r="K15" s="280">
        <v>1.2</v>
      </c>
      <c r="L15" s="278">
        <v>25</v>
      </c>
      <c r="M15" s="279">
        <v>6.86</v>
      </c>
    </row>
    <row r="16" spans="2:13" ht="33.75" customHeight="1">
      <c r="B16" s="344">
        <v>12</v>
      </c>
      <c r="C16" s="1207" t="s">
        <v>328</v>
      </c>
      <c r="D16" s="1207"/>
      <c r="E16" s="126">
        <v>2.35</v>
      </c>
      <c r="F16" s="126">
        <v>1.73</v>
      </c>
      <c r="G16" s="274">
        <v>3.23</v>
      </c>
      <c r="H16" s="277" t="s">
        <v>934</v>
      </c>
      <c r="I16" s="125" t="s">
        <v>935</v>
      </c>
      <c r="J16" s="276">
        <v>1.5</v>
      </c>
      <c r="K16" s="276">
        <v>1.7</v>
      </c>
      <c r="L16" s="278">
        <v>25</v>
      </c>
      <c r="M16" s="279" t="s">
        <v>876</v>
      </c>
    </row>
    <row r="17" spans="2:13" ht="27.75" customHeight="1">
      <c r="B17" s="344">
        <v>13</v>
      </c>
      <c r="C17" s="1205" t="s">
        <v>329</v>
      </c>
      <c r="D17" s="1206"/>
      <c r="E17" s="126"/>
      <c r="F17" s="126"/>
      <c r="G17" s="274"/>
      <c r="H17" s="277" t="s">
        <v>572</v>
      </c>
      <c r="I17" s="125">
        <v>14</v>
      </c>
      <c r="J17" s="276" t="s">
        <v>572</v>
      </c>
      <c r="K17" s="276" t="s">
        <v>572</v>
      </c>
      <c r="L17" s="278" t="s">
        <v>572</v>
      </c>
      <c r="M17" s="279">
        <v>9.5</v>
      </c>
    </row>
    <row r="18" spans="2:13" ht="34.5" customHeight="1">
      <c r="B18" s="344">
        <v>14</v>
      </c>
      <c r="C18" s="1205" t="s">
        <v>952</v>
      </c>
      <c r="D18" s="1206"/>
      <c r="E18" s="126"/>
      <c r="F18" s="126"/>
      <c r="G18" s="274"/>
      <c r="H18" s="277" t="s">
        <v>572</v>
      </c>
      <c r="I18" s="125">
        <v>12</v>
      </c>
      <c r="J18" s="276" t="s">
        <v>572</v>
      </c>
      <c r="K18" s="276" t="s">
        <v>572</v>
      </c>
      <c r="L18" s="278" t="s">
        <v>572</v>
      </c>
      <c r="M18" s="279">
        <v>8</v>
      </c>
    </row>
    <row r="19" spans="2:13" ht="36" customHeight="1">
      <c r="B19" s="344">
        <v>15</v>
      </c>
      <c r="C19" s="1205" t="s">
        <v>330</v>
      </c>
      <c r="D19" s="1206"/>
      <c r="E19" s="126">
        <v>0.76</v>
      </c>
      <c r="F19" s="126">
        <v>0.59</v>
      </c>
      <c r="G19" s="274">
        <v>2.14</v>
      </c>
      <c r="H19" s="277" t="s">
        <v>572</v>
      </c>
      <c r="I19" s="125">
        <v>23</v>
      </c>
      <c r="J19" s="276" t="s">
        <v>572</v>
      </c>
      <c r="K19" s="276" t="s">
        <v>572</v>
      </c>
      <c r="L19" s="278" t="s">
        <v>572</v>
      </c>
      <c r="M19" s="279">
        <v>15</v>
      </c>
    </row>
    <row r="20" spans="2:13" ht="32.25" customHeight="1">
      <c r="B20" s="344">
        <v>16</v>
      </c>
      <c r="C20" s="1205" t="s">
        <v>331</v>
      </c>
      <c r="D20" s="1206"/>
      <c r="E20" s="126"/>
      <c r="F20" s="126"/>
      <c r="G20" s="274"/>
      <c r="H20" s="277" t="s">
        <v>572</v>
      </c>
      <c r="I20" s="125">
        <v>12</v>
      </c>
      <c r="J20" s="276" t="s">
        <v>572</v>
      </c>
      <c r="K20" s="276" t="s">
        <v>572</v>
      </c>
      <c r="L20" s="281" t="s">
        <v>572</v>
      </c>
      <c r="M20" s="279">
        <v>8</v>
      </c>
    </row>
    <row r="21" spans="2:13" ht="35.25" customHeight="1">
      <c r="B21" s="344">
        <v>17</v>
      </c>
      <c r="C21" s="1205" t="s">
        <v>951</v>
      </c>
      <c r="D21" s="1206"/>
      <c r="E21" s="126"/>
      <c r="F21" s="126"/>
      <c r="G21" s="274"/>
      <c r="H21" s="277" t="s">
        <v>572</v>
      </c>
      <c r="I21" s="125">
        <v>10</v>
      </c>
      <c r="J21" s="276" t="s">
        <v>572</v>
      </c>
      <c r="K21" s="276" t="s">
        <v>572</v>
      </c>
      <c r="L21" s="278" t="s">
        <v>572</v>
      </c>
      <c r="M21" s="279">
        <v>6.7</v>
      </c>
    </row>
    <row r="22" spans="2:13" ht="21.75" customHeight="1">
      <c r="B22" s="344">
        <v>18</v>
      </c>
      <c r="C22" s="1205" t="s">
        <v>948</v>
      </c>
      <c r="D22" s="1206"/>
      <c r="E22" s="126">
        <v>10.77</v>
      </c>
      <c r="F22" s="126">
        <v>5.43</v>
      </c>
      <c r="G22" s="274">
        <v>27.41</v>
      </c>
      <c r="H22" s="277" t="s">
        <v>572</v>
      </c>
      <c r="I22" s="125">
        <v>100</v>
      </c>
      <c r="J22" s="276" t="s">
        <v>572</v>
      </c>
      <c r="K22" s="276">
        <v>16</v>
      </c>
      <c r="L22" s="278">
        <v>50</v>
      </c>
      <c r="M22" s="279">
        <v>45</v>
      </c>
    </row>
    <row r="23" spans="2:13" ht="21.75" customHeight="1">
      <c r="B23" s="344">
        <v>19</v>
      </c>
      <c r="C23" s="1205" t="s">
        <v>949</v>
      </c>
      <c r="D23" s="1206"/>
      <c r="E23" s="126">
        <v>1.41</v>
      </c>
      <c r="F23" s="126">
        <v>0.82</v>
      </c>
      <c r="G23" s="274">
        <v>3.52</v>
      </c>
      <c r="H23" s="277" t="s">
        <v>572</v>
      </c>
      <c r="I23" s="125">
        <v>100</v>
      </c>
      <c r="J23" s="276" t="s">
        <v>572</v>
      </c>
      <c r="K23" s="276" t="s">
        <v>572</v>
      </c>
      <c r="L23" s="278" t="s">
        <v>572</v>
      </c>
      <c r="M23" s="279">
        <v>67</v>
      </c>
    </row>
    <row r="24" spans="2:13" ht="33" customHeight="1">
      <c r="B24" s="344">
        <v>20</v>
      </c>
      <c r="C24" s="1205" t="s">
        <v>950</v>
      </c>
      <c r="D24" s="1206"/>
      <c r="E24" s="126">
        <v>1.7</v>
      </c>
      <c r="F24" s="126">
        <v>1.26</v>
      </c>
      <c r="G24" s="274">
        <v>2.17</v>
      </c>
      <c r="H24" s="277" t="s">
        <v>572</v>
      </c>
      <c r="I24" s="125">
        <v>40</v>
      </c>
      <c r="J24" s="276" t="s">
        <v>572</v>
      </c>
      <c r="K24" s="276" t="s">
        <v>572</v>
      </c>
      <c r="L24" s="278" t="s">
        <v>572</v>
      </c>
      <c r="M24" s="279" t="s">
        <v>572</v>
      </c>
    </row>
    <row r="25" spans="2:13" ht="20.25" customHeight="1" thickBot="1">
      <c r="B25" s="345"/>
      <c r="C25" s="1212"/>
      <c r="D25" s="1213"/>
      <c r="E25" s="282"/>
      <c r="F25" s="282"/>
      <c r="G25" s="283"/>
      <c r="H25" s="284"/>
      <c r="I25" s="285"/>
      <c r="J25" s="286"/>
      <c r="K25" s="286"/>
      <c r="L25" s="287"/>
      <c r="M25" s="288"/>
    </row>
    <row r="26" spans="3:13" ht="27" customHeight="1" thickTop="1">
      <c r="C26" s="1211" t="s">
        <v>833</v>
      </c>
      <c r="D26" s="1211"/>
      <c r="E26" s="1211"/>
      <c r="F26" s="1211"/>
      <c r="G26" s="1211"/>
      <c r="H26" s="1211"/>
      <c r="I26" s="1211"/>
      <c r="J26" s="1211"/>
      <c r="K26" s="1211"/>
      <c r="L26" s="1211"/>
      <c r="M26" s="1211"/>
    </row>
    <row r="27" spans="3:13" s="153" customFormat="1" ht="21.75" customHeight="1">
      <c r="C27" s="739" t="s">
        <v>773</v>
      </c>
      <c r="D27" s="739"/>
      <c r="E27" s="739"/>
      <c r="F27" s="739"/>
      <c r="G27" s="739"/>
      <c r="H27" s="739"/>
      <c r="I27" s="739"/>
      <c r="J27" s="739"/>
      <c r="K27" s="739"/>
      <c r="L27" s="739"/>
      <c r="M27" s="739"/>
    </row>
    <row r="28" spans="3:13" s="153" customFormat="1" ht="33" customHeight="1">
      <c r="C28" s="739" t="s">
        <v>713</v>
      </c>
      <c r="D28" s="739"/>
      <c r="E28" s="739"/>
      <c r="F28" s="739"/>
      <c r="G28" s="739"/>
      <c r="H28" s="739"/>
      <c r="I28" s="739"/>
      <c r="J28" s="739"/>
      <c r="K28" s="739"/>
      <c r="L28" s="739"/>
      <c r="M28" s="739"/>
    </row>
    <row r="29" spans="3:13" ht="15" customHeight="1">
      <c r="C29" s="664" t="s">
        <v>809</v>
      </c>
      <c r="D29" s="664"/>
      <c r="E29" s="664"/>
      <c r="F29" s="664"/>
      <c r="G29" s="664"/>
      <c r="H29" s="664"/>
      <c r="I29" s="664"/>
      <c r="J29" s="664"/>
      <c r="K29" s="664"/>
      <c r="L29" s="664"/>
      <c r="M29" s="664"/>
    </row>
    <row r="30" spans="3:13" ht="15" customHeight="1">
      <c r="C30" s="664" t="s">
        <v>810</v>
      </c>
      <c r="D30" s="664"/>
      <c r="E30" s="664"/>
      <c r="F30" s="664"/>
      <c r="G30" s="664"/>
      <c r="H30" s="664"/>
      <c r="I30" s="664"/>
      <c r="J30" s="664"/>
      <c r="K30" s="664"/>
      <c r="L30" s="664"/>
      <c r="M30" s="664"/>
    </row>
    <row r="31" spans="3:13" ht="15" customHeight="1">
      <c r="C31" s="664" t="s">
        <v>811</v>
      </c>
      <c r="D31" s="664"/>
      <c r="E31" s="664"/>
      <c r="F31" s="664"/>
      <c r="G31" s="664"/>
      <c r="H31" s="664"/>
      <c r="I31" s="664"/>
      <c r="J31" s="664"/>
      <c r="K31" s="664"/>
      <c r="L31" s="664"/>
      <c r="M31" s="664"/>
    </row>
    <row r="32" spans="2:14" ht="18" customHeight="1">
      <c r="B32" s="1235">
        <v>34</v>
      </c>
      <c r="C32" s="1235"/>
      <c r="D32" s="1235"/>
      <c r="E32" s="1235"/>
      <c r="F32" s="1235"/>
      <c r="G32" s="1235"/>
      <c r="H32" s="1235"/>
      <c r="I32" s="1235"/>
      <c r="J32" s="1235"/>
      <c r="K32" s="1235"/>
      <c r="L32" s="1235"/>
      <c r="M32" s="1235"/>
      <c r="N32" s="1235"/>
    </row>
  </sheetData>
  <mergeCells count="39">
    <mergeCell ref="C15:D15"/>
    <mergeCell ref="B32:N32"/>
    <mergeCell ref="C31:M31"/>
    <mergeCell ref="M2:M4"/>
    <mergeCell ref="C5:D5"/>
    <mergeCell ref="C29:M29"/>
    <mergeCell ref="C30:M30"/>
    <mergeCell ref="C11:D11"/>
    <mergeCell ref="C12:D12"/>
    <mergeCell ref="C13:D13"/>
    <mergeCell ref="C6:D6"/>
    <mergeCell ref="C7:D7"/>
    <mergeCell ref="C8:D8"/>
    <mergeCell ref="C9:D9"/>
    <mergeCell ref="C10:D10"/>
    <mergeCell ref="C1:M1"/>
    <mergeCell ref="H2:J2"/>
    <mergeCell ref="E2:G2"/>
    <mergeCell ref="E3:E4"/>
    <mergeCell ref="F3:F4"/>
    <mergeCell ref="H4:J4"/>
    <mergeCell ref="G3:G4"/>
    <mergeCell ref="B2:D4"/>
    <mergeCell ref="K2:K4"/>
    <mergeCell ref="L2:L4"/>
    <mergeCell ref="C28:M28"/>
    <mergeCell ref="C24:D24"/>
    <mergeCell ref="C26:M26"/>
    <mergeCell ref="C25:D25"/>
    <mergeCell ref="C18:D18"/>
    <mergeCell ref="C14:D14"/>
    <mergeCell ref="C23:D23"/>
    <mergeCell ref="C27:M27"/>
    <mergeCell ref="C22:D22"/>
    <mergeCell ref="C21:D21"/>
    <mergeCell ref="C19:D19"/>
    <mergeCell ref="C20:D20"/>
    <mergeCell ref="C16:D16"/>
    <mergeCell ref="C17:D17"/>
  </mergeCells>
  <printOptions horizontalCentered="1"/>
  <pageMargins left="0.3937007874015748" right="0.3937007874015748" top="0.984251968503937" bottom="0.15748031496062992" header="0.03937007874015748" footer="0.03937007874015748"/>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codeName="Φύλλο10"/>
  <dimension ref="A1:AD26"/>
  <sheetViews>
    <sheetView view="pageBreakPreview" zoomScale="80" zoomScaleNormal="75" zoomScaleSheetLayoutView="80" workbookViewId="0" topLeftCell="A1">
      <selection activeCell="AB26" sqref="AB26"/>
    </sheetView>
  </sheetViews>
  <sheetFormatPr defaultColWidth="8.796875" defaultRowHeight="15"/>
  <cols>
    <col min="1" max="1" width="4.3984375" style="115" customWidth="1"/>
    <col min="2" max="2" width="8.59765625" style="115" hidden="1" customWidth="1"/>
    <col min="3" max="3" width="4.5" style="115" customWidth="1"/>
    <col min="4" max="4" width="8.5" style="115" customWidth="1"/>
    <col min="5" max="5" width="28.5" style="115" customWidth="1"/>
    <col min="6" max="11" width="7.3984375" style="115" customWidth="1"/>
    <col min="12" max="23" width="7.3984375" style="137" customWidth="1"/>
    <col min="24" max="16384" width="9" style="115" customWidth="1"/>
  </cols>
  <sheetData>
    <row r="1" spans="3:14" ht="12" customHeight="1">
      <c r="C1" s="1242"/>
      <c r="D1" s="1242"/>
      <c r="E1" s="1242"/>
      <c r="F1" s="1242"/>
      <c r="G1" s="1242"/>
      <c r="H1" s="1242"/>
      <c r="I1" s="1242"/>
      <c r="J1" s="1242"/>
      <c r="K1" s="1242"/>
      <c r="L1" s="1242"/>
      <c r="M1" s="1242"/>
      <c r="N1" s="1242"/>
    </row>
    <row r="2" spans="3:24" ht="27.75" customHeight="1">
      <c r="C2" s="1244" t="s">
        <v>121</v>
      </c>
      <c r="D2" s="1244"/>
      <c r="E2" s="1244"/>
      <c r="F2" s="1244"/>
      <c r="G2" s="1244"/>
      <c r="H2" s="1244"/>
      <c r="I2" s="1244"/>
      <c r="J2" s="1244"/>
      <c r="K2" s="1244"/>
      <c r="L2" s="1244"/>
      <c r="M2" s="1244"/>
      <c r="N2" s="1244"/>
      <c r="O2" s="1244"/>
      <c r="P2" s="1244"/>
      <c r="Q2" s="1244"/>
      <c r="R2" s="1244"/>
      <c r="S2" s="1244"/>
      <c r="T2" s="1244"/>
      <c r="U2" s="1244"/>
      <c r="V2" s="1244"/>
      <c r="W2" s="1244"/>
      <c r="X2" s="1244"/>
    </row>
    <row r="3" spans="3:11" ht="11.25" customHeight="1" thickBot="1">
      <c r="C3" s="1243"/>
      <c r="D3" s="1243"/>
      <c r="E3" s="1243"/>
      <c r="F3" s="1243"/>
      <c r="G3" s="1243"/>
      <c r="H3" s="1243"/>
      <c r="I3" s="1243"/>
      <c r="J3" s="1243"/>
      <c r="K3" s="1243"/>
    </row>
    <row r="4" spans="3:23" s="139" customFormat="1" ht="39.75" customHeight="1">
      <c r="C4" s="1245" t="s">
        <v>812</v>
      </c>
      <c r="D4" s="1246"/>
      <c r="E4" s="1247"/>
      <c r="F4" s="1238" t="s">
        <v>255</v>
      </c>
      <c r="G4" s="1029"/>
      <c r="H4" s="1239"/>
      <c r="I4" s="622" t="s">
        <v>972</v>
      </c>
      <c r="J4" s="1029"/>
      <c r="K4" s="620"/>
      <c r="L4" s="1238" t="s">
        <v>779</v>
      </c>
      <c r="M4" s="1029"/>
      <c r="N4" s="1239"/>
      <c r="O4" s="1238" t="s">
        <v>269</v>
      </c>
      <c r="P4" s="1029"/>
      <c r="Q4" s="1239"/>
      <c r="R4" s="622" t="s">
        <v>973</v>
      </c>
      <c r="S4" s="1029"/>
      <c r="T4" s="620"/>
      <c r="U4" s="1238" t="s">
        <v>974</v>
      </c>
      <c r="V4" s="1029"/>
      <c r="W4" s="1239"/>
    </row>
    <row r="5" spans="3:23" s="139" customFormat="1" ht="67.5" customHeight="1">
      <c r="C5" s="1254" t="s">
        <v>390</v>
      </c>
      <c r="D5" s="1004"/>
      <c r="E5" s="1255"/>
      <c r="F5" s="186" t="s">
        <v>375</v>
      </c>
      <c r="G5" s="187" t="s">
        <v>376</v>
      </c>
      <c r="H5" s="330" t="s">
        <v>377</v>
      </c>
      <c r="I5" s="334" t="s">
        <v>381</v>
      </c>
      <c r="J5" s="187" t="s">
        <v>382</v>
      </c>
      <c r="K5" s="332" t="s">
        <v>383</v>
      </c>
      <c r="L5" s="186" t="s">
        <v>378</v>
      </c>
      <c r="M5" s="187" t="s">
        <v>379</v>
      </c>
      <c r="N5" s="330" t="s">
        <v>380</v>
      </c>
      <c r="O5" s="186" t="s">
        <v>378</v>
      </c>
      <c r="P5" s="187" t="s">
        <v>379</v>
      </c>
      <c r="Q5" s="330" t="s">
        <v>380</v>
      </c>
      <c r="R5" s="334" t="s">
        <v>378</v>
      </c>
      <c r="S5" s="187" t="s">
        <v>379</v>
      </c>
      <c r="T5" s="332" t="s">
        <v>380</v>
      </c>
      <c r="U5" s="186" t="s">
        <v>381</v>
      </c>
      <c r="V5" s="187" t="s">
        <v>382</v>
      </c>
      <c r="W5" s="330" t="s">
        <v>383</v>
      </c>
    </row>
    <row r="6" spans="3:23" s="139" customFormat="1" ht="43.5" customHeight="1">
      <c r="C6" s="502">
        <v>1</v>
      </c>
      <c r="D6" s="1236" t="s">
        <v>813</v>
      </c>
      <c r="E6" s="1237"/>
      <c r="F6" s="186"/>
      <c r="G6" s="187"/>
      <c r="H6" s="330"/>
      <c r="I6" s="334">
        <v>21</v>
      </c>
      <c r="J6" s="187">
        <v>19</v>
      </c>
      <c r="K6" s="333">
        <v>17</v>
      </c>
      <c r="L6" s="186">
        <v>37</v>
      </c>
      <c r="M6" s="187">
        <v>29</v>
      </c>
      <c r="N6" s="330">
        <v>27</v>
      </c>
      <c r="O6" s="186"/>
      <c r="P6" s="187"/>
      <c r="Q6" s="330"/>
      <c r="R6" s="334">
        <v>55</v>
      </c>
      <c r="S6" s="187">
        <v>40</v>
      </c>
      <c r="T6" s="332">
        <v>35</v>
      </c>
      <c r="U6" s="186"/>
      <c r="V6" s="187"/>
      <c r="W6" s="330"/>
    </row>
    <row r="7" spans="3:23" s="139" customFormat="1" ht="43.5" customHeight="1">
      <c r="C7" s="502">
        <v>2</v>
      </c>
      <c r="D7" s="1236" t="s">
        <v>814</v>
      </c>
      <c r="E7" s="1253"/>
      <c r="F7" s="186"/>
      <c r="G7" s="187"/>
      <c r="H7" s="330"/>
      <c r="I7" s="334"/>
      <c r="J7" s="187"/>
      <c r="K7" s="333"/>
      <c r="L7" s="186"/>
      <c r="M7" s="187"/>
      <c r="N7" s="330"/>
      <c r="O7" s="186"/>
      <c r="P7" s="187"/>
      <c r="Q7" s="330"/>
      <c r="R7" s="334"/>
      <c r="S7" s="187"/>
      <c r="T7" s="332"/>
      <c r="U7" s="186"/>
      <c r="V7" s="187"/>
      <c r="W7" s="330"/>
    </row>
    <row r="8" spans="3:23" s="139" customFormat="1" ht="45.75" customHeight="1">
      <c r="C8" s="501">
        <v>3</v>
      </c>
      <c r="D8" s="1240" t="s">
        <v>371</v>
      </c>
      <c r="E8" s="1241"/>
      <c r="F8" s="186">
        <v>180</v>
      </c>
      <c r="G8" s="187">
        <v>154</v>
      </c>
      <c r="H8" s="330">
        <v>116</v>
      </c>
      <c r="I8" s="334">
        <v>20</v>
      </c>
      <c r="J8" s="187">
        <v>18</v>
      </c>
      <c r="K8" s="332">
        <v>16</v>
      </c>
      <c r="L8" s="186">
        <v>35</v>
      </c>
      <c r="M8" s="187">
        <v>27</v>
      </c>
      <c r="N8" s="330">
        <v>25</v>
      </c>
      <c r="O8" s="186">
        <v>17</v>
      </c>
      <c r="P8" s="187">
        <v>14</v>
      </c>
      <c r="Q8" s="330">
        <v>13</v>
      </c>
      <c r="R8" s="334">
        <v>85</v>
      </c>
      <c r="S8" s="187">
        <v>65</v>
      </c>
      <c r="T8" s="332">
        <v>60</v>
      </c>
      <c r="U8" s="186">
        <v>16</v>
      </c>
      <c r="V8" s="187">
        <v>12</v>
      </c>
      <c r="W8" s="330">
        <v>8</v>
      </c>
    </row>
    <row r="9" spans="3:23" s="139" customFormat="1" ht="10.5" customHeight="1" thickBot="1">
      <c r="C9" s="1249"/>
      <c r="D9" s="1250"/>
      <c r="E9" s="1250"/>
      <c r="F9" s="1250"/>
      <c r="G9" s="1250"/>
      <c r="H9" s="1250"/>
      <c r="I9" s="1250"/>
      <c r="J9" s="1250"/>
      <c r="K9" s="1250"/>
      <c r="L9" s="1250"/>
      <c r="M9" s="1250"/>
      <c r="N9" s="1250"/>
      <c r="O9" s="1250"/>
      <c r="P9" s="1250"/>
      <c r="Q9" s="1250"/>
      <c r="R9" s="1250"/>
      <c r="S9" s="1250"/>
      <c r="T9" s="1250"/>
      <c r="U9" s="1250"/>
      <c r="V9" s="1250"/>
      <c r="W9" s="1251"/>
    </row>
    <row r="10" spans="3:23" s="139" customFormat="1" ht="45" customHeight="1" thickBot="1">
      <c r="C10" s="1252" t="s">
        <v>877</v>
      </c>
      <c r="D10" s="1252"/>
      <c r="E10" s="1252"/>
      <c r="F10" s="1238" t="s">
        <v>255</v>
      </c>
      <c r="G10" s="1029"/>
      <c r="H10" s="1239"/>
      <c r="I10" s="622" t="s">
        <v>972</v>
      </c>
      <c r="J10" s="1029"/>
      <c r="K10" s="620"/>
      <c r="L10" s="1238" t="s">
        <v>779</v>
      </c>
      <c r="M10" s="1029"/>
      <c r="N10" s="1239"/>
      <c r="O10" s="1238" t="s">
        <v>269</v>
      </c>
      <c r="P10" s="1029"/>
      <c r="Q10" s="1239"/>
      <c r="R10" s="622" t="s">
        <v>973</v>
      </c>
      <c r="S10" s="1029"/>
      <c r="T10" s="620"/>
      <c r="U10" s="1238" t="s">
        <v>974</v>
      </c>
      <c r="V10" s="1029"/>
      <c r="W10" s="1239"/>
    </row>
    <row r="11" spans="3:23" s="139" customFormat="1" ht="24" customHeight="1">
      <c r="C11" s="503">
        <v>1</v>
      </c>
      <c r="D11" s="1257" t="s">
        <v>815</v>
      </c>
      <c r="E11" s="1257"/>
      <c r="F11" s="1260">
        <v>2.5</v>
      </c>
      <c r="G11" s="1260"/>
      <c r="H11" s="1260"/>
      <c r="I11" s="1260">
        <v>0.7</v>
      </c>
      <c r="J11" s="1260"/>
      <c r="K11" s="1260"/>
      <c r="L11" s="1260"/>
      <c r="M11" s="1260"/>
      <c r="N11" s="1260"/>
      <c r="O11" s="1260"/>
      <c r="P11" s="1260"/>
      <c r="Q11" s="1260"/>
      <c r="R11" s="1260"/>
      <c r="S11" s="1260"/>
      <c r="T11" s="1260"/>
      <c r="U11" s="1260"/>
      <c r="V11" s="1260"/>
      <c r="W11" s="1260"/>
    </row>
    <row r="12" spans="3:23" s="139" customFormat="1" ht="24" customHeight="1">
      <c r="C12" s="504">
        <v>2</v>
      </c>
      <c r="D12" s="1258" t="s">
        <v>816</v>
      </c>
      <c r="E12" s="1258"/>
      <c r="F12" s="1261">
        <v>1.5</v>
      </c>
      <c r="G12" s="1261"/>
      <c r="H12" s="1261"/>
      <c r="I12" s="1261">
        <v>0.2</v>
      </c>
      <c r="J12" s="1261"/>
      <c r="K12" s="1261"/>
      <c r="L12" s="1261">
        <v>1.5</v>
      </c>
      <c r="M12" s="1261"/>
      <c r="N12" s="1261"/>
      <c r="O12" s="1261">
        <v>1.6</v>
      </c>
      <c r="P12" s="1261"/>
      <c r="Q12" s="1261"/>
      <c r="R12" s="1261">
        <v>2</v>
      </c>
      <c r="S12" s="1261"/>
      <c r="T12" s="1261"/>
      <c r="U12" s="1261">
        <v>1</v>
      </c>
      <c r="V12" s="1261"/>
      <c r="W12" s="1261"/>
    </row>
    <row r="13" spans="3:23" s="139" customFormat="1" ht="24" customHeight="1">
      <c r="C13" s="504">
        <v>3</v>
      </c>
      <c r="D13" s="1258" t="s">
        <v>817</v>
      </c>
      <c r="E13" s="1258"/>
      <c r="F13" s="1261">
        <v>1.5</v>
      </c>
      <c r="G13" s="1261"/>
      <c r="H13" s="1261"/>
      <c r="I13" s="1261">
        <v>0.1</v>
      </c>
      <c r="J13" s="1261"/>
      <c r="K13" s="1261"/>
      <c r="L13" s="1261">
        <v>1.5</v>
      </c>
      <c r="M13" s="1261"/>
      <c r="N13" s="1261"/>
      <c r="O13" s="1261">
        <v>1.6</v>
      </c>
      <c r="P13" s="1261"/>
      <c r="Q13" s="1261"/>
      <c r="R13" s="1261">
        <v>2.5</v>
      </c>
      <c r="S13" s="1261"/>
      <c r="T13" s="1261"/>
      <c r="U13" s="1261">
        <v>1</v>
      </c>
      <c r="V13" s="1261"/>
      <c r="W13" s="1261"/>
    </row>
    <row r="14" spans="3:23" s="139" customFormat="1" ht="24" customHeight="1">
      <c r="C14" s="504">
        <v>4</v>
      </c>
      <c r="D14" s="1258" t="s">
        <v>818</v>
      </c>
      <c r="E14" s="1258"/>
      <c r="F14" s="1261">
        <v>0.5</v>
      </c>
      <c r="G14" s="1261"/>
      <c r="H14" s="1261"/>
      <c r="I14" s="1261">
        <v>0.3</v>
      </c>
      <c r="J14" s="1261"/>
      <c r="K14" s="1261"/>
      <c r="L14" s="1261">
        <v>0.5</v>
      </c>
      <c r="M14" s="1261"/>
      <c r="N14" s="1261"/>
      <c r="O14" s="1261">
        <v>0.5</v>
      </c>
      <c r="P14" s="1261"/>
      <c r="Q14" s="1261"/>
      <c r="R14" s="1261">
        <v>1</v>
      </c>
      <c r="S14" s="1261"/>
      <c r="T14" s="1261"/>
      <c r="U14" s="1261">
        <v>1</v>
      </c>
      <c r="V14" s="1261"/>
      <c r="W14" s="1261"/>
    </row>
    <row r="15" spans="3:23" s="139" customFormat="1" ht="24" customHeight="1" thickBot="1">
      <c r="C15" s="558">
        <v>5</v>
      </c>
      <c r="D15" s="1259" t="s">
        <v>597</v>
      </c>
      <c r="E15" s="1259"/>
      <c r="F15" s="1248">
        <v>0.2</v>
      </c>
      <c r="G15" s="1248"/>
      <c r="H15" s="1248"/>
      <c r="I15" s="1248">
        <v>0.2</v>
      </c>
      <c r="J15" s="1248"/>
      <c r="K15" s="1248"/>
      <c r="L15" s="1248">
        <v>0.2</v>
      </c>
      <c r="M15" s="1248"/>
      <c r="N15" s="1248"/>
      <c r="O15" s="1248">
        <v>0.2</v>
      </c>
      <c r="P15" s="1248"/>
      <c r="Q15" s="1248"/>
      <c r="R15" s="1248">
        <v>0.2</v>
      </c>
      <c r="S15" s="1248"/>
      <c r="T15" s="1248"/>
      <c r="U15" s="1248">
        <v>0.2</v>
      </c>
      <c r="V15" s="1248"/>
      <c r="W15" s="1248"/>
    </row>
    <row r="16" spans="3:23" s="139" customFormat="1" ht="12" customHeight="1">
      <c r="C16" s="477"/>
      <c r="D16" s="835"/>
      <c r="E16" s="835"/>
      <c r="F16" s="477"/>
      <c r="G16" s="477"/>
      <c r="H16" s="477"/>
      <c r="I16" s="477"/>
      <c r="J16" s="477"/>
      <c r="K16" s="477"/>
      <c r="L16" s="477"/>
      <c r="M16" s="477"/>
      <c r="N16" s="477"/>
      <c r="O16" s="477"/>
      <c r="P16" s="477"/>
      <c r="Q16" s="477"/>
      <c r="R16" s="477"/>
      <c r="S16" s="477"/>
      <c r="T16" s="477"/>
      <c r="U16" s="477"/>
      <c r="V16" s="477"/>
      <c r="W16" s="477"/>
    </row>
    <row r="17" spans="3:23" ht="22.5" customHeight="1">
      <c r="C17" s="1262" t="s">
        <v>391</v>
      </c>
      <c r="D17" s="1262"/>
      <c r="E17" s="1262"/>
      <c r="F17" s="1262"/>
      <c r="G17" s="1262"/>
      <c r="H17" s="1262"/>
      <c r="I17" s="1262"/>
      <c r="J17" s="1262"/>
      <c r="K17" s="1262"/>
      <c r="L17" s="1262"/>
      <c r="M17" s="1262"/>
      <c r="N17" s="1262"/>
      <c r="O17" s="1262"/>
      <c r="P17" s="1262"/>
      <c r="Q17" s="1262"/>
      <c r="R17" s="1262"/>
      <c r="S17" s="1262"/>
      <c r="T17" s="1262"/>
      <c r="U17" s="1262"/>
      <c r="V17" s="1262"/>
      <c r="W17" s="1262"/>
    </row>
    <row r="18" spans="3:23" ht="22.5" customHeight="1">
      <c r="C18" s="1262" t="s">
        <v>79</v>
      </c>
      <c r="D18" s="1262"/>
      <c r="E18" s="1262"/>
      <c r="F18" s="1262"/>
      <c r="G18" s="1262"/>
      <c r="H18" s="1262"/>
      <c r="I18" s="1262"/>
      <c r="J18" s="1262"/>
      <c r="K18" s="1262"/>
      <c r="L18" s="1262"/>
      <c r="M18" s="1262"/>
      <c r="N18" s="1262"/>
      <c r="O18" s="1262"/>
      <c r="P18" s="1262"/>
      <c r="Q18" s="1262"/>
      <c r="R18" s="1262"/>
      <c r="S18" s="1262"/>
      <c r="T18" s="1262"/>
      <c r="U18" s="1262"/>
      <c r="V18" s="1262"/>
      <c r="W18" s="1262"/>
    </row>
    <row r="19" spans="3:27" ht="27" customHeight="1">
      <c r="C19" s="1256" t="s">
        <v>1172</v>
      </c>
      <c r="D19" s="1256"/>
      <c r="E19" s="1256"/>
      <c r="F19" s="1256"/>
      <c r="G19" s="1256"/>
      <c r="H19" s="1256"/>
      <c r="I19" s="1256"/>
      <c r="J19" s="1256"/>
      <c r="K19" s="1256"/>
      <c r="L19" s="1256"/>
      <c r="M19" s="1256"/>
      <c r="N19" s="1256"/>
      <c r="O19" s="1256"/>
      <c r="P19" s="1256"/>
      <c r="Q19" s="1256"/>
      <c r="R19" s="1256"/>
      <c r="S19" s="1256"/>
      <c r="T19" s="1256"/>
      <c r="U19" s="1256"/>
      <c r="V19" s="1256"/>
      <c r="W19" s="1256"/>
      <c r="X19" s="1256"/>
      <c r="Y19" s="1256"/>
      <c r="Z19" s="1256"/>
      <c r="AA19" s="1256"/>
    </row>
    <row r="20" spans="3:27" s="122" customFormat="1" ht="30.75" customHeight="1">
      <c r="C20" s="739" t="s">
        <v>1168</v>
      </c>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row>
    <row r="21" spans="3:27" s="122" customFormat="1" ht="39.75" customHeight="1">
      <c r="C21" s="739" t="s">
        <v>861</v>
      </c>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row>
    <row r="22" spans="3:27" ht="28.5" customHeight="1">
      <c r="C22" s="738" t="s">
        <v>819</v>
      </c>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row>
    <row r="23" spans="3:27" ht="28.5" customHeight="1">
      <c r="C23" s="738" t="s">
        <v>820</v>
      </c>
      <c r="D23" s="738"/>
      <c r="E23" s="738"/>
      <c r="F23" s="738"/>
      <c r="G23" s="738"/>
      <c r="H23" s="738"/>
      <c r="I23" s="738"/>
      <c r="J23" s="738"/>
      <c r="K23" s="738"/>
      <c r="L23" s="738"/>
      <c r="M23" s="738"/>
      <c r="N23" s="738"/>
      <c r="O23" s="738"/>
      <c r="P23" s="738"/>
      <c r="Q23" s="738"/>
      <c r="R23" s="738"/>
      <c r="S23" s="738"/>
      <c r="T23" s="738"/>
      <c r="U23" s="738"/>
      <c r="V23" s="738"/>
      <c r="W23" s="738"/>
      <c r="X23" s="738"/>
      <c r="Y23" s="738"/>
      <c r="Z23" s="738"/>
      <c r="AA23" s="738"/>
    </row>
    <row r="24" spans="3:27" ht="27" customHeight="1">
      <c r="C24" s="738" t="s">
        <v>1116</v>
      </c>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row>
    <row r="25" spans="3:27" ht="29.25" customHeight="1">
      <c r="C25" s="739" t="s">
        <v>991</v>
      </c>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row>
    <row r="26" spans="1:30" ht="192.75" customHeight="1">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564">
        <v>35</v>
      </c>
      <c r="AC26" s="194"/>
      <c r="AD26" s="194"/>
    </row>
  </sheetData>
  <mergeCells count="67">
    <mergeCell ref="F14:H14"/>
    <mergeCell ref="I14:K14"/>
    <mergeCell ref="L14:N14"/>
    <mergeCell ref="U11:W11"/>
    <mergeCell ref="U12:W12"/>
    <mergeCell ref="U13:W13"/>
    <mergeCell ref="O11:Q11"/>
    <mergeCell ref="O12:Q12"/>
    <mergeCell ref="O13:Q13"/>
    <mergeCell ref="I11:K11"/>
    <mergeCell ref="U15:W15"/>
    <mergeCell ref="U14:W14"/>
    <mergeCell ref="R11:T11"/>
    <mergeCell ref="R12:T12"/>
    <mergeCell ref="R13:T13"/>
    <mergeCell ref="R15:T15"/>
    <mergeCell ref="R14:T14"/>
    <mergeCell ref="O15:Q15"/>
    <mergeCell ref="O14:Q14"/>
    <mergeCell ref="L11:N11"/>
    <mergeCell ref="L12:N12"/>
    <mergeCell ref="L13:N13"/>
    <mergeCell ref="L15:N15"/>
    <mergeCell ref="I12:K12"/>
    <mergeCell ref="I13:K13"/>
    <mergeCell ref="I15:K15"/>
    <mergeCell ref="C25:AA25"/>
    <mergeCell ref="C22:AA22"/>
    <mergeCell ref="C24:AA24"/>
    <mergeCell ref="C17:W17"/>
    <mergeCell ref="C18:W18"/>
    <mergeCell ref="C23:AA23"/>
    <mergeCell ref="C20:AA20"/>
    <mergeCell ref="C21:AA21"/>
    <mergeCell ref="C19:AA19"/>
    <mergeCell ref="D11:E11"/>
    <mergeCell ref="D12:E12"/>
    <mergeCell ref="D13:E13"/>
    <mergeCell ref="D15:E15"/>
    <mergeCell ref="D14:E14"/>
    <mergeCell ref="F11:H11"/>
    <mergeCell ref="F12:H12"/>
    <mergeCell ref="F13:H13"/>
    <mergeCell ref="U4:W4"/>
    <mergeCell ref="O4:Q4"/>
    <mergeCell ref="C9:W9"/>
    <mergeCell ref="O10:Q10"/>
    <mergeCell ref="R10:T10"/>
    <mergeCell ref="C10:E10"/>
    <mergeCell ref="L10:N10"/>
    <mergeCell ref="I10:K10"/>
    <mergeCell ref="D7:E7"/>
    <mergeCell ref="C5:E5"/>
    <mergeCell ref="D16:E16"/>
    <mergeCell ref="C1:N1"/>
    <mergeCell ref="I4:K4"/>
    <mergeCell ref="F4:H4"/>
    <mergeCell ref="C3:K3"/>
    <mergeCell ref="C2:X2"/>
    <mergeCell ref="C4:E4"/>
    <mergeCell ref="L4:N4"/>
    <mergeCell ref="R4:T4"/>
    <mergeCell ref="F15:H15"/>
    <mergeCell ref="D6:E6"/>
    <mergeCell ref="F10:H10"/>
    <mergeCell ref="D8:E8"/>
    <mergeCell ref="U10:W10"/>
  </mergeCells>
  <printOptions/>
  <pageMargins left="0.15748031496062992" right="0.9055118110236221" top="0.88" bottom="0.1968503937007874" header="0.2755905511811024" footer="0.2362204724409449"/>
  <pageSetup horizontalDpi="600" verticalDpi="600" orientation="landscape" paperSize="9" scale="56" r:id="rId1"/>
  <colBreaks count="1" manualBreakCount="1">
    <brk id="28" max="25" man="1"/>
  </colBreaks>
</worksheet>
</file>

<file path=xl/worksheets/sheet12.xml><?xml version="1.0" encoding="utf-8"?>
<worksheet xmlns="http://schemas.openxmlformats.org/spreadsheetml/2006/main" xmlns:r="http://schemas.openxmlformats.org/officeDocument/2006/relationships">
  <sheetPr codeName="Φύλλο11"/>
  <dimension ref="A1:I85"/>
  <sheetViews>
    <sheetView view="pageBreakPreview" zoomScaleSheetLayoutView="100" workbookViewId="0" topLeftCell="A55">
      <selection activeCell="A85" sqref="A85:D85"/>
    </sheetView>
  </sheetViews>
  <sheetFormatPr defaultColWidth="8.796875" defaultRowHeight="15"/>
  <cols>
    <col min="1" max="1" width="12.5" style="5" customWidth="1"/>
    <col min="2" max="2" width="46" style="5" customWidth="1"/>
    <col min="3" max="3" width="28" style="5" customWidth="1"/>
    <col min="4" max="4" width="7.8984375" style="5" customWidth="1"/>
    <col min="5" max="16384" width="8.59765625" style="5" customWidth="1"/>
  </cols>
  <sheetData>
    <row r="1" spans="1:9" s="88" customFormat="1" ht="39" customHeight="1">
      <c r="A1" s="1270" t="s">
        <v>1189</v>
      </c>
      <c r="B1" s="1270"/>
      <c r="C1" s="1270"/>
      <c r="D1" s="192"/>
      <c r="E1" s="192"/>
      <c r="F1" s="192"/>
      <c r="G1" s="192"/>
      <c r="H1" s="192"/>
      <c r="I1" s="192"/>
    </row>
    <row r="2" spans="1:8" ht="15.75" thickBot="1">
      <c r="A2" s="1242"/>
      <c r="B2" s="1242"/>
      <c r="C2" s="1242"/>
      <c r="D2" s="1242"/>
      <c r="E2" s="115"/>
      <c r="F2" s="115"/>
      <c r="G2" s="115"/>
      <c r="H2" s="115"/>
    </row>
    <row r="3" spans="1:8" ht="53.25" customHeight="1">
      <c r="A3" s="1271" t="s">
        <v>510</v>
      </c>
      <c r="B3" s="1272"/>
      <c r="C3" s="254" t="s">
        <v>509</v>
      </c>
      <c r="D3" s="115"/>
      <c r="E3" s="115"/>
      <c r="F3" s="115"/>
      <c r="G3" s="115"/>
      <c r="H3" s="115"/>
    </row>
    <row r="4" spans="1:8" ht="18" customHeight="1">
      <c r="A4" s="1268" t="s">
        <v>417</v>
      </c>
      <c r="B4" s="1267"/>
      <c r="C4" s="255"/>
      <c r="D4" s="115"/>
      <c r="E4" s="115"/>
      <c r="F4" s="115"/>
      <c r="G4" s="115"/>
      <c r="H4" s="115"/>
    </row>
    <row r="5" spans="1:8" ht="18" customHeight="1">
      <c r="A5" s="1263" t="s">
        <v>418</v>
      </c>
      <c r="B5" s="1264"/>
      <c r="C5" s="256">
        <v>4.78</v>
      </c>
      <c r="D5" s="115"/>
      <c r="E5" s="115"/>
      <c r="F5" s="400"/>
      <c r="G5" s="115"/>
      <c r="H5" s="115"/>
    </row>
    <row r="6" spans="1:8" ht="18" customHeight="1">
      <c r="A6" s="1263" t="s">
        <v>419</v>
      </c>
      <c r="B6" s="1264"/>
      <c r="C6" s="256">
        <v>3.9</v>
      </c>
      <c r="D6" s="115"/>
      <c r="E6" s="115"/>
      <c r="F6" s="400"/>
      <c r="G6" s="115"/>
      <c r="H6" s="115"/>
    </row>
    <row r="7" spans="1:8" ht="18" customHeight="1">
      <c r="A7" s="1268" t="s">
        <v>420</v>
      </c>
      <c r="B7" s="1267"/>
      <c r="C7" s="1269"/>
      <c r="D7" s="115"/>
      <c r="E7" s="115"/>
      <c r="F7" s="400"/>
      <c r="G7" s="115"/>
      <c r="H7" s="115"/>
    </row>
    <row r="8" spans="1:8" ht="18" customHeight="1">
      <c r="A8" s="1263" t="s">
        <v>987</v>
      </c>
      <c r="B8" s="1267"/>
      <c r="C8" s="256">
        <v>4.01</v>
      </c>
      <c r="D8" s="115"/>
      <c r="E8" s="115"/>
      <c r="F8" s="400"/>
      <c r="G8" s="115"/>
      <c r="H8" s="115"/>
    </row>
    <row r="9" spans="1:8" ht="18" customHeight="1">
      <c r="A9" s="1263" t="s">
        <v>421</v>
      </c>
      <c r="B9" s="1264"/>
      <c r="C9" s="256">
        <v>5</v>
      </c>
      <c r="D9" s="115"/>
      <c r="E9" s="115"/>
      <c r="F9" s="400"/>
      <c r="G9" s="115"/>
      <c r="H9" s="115"/>
    </row>
    <row r="10" spans="1:8" ht="18" customHeight="1">
      <c r="A10" s="1263" t="s">
        <v>422</v>
      </c>
      <c r="B10" s="1264"/>
      <c r="C10" s="256">
        <v>4.62</v>
      </c>
      <c r="D10" s="115"/>
      <c r="E10" s="115"/>
      <c r="F10" s="400"/>
      <c r="G10" s="115"/>
      <c r="H10" s="115"/>
    </row>
    <row r="11" spans="1:8" ht="18" customHeight="1">
      <c r="A11" s="1263" t="s">
        <v>419</v>
      </c>
      <c r="B11" s="1264"/>
      <c r="C11" s="256">
        <v>3</v>
      </c>
      <c r="D11" s="115"/>
      <c r="E11" s="115"/>
      <c r="F11" s="400"/>
      <c r="G11" s="115"/>
      <c r="H11" s="115"/>
    </row>
    <row r="12" spans="1:8" ht="18" customHeight="1">
      <c r="A12" s="1268" t="s">
        <v>423</v>
      </c>
      <c r="B12" s="1267"/>
      <c r="C12" s="1269"/>
      <c r="D12" s="115"/>
      <c r="E12" s="115"/>
      <c r="F12" s="400"/>
      <c r="G12" s="115"/>
      <c r="H12" s="115"/>
    </row>
    <row r="13" spans="1:8" ht="18" customHeight="1">
      <c r="A13" s="1263" t="s">
        <v>424</v>
      </c>
      <c r="B13" s="1264"/>
      <c r="C13" s="256">
        <v>5.24</v>
      </c>
      <c r="D13" s="115"/>
      <c r="E13" s="115"/>
      <c r="F13" s="400"/>
      <c r="G13" s="115"/>
      <c r="H13" s="115"/>
    </row>
    <row r="14" spans="1:8" ht="18" customHeight="1">
      <c r="A14" s="1263" t="s">
        <v>425</v>
      </c>
      <c r="B14" s="1264"/>
      <c r="C14" s="256">
        <v>4.94</v>
      </c>
      <c r="D14" s="115"/>
      <c r="E14" s="115"/>
      <c r="F14" s="400"/>
      <c r="G14" s="115"/>
      <c r="H14" s="115"/>
    </row>
    <row r="15" spans="1:8" ht="18" customHeight="1">
      <c r="A15" s="1263" t="s">
        <v>419</v>
      </c>
      <c r="B15" s="1264"/>
      <c r="C15" s="256">
        <v>2.15</v>
      </c>
      <c r="D15" s="115"/>
      <c r="E15" s="115"/>
      <c r="F15" s="400"/>
      <c r="G15" s="115"/>
      <c r="H15" s="115"/>
    </row>
    <row r="16" spans="1:8" ht="18" customHeight="1">
      <c r="A16" s="1268" t="s">
        <v>426</v>
      </c>
      <c r="B16" s="1267"/>
      <c r="C16" s="1269"/>
      <c r="D16" s="115"/>
      <c r="E16" s="115"/>
      <c r="F16" s="400"/>
      <c r="G16" s="115"/>
      <c r="H16" s="115"/>
    </row>
    <row r="17" spans="1:8" ht="18" customHeight="1">
      <c r="A17" s="1263" t="s">
        <v>427</v>
      </c>
      <c r="B17" s="1264"/>
      <c r="C17" s="256">
        <v>3.08</v>
      </c>
      <c r="D17" s="115"/>
      <c r="E17" s="115"/>
      <c r="F17" s="400"/>
      <c r="G17" s="115"/>
      <c r="H17" s="115"/>
    </row>
    <row r="18" spans="1:8" ht="18" customHeight="1">
      <c r="A18" s="1263" t="s">
        <v>428</v>
      </c>
      <c r="B18" s="1264"/>
      <c r="C18" s="256">
        <v>2.77</v>
      </c>
      <c r="D18" s="115"/>
      <c r="E18" s="115"/>
      <c r="F18" s="400"/>
      <c r="G18" s="115"/>
      <c r="H18" s="115"/>
    </row>
    <row r="19" spans="1:8" ht="18" customHeight="1">
      <c r="A19" s="1268" t="s">
        <v>729</v>
      </c>
      <c r="B19" s="1267"/>
      <c r="C19" s="1269"/>
      <c r="D19" s="115"/>
      <c r="E19" s="115"/>
      <c r="F19" s="400"/>
      <c r="G19" s="115"/>
      <c r="H19" s="115"/>
    </row>
    <row r="20" spans="1:8" ht="18" customHeight="1">
      <c r="A20" s="1263" t="s">
        <v>730</v>
      </c>
      <c r="B20" s="1264"/>
      <c r="C20" s="256">
        <v>3.7</v>
      </c>
      <c r="D20" s="115"/>
      <c r="E20" s="115"/>
      <c r="F20" s="400"/>
      <c r="G20" s="115"/>
      <c r="H20" s="115"/>
    </row>
    <row r="21" spans="1:8" ht="18" customHeight="1">
      <c r="A21" s="1263" t="s">
        <v>731</v>
      </c>
      <c r="B21" s="1264"/>
      <c r="C21" s="256">
        <v>4.62</v>
      </c>
      <c r="D21" s="115"/>
      <c r="E21" s="115"/>
      <c r="F21" s="400"/>
      <c r="G21" s="115"/>
      <c r="H21" s="115"/>
    </row>
    <row r="22" spans="1:8" ht="18" customHeight="1">
      <c r="A22" s="1268" t="s">
        <v>512</v>
      </c>
      <c r="B22" s="1267"/>
      <c r="C22" s="1269"/>
      <c r="D22" s="115"/>
      <c r="E22" s="115"/>
      <c r="F22" s="400"/>
      <c r="G22" s="115"/>
      <c r="H22" s="115"/>
    </row>
    <row r="23" spans="1:8" ht="18" customHeight="1">
      <c r="A23" s="1263" t="s">
        <v>429</v>
      </c>
      <c r="B23" s="1264"/>
      <c r="C23" s="256">
        <v>0.4</v>
      </c>
      <c r="D23" s="115"/>
      <c r="E23" s="115"/>
      <c r="F23" s="400"/>
      <c r="G23" s="115"/>
      <c r="H23" s="115"/>
    </row>
    <row r="24" spans="1:8" ht="18" customHeight="1">
      <c r="A24" s="1263" t="s">
        <v>430</v>
      </c>
      <c r="B24" s="1264"/>
      <c r="C24" s="256">
        <v>1</v>
      </c>
      <c r="D24" s="115"/>
      <c r="E24" s="115"/>
      <c r="F24" s="400"/>
      <c r="G24" s="115"/>
      <c r="H24" s="115"/>
    </row>
    <row r="25" spans="1:8" ht="18" customHeight="1">
      <c r="A25" s="1263" t="s">
        <v>987</v>
      </c>
      <c r="B25" s="1267"/>
      <c r="C25" s="256">
        <v>0.92</v>
      </c>
      <c r="D25" s="115"/>
      <c r="E25" s="115"/>
      <c r="F25" s="400"/>
      <c r="G25" s="115"/>
      <c r="H25" s="115"/>
    </row>
    <row r="26" spans="1:8" ht="18" customHeight="1">
      <c r="A26" s="1263" t="s">
        <v>431</v>
      </c>
      <c r="B26" s="1264"/>
      <c r="C26" s="256">
        <v>0.79</v>
      </c>
      <c r="D26" s="115"/>
      <c r="E26" s="115"/>
      <c r="F26" s="400"/>
      <c r="G26" s="115"/>
      <c r="H26" s="115"/>
    </row>
    <row r="27" spans="1:8" ht="18" customHeight="1">
      <c r="A27" s="1268" t="s">
        <v>1030</v>
      </c>
      <c r="B27" s="1267"/>
      <c r="C27" s="1269"/>
      <c r="D27" s="115"/>
      <c r="E27" s="115"/>
      <c r="F27" s="400"/>
      <c r="G27" s="115"/>
      <c r="H27" s="115"/>
    </row>
    <row r="28" spans="1:8" ht="18" customHeight="1">
      <c r="A28" s="1263" t="s">
        <v>432</v>
      </c>
      <c r="B28" s="1264"/>
      <c r="C28" s="256">
        <v>0.36</v>
      </c>
      <c r="D28" s="115"/>
      <c r="E28" s="115"/>
      <c r="F28" s="400"/>
      <c r="G28" s="115"/>
      <c r="H28" s="115"/>
    </row>
    <row r="29" spans="1:8" ht="18" customHeight="1">
      <c r="A29" s="1263" t="s">
        <v>975</v>
      </c>
      <c r="B29" s="1264"/>
      <c r="C29" s="256">
        <v>0.22</v>
      </c>
      <c r="D29" s="115"/>
      <c r="E29" s="115"/>
      <c r="F29" s="400"/>
      <c r="G29" s="115"/>
      <c r="H29" s="115"/>
    </row>
    <row r="30" spans="1:8" ht="22.5" customHeight="1" thickBot="1">
      <c r="A30" s="1265" t="s">
        <v>513</v>
      </c>
      <c r="B30" s="1266"/>
      <c r="C30" s="257">
        <v>0.09</v>
      </c>
      <c r="D30" s="115"/>
      <c r="E30" s="115"/>
      <c r="F30" s="400"/>
      <c r="G30" s="115"/>
      <c r="H30" s="115"/>
    </row>
    <row r="31" spans="1:8" ht="18" customHeight="1">
      <c r="A31" s="835"/>
      <c r="B31" s="835"/>
      <c r="C31" s="835"/>
      <c r="D31" s="835"/>
      <c r="E31" s="115"/>
      <c r="F31" s="115"/>
      <c r="G31" s="115"/>
      <c r="H31" s="115"/>
    </row>
    <row r="32" spans="1:8" ht="18" customHeight="1">
      <c r="A32" s="1277"/>
      <c r="B32" s="1277"/>
      <c r="C32" s="1277"/>
      <c r="D32" s="1277"/>
      <c r="E32" s="115"/>
      <c r="F32" s="115"/>
      <c r="G32" s="115"/>
      <c r="H32" s="115"/>
    </row>
    <row r="33" spans="1:8" ht="18" customHeight="1">
      <c r="A33" s="1277"/>
      <c r="B33" s="1277"/>
      <c r="C33" s="1277"/>
      <c r="D33" s="1277"/>
      <c r="E33" s="115"/>
      <c r="F33" s="115"/>
      <c r="G33" s="115"/>
      <c r="H33" s="115"/>
    </row>
    <row r="34" spans="1:8" ht="18" customHeight="1">
      <c r="A34" s="1277"/>
      <c r="B34" s="1277"/>
      <c r="C34" s="1277"/>
      <c r="D34" s="1277"/>
      <c r="E34" s="115"/>
      <c r="F34" s="115"/>
      <c r="G34" s="115"/>
      <c r="H34" s="115"/>
    </row>
    <row r="35" spans="1:8" ht="18" customHeight="1">
      <c r="A35" s="1277"/>
      <c r="B35" s="1277"/>
      <c r="C35" s="1277"/>
      <c r="D35" s="1277"/>
      <c r="E35" s="115"/>
      <c r="F35" s="115"/>
      <c r="G35" s="115"/>
      <c r="H35" s="115"/>
    </row>
    <row r="36" spans="1:8" ht="18" customHeight="1">
      <c r="A36" s="1277"/>
      <c r="B36" s="1277"/>
      <c r="C36" s="1277"/>
      <c r="D36" s="1277"/>
      <c r="E36" s="115"/>
      <c r="F36" s="115"/>
      <c r="G36" s="115"/>
      <c r="H36" s="115"/>
    </row>
    <row r="37" spans="1:8" ht="18" customHeight="1">
      <c r="A37" s="1277"/>
      <c r="B37" s="1277"/>
      <c r="C37" s="1277"/>
      <c r="D37" s="1277"/>
      <c r="E37" s="115"/>
      <c r="F37" s="115"/>
      <c r="G37" s="115"/>
      <c r="H37" s="115"/>
    </row>
    <row r="38" spans="1:8" ht="18" customHeight="1">
      <c r="A38" s="1277"/>
      <c r="B38" s="1277"/>
      <c r="C38" s="1277"/>
      <c r="D38" s="1277"/>
      <c r="E38" s="115"/>
      <c r="F38" s="115"/>
      <c r="G38" s="115"/>
      <c r="H38" s="115"/>
    </row>
    <row r="39" spans="1:8" ht="18" customHeight="1">
      <c r="A39" s="1277"/>
      <c r="B39" s="1277"/>
      <c r="C39" s="1277"/>
      <c r="D39" s="1277"/>
      <c r="E39" s="115"/>
      <c r="F39" s="115"/>
      <c r="G39" s="115"/>
      <c r="H39" s="115"/>
    </row>
    <row r="40" spans="1:8" ht="24" customHeight="1">
      <c r="A40" s="835"/>
      <c r="B40" s="835"/>
      <c r="C40" s="835"/>
      <c r="D40" s="835"/>
      <c r="E40" s="115"/>
      <c r="F40" s="115"/>
      <c r="G40" s="115"/>
      <c r="H40" s="115"/>
    </row>
    <row r="41" spans="1:8" ht="17.25" customHeight="1">
      <c r="A41" s="1277"/>
      <c r="B41" s="1277"/>
      <c r="C41" s="1277"/>
      <c r="D41" s="1277"/>
      <c r="E41" s="115"/>
      <c r="F41" s="115"/>
      <c r="G41" s="115"/>
      <c r="H41" s="115"/>
    </row>
    <row r="42" spans="1:8" ht="17.25" customHeight="1">
      <c r="A42" s="1277"/>
      <c r="B42" s="1277"/>
      <c r="C42" s="1277"/>
      <c r="D42" s="1277"/>
      <c r="E42" s="115"/>
      <c r="F42" s="115"/>
      <c r="G42" s="115"/>
      <c r="H42" s="115"/>
    </row>
    <row r="43" spans="1:8" ht="18" customHeight="1">
      <c r="A43" s="1277"/>
      <c r="B43" s="1277"/>
      <c r="C43" s="1277"/>
      <c r="D43" s="1277"/>
      <c r="E43" s="115"/>
      <c r="F43" s="115"/>
      <c r="G43" s="115"/>
      <c r="H43" s="115"/>
    </row>
    <row r="44" spans="1:8" ht="15" customHeight="1">
      <c r="A44" s="1282"/>
      <c r="B44" s="1282"/>
      <c r="C44" s="1282"/>
      <c r="D44" s="1282"/>
      <c r="E44" s="115"/>
      <c r="F44" s="115"/>
      <c r="G44" s="115"/>
      <c r="H44" s="115"/>
    </row>
    <row r="45" spans="1:8" ht="45" customHeight="1">
      <c r="A45" s="1021">
        <v>36</v>
      </c>
      <c r="B45" s="1021"/>
      <c r="C45" s="1021"/>
      <c r="D45" s="1021"/>
      <c r="E45" s="115"/>
      <c r="F45" s="115"/>
      <c r="G45" s="115"/>
      <c r="H45" s="115"/>
    </row>
    <row r="46" spans="1:8" ht="15">
      <c r="A46" s="140"/>
      <c r="B46" s="140"/>
      <c r="C46" s="140"/>
      <c r="D46" s="194"/>
      <c r="E46" s="115"/>
      <c r="F46" s="115"/>
      <c r="G46" s="115"/>
      <c r="H46" s="115"/>
    </row>
    <row r="47" spans="1:8" ht="15">
      <c r="A47" s="115"/>
      <c r="B47" s="115"/>
      <c r="C47" s="115"/>
      <c r="D47" s="115"/>
      <c r="E47" s="115"/>
      <c r="F47" s="115"/>
      <c r="G47" s="115"/>
      <c r="H47" s="115"/>
    </row>
    <row r="48" spans="1:8" ht="15">
      <c r="A48" s="115"/>
      <c r="B48" s="115"/>
      <c r="C48" s="115"/>
      <c r="D48" s="115"/>
      <c r="E48" s="115"/>
      <c r="F48" s="115"/>
      <c r="G48" s="115"/>
      <c r="H48" s="115"/>
    </row>
    <row r="49" spans="1:8" ht="15">
      <c r="A49" s="115"/>
      <c r="B49" s="115"/>
      <c r="C49" s="115"/>
      <c r="D49" s="194"/>
      <c r="E49" s="115"/>
      <c r="F49" s="115"/>
      <c r="G49" s="115"/>
      <c r="H49" s="115"/>
    </row>
    <row r="50" spans="1:8" ht="16.5">
      <c r="A50" s="1270" t="s">
        <v>640</v>
      </c>
      <c r="B50" s="1270"/>
      <c r="C50" s="1270"/>
      <c r="D50" s="115"/>
      <c r="E50" s="115"/>
      <c r="F50" s="115"/>
      <c r="G50" s="115"/>
      <c r="H50" s="115"/>
    </row>
    <row r="51" spans="1:4" ht="20.25" customHeight="1" thickBot="1">
      <c r="A51" s="975"/>
      <c r="B51" s="975"/>
      <c r="C51" s="975"/>
      <c r="D51" s="195"/>
    </row>
    <row r="52" spans="1:4" ht="48.75" customHeight="1">
      <c r="A52" s="1271" t="s">
        <v>1042</v>
      </c>
      <c r="B52" s="1272"/>
      <c r="C52" s="260" t="s">
        <v>55</v>
      </c>
      <c r="D52" s="115"/>
    </row>
    <row r="53" spans="1:4" ht="31.5" customHeight="1">
      <c r="A53" s="1280" t="s">
        <v>983</v>
      </c>
      <c r="B53" s="1281"/>
      <c r="C53" s="258">
        <v>1666</v>
      </c>
      <c r="D53" s="115"/>
    </row>
    <row r="54" spans="1:4" ht="24" customHeight="1">
      <c r="A54" s="1263" t="s">
        <v>984</v>
      </c>
      <c r="B54" s="1264"/>
      <c r="C54" s="258">
        <v>1019</v>
      </c>
      <c r="D54" s="115"/>
    </row>
    <row r="55" spans="1:4" ht="24" customHeight="1">
      <c r="A55" s="1263" t="s">
        <v>985</v>
      </c>
      <c r="B55" s="1264"/>
      <c r="C55" s="258">
        <v>926</v>
      </c>
      <c r="D55" s="115"/>
    </row>
    <row r="56" spans="1:4" ht="24" customHeight="1">
      <c r="A56" s="1263" t="s">
        <v>363</v>
      </c>
      <c r="B56" s="1264"/>
      <c r="C56" s="258">
        <v>833</v>
      </c>
      <c r="D56" s="115"/>
    </row>
    <row r="57" spans="1:4" ht="24" customHeight="1">
      <c r="A57" s="1263" t="s">
        <v>364</v>
      </c>
      <c r="B57" s="1264"/>
      <c r="C57" s="258">
        <v>1296</v>
      </c>
      <c r="D57" s="115"/>
    </row>
    <row r="58" spans="1:4" ht="30" customHeight="1">
      <c r="A58" s="1263" t="s">
        <v>953</v>
      </c>
      <c r="B58" s="1264"/>
      <c r="C58" s="258">
        <v>157</v>
      </c>
      <c r="D58" s="115"/>
    </row>
    <row r="59" spans="1:4" ht="30" customHeight="1">
      <c r="A59" s="1263" t="s">
        <v>230</v>
      </c>
      <c r="B59" s="1264"/>
      <c r="C59" s="258">
        <v>264</v>
      </c>
      <c r="D59" s="115"/>
    </row>
    <row r="60" spans="1:4" ht="24" customHeight="1">
      <c r="A60" s="1263" t="s">
        <v>231</v>
      </c>
      <c r="B60" s="1264"/>
      <c r="C60" s="258">
        <v>231</v>
      </c>
      <c r="D60" s="115"/>
    </row>
    <row r="61" spans="1:4" ht="24" customHeight="1">
      <c r="A61" s="1263" t="s">
        <v>232</v>
      </c>
      <c r="B61" s="1264"/>
      <c r="C61" s="258">
        <v>185</v>
      </c>
      <c r="D61" s="115"/>
    </row>
    <row r="62" spans="1:4" ht="24" customHeight="1">
      <c r="A62" s="1263" t="s">
        <v>233</v>
      </c>
      <c r="B62" s="1264"/>
      <c r="C62" s="258">
        <v>264</v>
      </c>
      <c r="D62" s="115"/>
    </row>
    <row r="63" spans="1:4" ht="24" customHeight="1">
      <c r="A63" s="1263" t="s">
        <v>235</v>
      </c>
      <c r="B63" s="1264"/>
      <c r="C63" s="258">
        <v>92</v>
      </c>
      <c r="D63" s="115"/>
    </row>
    <row r="64" spans="1:4" ht="24" customHeight="1">
      <c r="A64" s="1263" t="s">
        <v>238</v>
      </c>
      <c r="B64" s="1264"/>
      <c r="C64" s="258">
        <v>120</v>
      </c>
      <c r="D64" s="115"/>
    </row>
    <row r="65" spans="1:4" ht="24" customHeight="1">
      <c r="A65" s="1263" t="s">
        <v>236</v>
      </c>
      <c r="B65" s="1264"/>
      <c r="C65" s="258">
        <v>295</v>
      </c>
      <c r="D65" s="115"/>
    </row>
    <row r="66" spans="1:4" ht="33.75" customHeight="1">
      <c r="A66" s="1263" t="s">
        <v>234</v>
      </c>
      <c r="B66" s="1264"/>
      <c r="C66" s="258">
        <v>120</v>
      </c>
      <c r="D66" s="115"/>
    </row>
    <row r="67" spans="1:4" ht="24" customHeight="1">
      <c r="A67" s="1263" t="s">
        <v>237</v>
      </c>
      <c r="B67" s="1264"/>
      <c r="C67" s="258">
        <v>92</v>
      </c>
      <c r="D67" s="115"/>
    </row>
    <row r="68" spans="1:4" ht="24" customHeight="1">
      <c r="A68" s="1263" t="s">
        <v>239</v>
      </c>
      <c r="B68" s="1264"/>
      <c r="C68" s="258">
        <v>440</v>
      </c>
      <c r="D68" s="115"/>
    </row>
    <row r="69" spans="1:4" ht="24" customHeight="1">
      <c r="A69" s="1263" t="s">
        <v>240</v>
      </c>
      <c r="B69" s="1264"/>
      <c r="C69" s="261">
        <v>88</v>
      </c>
      <c r="D69" s="115"/>
    </row>
    <row r="70" spans="1:4" ht="24" customHeight="1">
      <c r="A70" s="1278" t="s">
        <v>365</v>
      </c>
      <c r="B70" s="1279"/>
      <c r="C70" s="258">
        <v>420</v>
      </c>
      <c r="D70" s="115"/>
    </row>
    <row r="71" spans="1:7" ht="24" customHeight="1" thickBot="1">
      <c r="A71" s="1275" t="s">
        <v>366</v>
      </c>
      <c r="B71" s="1276"/>
      <c r="C71" s="259">
        <v>23</v>
      </c>
      <c r="D71" s="115"/>
      <c r="E71" s="115"/>
      <c r="F71" s="115"/>
      <c r="G71" s="115"/>
    </row>
    <row r="72" spans="1:7" s="113" customFormat="1" ht="9" customHeight="1">
      <c r="A72" s="1277"/>
      <c r="B72" s="1277"/>
      <c r="C72" s="1277"/>
      <c r="D72" s="1277"/>
      <c r="E72" s="140"/>
      <c r="F72" s="140"/>
      <c r="G72" s="140"/>
    </row>
    <row r="73" spans="1:9" s="113" customFormat="1" ht="24.75" customHeight="1">
      <c r="A73" s="1274" t="s">
        <v>299</v>
      </c>
      <c r="B73" s="1274"/>
      <c r="C73" s="1274"/>
      <c r="D73" s="197"/>
      <c r="E73" s="197"/>
      <c r="F73" s="197"/>
      <c r="G73" s="197"/>
      <c r="H73" s="197"/>
      <c r="I73" s="197"/>
    </row>
    <row r="74" spans="1:8" ht="22.5" customHeight="1">
      <c r="A74" s="739" t="s">
        <v>300</v>
      </c>
      <c r="B74" s="739"/>
      <c r="C74" s="739"/>
      <c r="D74" s="1"/>
      <c r="E74" s="1"/>
      <c r="F74" s="1"/>
      <c r="G74" s="1"/>
      <c r="H74" s="1"/>
    </row>
    <row r="75" spans="1:4" ht="40.5" customHeight="1">
      <c r="A75" s="1273" t="s">
        <v>1207</v>
      </c>
      <c r="B75" s="1273"/>
      <c r="C75" s="1273"/>
      <c r="D75" s="1273"/>
    </row>
    <row r="76" spans="1:4" ht="15">
      <c r="A76" s="664"/>
      <c r="B76" s="664"/>
      <c r="C76" s="664"/>
      <c r="D76" s="664"/>
    </row>
    <row r="77" spans="1:4" ht="15">
      <c r="A77" s="664"/>
      <c r="B77" s="664"/>
      <c r="C77" s="664"/>
      <c r="D77" s="664"/>
    </row>
    <row r="78" spans="1:4" ht="15">
      <c r="A78" s="664"/>
      <c r="B78" s="664"/>
      <c r="C78" s="664"/>
      <c r="D78" s="664"/>
    </row>
    <row r="79" spans="1:4" ht="16.5" customHeight="1">
      <c r="A79" s="664"/>
      <c r="B79" s="664"/>
      <c r="C79" s="664"/>
      <c r="D79" s="664"/>
    </row>
    <row r="80" spans="1:4" ht="24.75" customHeight="1">
      <c r="A80" s="664"/>
      <c r="B80" s="664"/>
      <c r="C80" s="664"/>
      <c r="D80" s="664"/>
    </row>
    <row r="81" spans="1:4" ht="17.25" customHeight="1">
      <c r="A81" s="664"/>
      <c r="B81" s="664"/>
      <c r="C81" s="664"/>
      <c r="D81" s="664"/>
    </row>
    <row r="82" spans="1:4" ht="15" customHeight="1">
      <c r="A82" s="664"/>
      <c r="B82" s="664"/>
      <c r="C82" s="664"/>
      <c r="D82" s="664"/>
    </row>
    <row r="83" spans="1:4" ht="15">
      <c r="A83" s="664"/>
      <c r="B83" s="664"/>
      <c r="C83" s="664"/>
      <c r="D83" s="664"/>
    </row>
    <row r="84" spans="1:4" ht="10.5" customHeight="1">
      <c r="A84" s="664"/>
      <c r="B84" s="664"/>
      <c r="C84" s="664"/>
      <c r="D84" s="664"/>
    </row>
    <row r="85" spans="1:4" ht="16.5" customHeight="1">
      <c r="A85" s="664">
        <v>37</v>
      </c>
      <c r="B85" s="664"/>
      <c r="C85" s="664"/>
      <c r="D85" s="664"/>
    </row>
  </sheetData>
  <mergeCells count="81">
    <mergeCell ref="A43:D43"/>
    <mergeCell ref="A44:D44"/>
    <mergeCell ref="A45:D45"/>
    <mergeCell ref="A39:D39"/>
    <mergeCell ref="A40:D40"/>
    <mergeCell ref="A41:D41"/>
    <mergeCell ref="A42:D42"/>
    <mergeCell ref="A84:D84"/>
    <mergeCell ref="A85:D85"/>
    <mergeCell ref="A31:D31"/>
    <mergeCell ref="A32:D32"/>
    <mergeCell ref="A33:D33"/>
    <mergeCell ref="A34:D34"/>
    <mergeCell ref="A35:D35"/>
    <mergeCell ref="A36:D36"/>
    <mergeCell ref="A37:D37"/>
    <mergeCell ref="A38:D38"/>
    <mergeCell ref="A80:D80"/>
    <mergeCell ref="A81:D81"/>
    <mergeCell ref="A82:D82"/>
    <mergeCell ref="A83:D83"/>
    <mergeCell ref="A76:D76"/>
    <mergeCell ref="A77:D77"/>
    <mergeCell ref="A78:D78"/>
    <mergeCell ref="A79:D79"/>
    <mergeCell ref="A57:B57"/>
    <mergeCell ref="A70:B70"/>
    <mergeCell ref="A50:C50"/>
    <mergeCell ref="A54:B54"/>
    <mergeCell ref="A53:B53"/>
    <mergeCell ref="A52:B52"/>
    <mergeCell ref="A63:B63"/>
    <mergeCell ref="A58:B58"/>
    <mergeCell ref="A60:B60"/>
    <mergeCell ref="A65:B65"/>
    <mergeCell ref="A75:D75"/>
    <mergeCell ref="A67:B67"/>
    <mergeCell ref="A74:C74"/>
    <mergeCell ref="A69:B69"/>
    <mergeCell ref="A73:C73"/>
    <mergeCell ref="A71:B71"/>
    <mergeCell ref="A68:B68"/>
    <mergeCell ref="A72:D72"/>
    <mergeCell ref="A59:B59"/>
    <mergeCell ref="A61:B61"/>
    <mergeCell ref="A62:B62"/>
    <mergeCell ref="A66:B66"/>
    <mergeCell ref="A64:B64"/>
    <mergeCell ref="A23:B23"/>
    <mergeCell ref="A17:B17"/>
    <mergeCell ref="A13:B13"/>
    <mergeCell ref="A14:B14"/>
    <mergeCell ref="A15:B15"/>
    <mergeCell ref="A1:C1"/>
    <mergeCell ref="A55:B55"/>
    <mergeCell ref="A56:B56"/>
    <mergeCell ref="A18:B18"/>
    <mergeCell ref="A20:B20"/>
    <mergeCell ref="A21:B21"/>
    <mergeCell ref="A16:C16"/>
    <mergeCell ref="A51:C51"/>
    <mergeCell ref="A3:B3"/>
    <mergeCell ref="A22:C22"/>
    <mergeCell ref="A9:B9"/>
    <mergeCell ref="A10:B10"/>
    <mergeCell ref="A2:D2"/>
    <mergeCell ref="A8:B8"/>
    <mergeCell ref="A7:C7"/>
    <mergeCell ref="A4:B4"/>
    <mergeCell ref="A5:B5"/>
    <mergeCell ref="A6:B6"/>
    <mergeCell ref="A11:B11"/>
    <mergeCell ref="A30:B30"/>
    <mergeCell ref="A29:B29"/>
    <mergeCell ref="A28:B28"/>
    <mergeCell ref="A25:B25"/>
    <mergeCell ref="A27:C27"/>
    <mergeCell ref="A26:B26"/>
    <mergeCell ref="A12:C12"/>
    <mergeCell ref="A24:B24"/>
    <mergeCell ref="A19:C19"/>
  </mergeCells>
  <printOptions horizontalCentered="1"/>
  <pageMargins left="0.984251968503937" right="0.3937007874015748" top="0.984251968503937" bottom="0.1968503937007874" header="0.5118110236220472" footer="0.31496062992125984"/>
  <pageSetup horizontalDpi="600" verticalDpi="600" orientation="portrait" paperSize="9" scale="86" r:id="rId1"/>
  <rowBreaks count="1" manualBreakCount="1">
    <brk id="45" max="3" man="1"/>
  </rowBreaks>
</worksheet>
</file>

<file path=xl/worksheets/sheet13.xml><?xml version="1.0" encoding="utf-8"?>
<worksheet xmlns="http://schemas.openxmlformats.org/spreadsheetml/2006/main" xmlns:r="http://schemas.openxmlformats.org/officeDocument/2006/relationships">
  <sheetPr codeName="Φύλλο12"/>
  <dimension ref="A1:I30"/>
  <sheetViews>
    <sheetView view="pageBreakPreview" zoomScaleNormal="75" zoomScaleSheetLayoutView="100" workbookViewId="0" topLeftCell="A7">
      <selection activeCell="A27" sqref="A27:F27"/>
    </sheetView>
  </sheetViews>
  <sheetFormatPr defaultColWidth="8.796875" defaultRowHeight="15"/>
  <cols>
    <col min="1" max="1" width="32.59765625" style="5" customWidth="1"/>
    <col min="2" max="2" width="6.59765625" style="5" customWidth="1"/>
    <col min="3" max="3" width="5.5" style="5" customWidth="1"/>
    <col min="4" max="4" width="32.59765625" style="5" customWidth="1"/>
    <col min="5" max="6" width="5.59765625" style="5" customWidth="1"/>
    <col min="7" max="7" width="8.59765625" style="5" hidden="1" customWidth="1"/>
    <col min="8" max="8" width="5.59765625" style="5" customWidth="1"/>
    <col min="9" max="16384" width="8.59765625" style="5" customWidth="1"/>
  </cols>
  <sheetData>
    <row r="1" spans="1:6" ht="18">
      <c r="A1" s="1307" t="s">
        <v>976</v>
      </c>
      <c r="B1" s="1307"/>
      <c r="C1" s="1307"/>
      <c r="D1" s="1307"/>
      <c r="E1" s="1307"/>
      <c r="F1" s="1307"/>
    </row>
    <row r="2" spans="1:9" ht="6" customHeight="1" thickBot="1">
      <c r="A2" s="1113"/>
      <c r="B2" s="1113"/>
      <c r="C2" s="1113"/>
      <c r="D2" s="1113"/>
      <c r="E2" s="1113"/>
      <c r="F2" s="1113"/>
      <c r="G2" s="156"/>
      <c r="H2" s="156"/>
      <c r="I2" s="156"/>
    </row>
    <row r="3" spans="1:8" ht="34.5" customHeight="1" thickTop="1">
      <c r="A3" s="1310" t="s">
        <v>712</v>
      </c>
      <c r="B3" s="1161"/>
      <c r="C3" s="1162"/>
      <c r="D3" s="1311" t="s">
        <v>469</v>
      </c>
      <c r="E3" s="1159"/>
      <c r="F3" s="1312"/>
      <c r="G3" s="198"/>
      <c r="H3" s="159"/>
    </row>
    <row r="4" spans="1:9" ht="30" customHeight="1">
      <c r="A4" s="1304" t="s">
        <v>470</v>
      </c>
      <c r="B4" s="1305"/>
      <c r="C4" s="1306"/>
      <c r="D4" s="1304" t="s">
        <v>470</v>
      </c>
      <c r="E4" s="1305"/>
      <c r="F4" s="1306"/>
      <c r="G4" s="199"/>
      <c r="H4" s="159"/>
      <c r="I4" s="200"/>
    </row>
    <row r="5" spans="1:8" ht="34.5" customHeight="1">
      <c r="A5" s="189" t="s">
        <v>1002</v>
      </c>
      <c r="B5" s="1283">
        <f>320*0.09*1000</f>
        <v>28800</v>
      </c>
      <c r="C5" s="1284"/>
      <c r="D5" s="1308" t="s">
        <v>732</v>
      </c>
      <c r="E5" s="1289">
        <f>950*1.7*2.2</f>
        <v>3553</v>
      </c>
      <c r="F5" s="1290"/>
      <c r="G5" s="199"/>
      <c r="H5" s="159"/>
    </row>
    <row r="6" spans="1:8" ht="34.5" customHeight="1">
      <c r="A6" s="189" t="s">
        <v>467</v>
      </c>
      <c r="B6" s="1283">
        <f>1000*0.29*12/18</f>
        <v>193.33</v>
      </c>
      <c r="C6" s="1284"/>
      <c r="D6" s="1309"/>
      <c r="E6" s="1291"/>
      <c r="F6" s="1292"/>
      <c r="G6" s="199"/>
      <c r="H6" s="159"/>
    </row>
    <row r="7" spans="1:8" ht="31.5" customHeight="1">
      <c r="A7" s="1304" t="s">
        <v>471</v>
      </c>
      <c r="B7" s="1305"/>
      <c r="C7" s="1306"/>
      <c r="D7" s="1304" t="s">
        <v>471</v>
      </c>
      <c r="E7" s="1305"/>
      <c r="F7" s="1306"/>
      <c r="G7" s="199"/>
      <c r="H7" s="159"/>
    </row>
    <row r="8" spans="1:8" ht="45" customHeight="1">
      <c r="A8" s="189" t="s">
        <v>465</v>
      </c>
      <c r="B8" s="1283">
        <f>1000*0.73*12/18</f>
        <v>486.67</v>
      </c>
      <c r="C8" s="1284"/>
      <c r="D8" s="189" t="s">
        <v>241</v>
      </c>
      <c r="E8" s="1283">
        <f>1000*0.38</f>
        <v>380</v>
      </c>
      <c r="F8" s="1284"/>
      <c r="G8" s="199"/>
      <c r="H8" s="159"/>
    </row>
    <row r="9" spans="1:8" ht="51" customHeight="1">
      <c r="A9" s="189" t="s">
        <v>466</v>
      </c>
      <c r="B9" s="1283">
        <f>4500*0.28*12/18</f>
        <v>840</v>
      </c>
      <c r="C9" s="1284"/>
      <c r="D9" s="1293" t="s">
        <v>242</v>
      </c>
      <c r="E9" s="1289">
        <f>2.3*1000*0.23</f>
        <v>529</v>
      </c>
      <c r="F9" s="1290"/>
      <c r="G9" s="199"/>
      <c r="H9" s="159"/>
    </row>
    <row r="10" spans="1:8" ht="45" customHeight="1">
      <c r="A10" s="189" t="s">
        <v>1003</v>
      </c>
      <c r="B10" s="1283">
        <f>40*1000*0.2</f>
        <v>8000</v>
      </c>
      <c r="C10" s="1284"/>
      <c r="D10" s="1293"/>
      <c r="E10" s="1291"/>
      <c r="F10" s="1292"/>
      <c r="G10" s="199"/>
      <c r="H10" s="159"/>
    </row>
    <row r="11" spans="1:8" ht="45" customHeight="1">
      <c r="A11" s="189" t="s">
        <v>473</v>
      </c>
      <c r="B11" s="1283">
        <v>236.1</v>
      </c>
      <c r="C11" s="1284"/>
      <c r="D11" s="189" t="s">
        <v>472</v>
      </c>
      <c r="E11" s="1283">
        <v>121.2</v>
      </c>
      <c r="F11" s="1284"/>
      <c r="G11" s="199"/>
      <c r="H11" s="159"/>
    </row>
    <row r="12" spans="1:8" ht="45" customHeight="1">
      <c r="A12" s="189" t="s">
        <v>515</v>
      </c>
      <c r="B12" s="1283">
        <v>176.08</v>
      </c>
      <c r="C12" s="1284"/>
      <c r="D12" s="189" t="s">
        <v>1004</v>
      </c>
      <c r="E12" s="1283">
        <v>156.65</v>
      </c>
      <c r="F12" s="1284"/>
      <c r="G12" s="199"/>
      <c r="H12" s="159"/>
    </row>
    <row r="13" spans="1:8" ht="45" customHeight="1" thickBot="1">
      <c r="A13" s="189" t="s">
        <v>516</v>
      </c>
      <c r="B13" s="1283">
        <v>375.64</v>
      </c>
      <c r="C13" s="1284"/>
      <c r="D13" s="189" t="s">
        <v>514</v>
      </c>
      <c r="E13" s="1283">
        <v>50.86</v>
      </c>
      <c r="F13" s="1284"/>
      <c r="G13" s="199"/>
      <c r="H13" s="159"/>
    </row>
    <row r="14" spans="1:9" ht="31.5" customHeight="1" thickTop="1">
      <c r="A14" s="1285" t="s">
        <v>1188</v>
      </c>
      <c r="B14" s="1286"/>
      <c r="C14" s="1287"/>
      <c r="D14" s="1285" t="s">
        <v>1188</v>
      </c>
      <c r="E14" s="1286"/>
      <c r="F14" s="1287"/>
      <c r="G14" s="201"/>
      <c r="H14" s="202"/>
      <c r="I14" s="113"/>
    </row>
    <row r="15" spans="1:9" ht="31.5" customHeight="1">
      <c r="A15" s="1300" t="s">
        <v>1068</v>
      </c>
      <c r="B15" s="1301"/>
      <c r="C15" s="1302"/>
      <c r="D15" s="1300" t="s">
        <v>1066</v>
      </c>
      <c r="E15" s="1301"/>
      <c r="F15" s="1302"/>
      <c r="G15" s="203"/>
      <c r="H15" s="202"/>
      <c r="I15" s="113"/>
    </row>
    <row r="16" spans="1:9" ht="31.5" customHeight="1">
      <c r="A16" s="1300" t="s">
        <v>1067</v>
      </c>
      <c r="B16" s="1301"/>
      <c r="C16" s="1302"/>
      <c r="D16" s="1300" t="s">
        <v>1067</v>
      </c>
      <c r="E16" s="1301"/>
      <c r="F16" s="1302"/>
      <c r="G16" s="204"/>
      <c r="H16" s="202"/>
      <c r="I16" s="113"/>
    </row>
    <row r="17" spans="1:9" ht="31.5" customHeight="1">
      <c r="A17" s="191" t="s">
        <v>818</v>
      </c>
      <c r="B17" s="1288">
        <v>0.2</v>
      </c>
      <c r="C17" s="1171"/>
      <c r="D17" s="191" t="s">
        <v>818</v>
      </c>
      <c r="E17" s="1288">
        <v>0.2</v>
      </c>
      <c r="F17" s="1171"/>
      <c r="G17" s="354"/>
      <c r="H17" s="202"/>
      <c r="I17" s="113"/>
    </row>
    <row r="18" spans="1:9" ht="31.5" customHeight="1">
      <c r="A18" s="191" t="s">
        <v>817</v>
      </c>
      <c r="B18" s="1288">
        <v>0.1</v>
      </c>
      <c r="C18" s="1171"/>
      <c r="D18" s="191" t="s">
        <v>817</v>
      </c>
      <c r="E18" s="1288">
        <v>0.1</v>
      </c>
      <c r="F18" s="1171"/>
      <c r="G18" s="354"/>
      <c r="H18" s="202"/>
      <c r="I18" s="113"/>
    </row>
    <row r="19" spans="1:9" ht="31.5" customHeight="1">
      <c r="A19" s="191" t="s">
        <v>816</v>
      </c>
      <c r="B19" s="1288">
        <v>0.2</v>
      </c>
      <c r="C19" s="1171"/>
      <c r="D19" s="191" t="s">
        <v>816</v>
      </c>
      <c r="E19" s="1288">
        <v>0.2</v>
      </c>
      <c r="F19" s="1171"/>
      <c r="G19" s="354"/>
      <c r="H19" s="202"/>
      <c r="I19" s="113"/>
    </row>
    <row r="20" spans="1:9" ht="31.5" customHeight="1">
      <c r="A20" s="191" t="s">
        <v>1142</v>
      </c>
      <c r="B20" s="1288">
        <v>0.1</v>
      </c>
      <c r="C20" s="1171"/>
      <c r="D20" s="191" t="s">
        <v>1142</v>
      </c>
      <c r="E20" s="1288">
        <v>0.1</v>
      </c>
      <c r="F20" s="1171"/>
      <c r="G20" s="354"/>
      <c r="H20" s="202"/>
      <c r="I20" s="113"/>
    </row>
    <row r="21" spans="1:9" ht="31.5" customHeight="1">
      <c r="A21" s="1304" t="s">
        <v>517</v>
      </c>
      <c r="B21" s="1305"/>
      <c r="C21" s="1306"/>
      <c r="D21" s="1304" t="s">
        <v>243</v>
      </c>
      <c r="E21" s="1305"/>
      <c r="F21" s="1306"/>
      <c r="G21" s="193"/>
      <c r="H21" s="202"/>
      <c r="I21" s="113"/>
    </row>
    <row r="22" spans="1:9" ht="31.5" customHeight="1">
      <c r="A22" s="1300" t="s">
        <v>342</v>
      </c>
      <c r="B22" s="1301"/>
      <c r="C22" s="1302"/>
      <c r="D22" s="1300" t="s">
        <v>343</v>
      </c>
      <c r="E22" s="1301"/>
      <c r="F22" s="1302"/>
      <c r="G22" s="191"/>
      <c r="H22" s="202"/>
      <c r="I22" s="113"/>
    </row>
    <row r="23" spans="1:9" ht="31.5" customHeight="1">
      <c r="A23" s="1300" t="s">
        <v>344</v>
      </c>
      <c r="B23" s="1301"/>
      <c r="C23" s="1302"/>
      <c r="D23" s="1300" t="s">
        <v>345</v>
      </c>
      <c r="E23" s="1301"/>
      <c r="F23" s="1302"/>
      <c r="G23" s="191"/>
      <c r="H23" s="202"/>
      <c r="I23" s="113"/>
    </row>
    <row r="24" spans="1:9" ht="31.5" customHeight="1">
      <c r="A24" s="1304" t="s">
        <v>518</v>
      </c>
      <c r="B24" s="1305"/>
      <c r="C24" s="1306"/>
      <c r="D24" s="1304" t="s">
        <v>518</v>
      </c>
      <c r="E24" s="1305"/>
      <c r="F24" s="1306"/>
      <c r="G24" s="193"/>
      <c r="H24" s="202"/>
      <c r="I24" s="113"/>
    </row>
    <row r="25" spans="1:9" ht="16.5" customHeight="1">
      <c r="A25" s="1294" t="s">
        <v>1001</v>
      </c>
      <c r="B25" s="1105"/>
      <c r="C25" s="1295"/>
      <c r="D25" s="1294" t="s">
        <v>1181</v>
      </c>
      <c r="E25" s="1105"/>
      <c r="F25" s="1295"/>
      <c r="G25" s="205"/>
      <c r="H25" s="202"/>
      <c r="I25" s="113"/>
    </row>
    <row r="26" spans="1:9" ht="9" customHeight="1" thickBot="1">
      <c r="A26" s="1296"/>
      <c r="B26" s="1297"/>
      <c r="C26" s="1298"/>
      <c r="D26" s="1296"/>
      <c r="E26" s="1297"/>
      <c r="F26" s="1298"/>
      <c r="G26" s="206"/>
      <c r="H26" s="202"/>
      <c r="I26" s="113"/>
    </row>
    <row r="27" spans="1:9" ht="7.5" customHeight="1" thickTop="1">
      <c r="A27" s="1303"/>
      <c r="B27" s="1303"/>
      <c r="C27" s="1303"/>
      <c r="D27" s="1303"/>
      <c r="E27" s="1303"/>
      <c r="F27" s="1303"/>
      <c r="G27" s="182"/>
      <c r="H27" s="182"/>
      <c r="I27" s="182"/>
    </row>
    <row r="28" spans="1:9" ht="15">
      <c r="A28" s="1299" t="s">
        <v>346</v>
      </c>
      <c r="B28" s="1299"/>
      <c r="C28" s="1299"/>
      <c r="D28" s="1299"/>
      <c r="E28" s="1299"/>
      <c r="F28" s="1299"/>
      <c r="G28" s="207"/>
      <c r="H28" s="207"/>
      <c r="I28" s="207"/>
    </row>
    <row r="29" spans="1:9" ht="15">
      <c r="A29" s="1313" t="s">
        <v>392</v>
      </c>
      <c r="B29" s="1313"/>
      <c r="C29" s="1313"/>
      <c r="D29" s="1313"/>
      <c r="E29" s="1313"/>
      <c r="F29" s="1313"/>
      <c r="G29" s="208"/>
      <c r="H29" s="208"/>
      <c r="I29" s="208"/>
    </row>
    <row r="30" spans="1:6" ht="14.25" customHeight="1">
      <c r="A30" s="664">
        <v>38</v>
      </c>
      <c r="B30" s="664"/>
      <c r="C30" s="664"/>
      <c r="D30" s="664"/>
      <c r="E30" s="664"/>
      <c r="F30" s="664"/>
    </row>
  </sheetData>
  <mergeCells count="52">
    <mergeCell ref="A29:F29"/>
    <mergeCell ref="A2:F2"/>
    <mergeCell ref="A30:F30"/>
    <mergeCell ref="D14:F14"/>
    <mergeCell ref="D21:F21"/>
    <mergeCell ref="D24:F24"/>
    <mergeCell ref="D22:F22"/>
    <mergeCell ref="E17:F17"/>
    <mergeCell ref="E18:F18"/>
    <mergeCell ref="E19:F19"/>
    <mergeCell ref="E20:F20"/>
    <mergeCell ref="A4:C4"/>
    <mergeCell ref="A1:F1"/>
    <mergeCell ref="A23:C23"/>
    <mergeCell ref="D15:F15"/>
    <mergeCell ref="D16:F16"/>
    <mergeCell ref="D5:D6"/>
    <mergeCell ref="A3:C3"/>
    <mergeCell ref="D3:F3"/>
    <mergeCell ref="A7:C7"/>
    <mergeCell ref="A22:C22"/>
    <mergeCell ref="A15:C15"/>
    <mergeCell ref="A16:C16"/>
    <mergeCell ref="B20:C20"/>
    <mergeCell ref="B17:C17"/>
    <mergeCell ref="A21:C21"/>
    <mergeCell ref="B19:C19"/>
    <mergeCell ref="D7:F7"/>
    <mergeCell ref="D4:F4"/>
    <mergeCell ref="E5:F6"/>
    <mergeCell ref="B5:C5"/>
    <mergeCell ref="B6:C6"/>
    <mergeCell ref="A25:C26"/>
    <mergeCell ref="A28:F28"/>
    <mergeCell ref="D25:F26"/>
    <mergeCell ref="D23:F23"/>
    <mergeCell ref="A27:F27"/>
    <mergeCell ref="A24:C24"/>
    <mergeCell ref="B8:C8"/>
    <mergeCell ref="E13:F13"/>
    <mergeCell ref="B12:C12"/>
    <mergeCell ref="B11:C11"/>
    <mergeCell ref="E8:F8"/>
    <mergeCell ref="E9:F10"/>
    <mergeCell ref="B9:C9"/>
    <mergeCell ref="B10:C10"/>
    <mergeCell ref="D9:D10"/>
    <mergeCell ref="B13:C13"/>
    <mergeCell ref="E11:F11"/>
    <mergeCell ref="E12:F12"/>
    <mergeCell ref="A14:C14"/>
    <mergeCell ref="B18:C18"/>
  </mergeCells>
  <printOptions horizontalCentered="1"/>
  <pageMargins left="0.984251968503937" right="0.3937007874015748" top="0.984251968503937" bottom="0.1968503937007874" header="0.31496062992125984" footer="0.31496062992125984"/>
  <pageSetup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sheetPr codeName="Φύλλο22"/>
  <dimension ref="A1:E30"/>
  <sheetViews>
    <sheetView view="pageBreakPreview" zoomScaleNormal="75" zoomScaleSheetLayoutView="100" workbookViewId="0" topLeftCell="A16">
      <selection activeCell="H30" sqref="H30"/>
    </sheetView>
  </sheetViews>
  <sheetFormatPr defaultColWidth="8.796875" defaultRowHeight="15"/>
  <cols>
    <col min="1" max="1" width="52.19921875" style="5" customWidth="1"/>
    <col min="2" max="2" width="21.8984375" style="5" customWidth="1"/>
    <col min="3" max="3" width="8.59765625" style="5" hidden="1" customWidth="1"/>
    <col min="4" max="4" width="5.59765625" style="5" customWidth="1"/>
    <col min="5" max="16384" width="8.59765625" style="5" customWidth="1"/>
  </cols>
  <sheetData>
    <row r="1" spans="1:2" ht="18">
      <c r="A1" s="1315" t="s">
        <v>25</v>
      </c>
      <c r="B1" s="1315"/>
    </row>
    <row r="2" spans="1:5" ht="11.25" customHeight="1" thickBot="1">
      <c r="A2" s="1316"/>
      <c r="B2" s="1316"/>
      <c r="C2" s="156"/>
      <c r="D2" s="156"/>
      <c r="E2" s="156"/>
    </row>
    <row r="3" spans="1:4" ht="34.5" customHeight="1" thickTop="1">
      <c r="A3" s="308" t="s">
        <v>173</v>
      </c>
      <c r="B3" s="355" t="s">
        <v>1016</v>
      </c>
      <c r="C3" s="198"/>
      <c r="D3" s="159"/>
    </row>
    <row r="4" spans="1:5" ht="30" customHeight="1">
      <c r="A4" s="1304" t="s">
        <v>470</v>
      </c>
      <c r="B4" s="1306"/>
      <c r="C4" s="199"/>
      <c r="D4" s="159"/>
      <c r="E4" s="200"/>
    </row>
    <row r="5" spans="1:4" ht="34.5" customHeight="1">
      <c r="A5" s="189" t="s">
        <v>174</v>
      </c>
      <c r="B5" s="377">
        <v>900</v>
      </c>
      <c r="C5" s="199"/>
      <c r="D5" s="159"/>
    </row>
    <row r="6" spans="1:4" ht="34.5" customHeight="1">
      <c r="A6" s="189" t="s">
        <v>175</v>
      </c>
      <c r="B6" s="356">
        <v>640</v>
      </c>
      <c r="C6" s="199"/>
      <c r="D6" s="159"/>
    </row>
    <row r="7" spans="1:4" ht="34.5" customHeight="1">
      <c r="A7" s="189" t="s">
        <v>176</v>
      </c>
      <c r="B7" s="356">
        <v>4.9</v>
      </c>
      <c r="C7" s="199"/>
      <c r="D7" s="159"/>
    </row>
    <row r="8" spans="1:4" ht="34.5" customHeight="1">
      <c r="A8" s="189" t="s">
        <v>177</v>
      </c>
      <c r="B8" s="356">
        <v>60</v>
      </c>
      <c r="C8" s="199"/>
      <c r="D8" s="159"/>
    </row>
    <row r="9" spans="1:4" ht="31.5" customHeight="1">
      <c r="A9" s="1304" t="s">
        <v>172</v>
      </c>
      <c r="B9" s="1306"/>
      <c r="C9" s="199"/>
      <c r="D9" s="159"/>
    </row>
    <row r="10" spans="1:4" ht="45" customHeight="1">
      <c r="A10" s="189" t="s">
        <v>178</v>
      </c>
      <c r="B10" s="377">
        <v>100</v>
      </c>
      <c r="C10" s="199"/>
      <c r="D10" s="159"/>
    </row>
    <row r="11" spans="1:4" ht="45" customHeight="1">
      <c r="A11" s="189" t="s">
        <v>179</v>
      </c>
      <c r="B11" s="377">
        <v>205</v>
      </c>
      <c r="C11" s="199"/>
      <c r="D11" s="159"/>
    </row>
    <row r="12" spans="1:4" ht="45" customHeight="1">
      <c r="A12" s="189" t="s">
        <v>180</v>
      </c>
      <c r="B12" s="377">
        <v>27.7</v>
      </c>
      <c r="C12" s="199"/>
      <c r="D12" s="159"/>
    </row>
    <row r="13" spans="1:4" ht="42.75" customHeight="1">
      <c r="A13" s="189" t="s">
        <v>181</v>
      </c>
      <c r="B13" s="377">
        <v>219</v>
      </c>
      <c r="C13" s="199"/>
      <c r="D13" s="159"/>
    </row>
    <row r="14" spans="1:4" ht="45" customHeight="1">
      <c r="A14" s="189" t="s">
        <v>182</v>
      </c>
      <c r="B14" s="377">
        <v>20</v>
      </c>
      <c r="C14" s="199"/>
      <c r="D14" s="159"/>
    </row>
    <row r="15" spans="1:4" ht="45" customHeight="1">
      <c r="A15" s="189" t="s">
        <v>183</v>
      </c>
      <c r="B15" s="377">
        <v>25</v>
      </c>
      <c r="C15" s="199"/>
      <c r="D15" s="159"/>
    </row>
    <row r="16" spans="1:4" ht="45" customHeight="1" thickBot="1">
      <c r="A16" s="189" t="s">
        <v>184</v>
      </c>
      <c r="B16" s="377">
        <v>3</v>
      </c>
      <c r="C16" s="199"/>
      <c r="D16" s="159"/>
    </row>
    <row r="17" spans="1:5" ht="31.5" customHeight="1" thickTop="1">
      <c r="A17" s="1285" t="s">
        <v>1188</v>
      </c>
      <c r="B17" s="1287"/>
      <c r="C17" s="201"/>
      <c r="D17" s="202"/>
      <c r="E17" s="113"/>
    </row>
    <row r="18" spans="1:5" ht="31.5" customHeight="1">
      <c r="A18" s="1300" t="s">
        <v>185</v>
      </c>
      <c r="B18" s="1302"/>
      <c r="C18" s="203"/>
      <c r="D18" s="202"/>
      <c r="E18" s="113"/>
    </row>
    <row r="19" spans="1:5" ht="31.5" customHeight="1">
      <c r="A19" s="1300" t="s">
        <v>186</v>
      </c>
      <c r="B19" s="1302"/>
      <c r="C19" s="203"/>
      <c r="D19" s="202"/>
      <c r="E19" s="113"/>
    </row>
    <row r="20" spans="1:5" ht="31.5" customHeight="1">
      <c r="A20" s="191" t="s">
        <v>818</v>
      </c>
      <c r="B20" s="528">
        <v>0.1</v>
      </c>
      <c r="C20" s="354"/>
      <c r="D20" s="202"/>
      <c r="E20" s="113"/>
    </row>
    <row r="21" spans="1:5" ht="31.5" customHeight="1">
      <c r="A21" s="191" t="s">
        <v>1143</v>
      </c>
      <c r="B21" s="528">
        <v>0.09</v>
      </c>
      <c r="C21" s="354"/>
      <c r="D21" s="202"/>
      <c r="E21" s="113"/>
    </row>
    <row r="22" spans="1:5" ht="31.5" customHeight="1">
      <c r="A22" s="191" t="s">
        <v>1144</v>
      </c>
      <c r="B22" s="528">
        <v>0.07</v>
      </c>
      <c r="C22" s="354"/>
      <c r="D22" s="202"/>
      <c r="E22" s="113"/>
    </row>
    <row r="23" spans="1:5" ht="31.5" customHeight="1">
      <c r="A23" s="1304" t="s">
        <v>187</v>
      </c>
      <c r="B23" s="1306"/>
      <c r="C23" s="353"/>
      <c r="D23" s="202"/>
      <c r="E23" s="113"/>
    </row>
    <row r="24" spans="1:5" ht="31.5" customHeight="1">
      <c r="A24" s="1300" t="s">
        <v>100</v>
      </c>
      <c r="B24" s="1302"/>
      <c r="C24" s="354"/>
      <c r="D24" s="202"/>
      <c r="E24" s="113"/>
    </row>
    <row r="25" spans="1:5" ht="31.5" customHeight="1">
      <c r="A25" s="1300" t="s">
        <v>101</v>
      </c>
      <c r="B25" s="1302"/>
      <c r="C25" s="354"/>
      <c r="D25" s="202"/>
      <c r="E25" s="113"/>
    </row>
    <row r="26" spans="1:5" ht="31.5" customHeight="1" thickBot="1">
      <c r="A26" s="1300" t="s">
        <v>102</v>
      </c>
      <c r="B26" s="1302"/>
      <c r="C26" s="354"/>
      <c r="D26" s="202"/>
      <c r="E26" s="113"/>
    </row>
    <row r="27" spans="1:5" ht="15" customHeight="1" thickTop="1">
      <c r="A27" s="1303"/>
      <c r="B27" s="1303"/>
      <c r="C27" s="182"/>
      <c r="D27" s="182"/>
      <c r="E27" s="182"/>
    </row>
    <row r="28" spans="1:5" ht="15">
      <c r="A28" s="1299" t="s">
        <v>346</v>
      </c>
      <c r="B28" s="1299"/>
      <c r="C28" s="207"/>
      <c r="D28" s="207"/>
      <c r="E28" s="207"/>
    </row>
    <row r="29" spans="1:5" ht="15">
      <c r="A29" s="1313" t="s">
        <v>103</v>
      </c>
      <c r="B29" s="1313"/>
      <c r="C29" s="208"/>
      <c r="D29" s="208"/>
      <c r="E29" s="208"/>
    </row>
    <row r="30" spans="1:5" ht="17.25" customHeight="1">
      <c r="A30" s="1314">
        <v>39</v>
      </c>
      <c r="B30" s="1314"/>
      <c r="C30" s="208"/>
      <c r="D30" s="208"/>
      <c r="E30" s="208"/>
    </row>
  </sheetData>
  <mergeCells count="15">
    <mergeCell ref="A1:B1"/>
    <mergeCell ref="A26:B26"/>
    <mergeCell ref="A24:B24"/>
    <mergeCell ref="A18:B18"/>
    <mergeCell ref="A19:B19"/>
    <mergeCell ref="A2:B2"/>
    <mergeCell ref="A9:B9"/>
    <mergeCell ref="A4:B4"/>
    <mergeCell ref="A17:B17"/>
    <mergeCell ref="A30:B30"/>
    <mergeCell ref="A29:B29"/>
    <mergeCell ref="A25:B25"/>
    <mergeCell ref="A23:B23"/>
    <mergeCell ref="A28:B28"/>
    <mergeCell ref="A27:B27"/>
  </mergeCells>
  <printOptions horizontalCentered="1"/>
  <pageMargins left="0.984251968503937" right="0.3937007874015748" top="0.984251968503937" bottom="0.1968503937007874" header="0.31496062992125984" footer="0.31496062992125984"/>
  <pageSetup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dimension ref="A1:E36"/>
  <sheetViews>
    <sheetView view="pageBreakPreview" zoomScaleSheetLayoutView="100" workbookViewId="0" topLeftCell="A7">
      <selection activeCell="C25" sqref="C25"/>
    </sheetView>
  </sheetViews>
  <sheetFormatPr defaultColWidth="8.796875" defaultRowHeight="15"/>
  <cols>
    <col min="1" max="1" width="37.09765625" style="358" customWidth="1"/>
    <col min="2" max="2" width="14.5" style="358" customWidth="1"/>
    <col min="3" max="3" width="13.19921875" style="358" customWidth="1"/>
    <col min="4" max="4" width="14.59765625" style="358" customWidth="1"/>
    <col min="5" max="5" width="13.59765625" style="358" customWidth="1"/>
    <col min="6" max="16384" width="9" style="358" customWidth="1"/>
  </cols>
  <sheetData>
    <row r="1" spans="1:5" ht="18">
      <c r="A1" s="1307" t="s">
        <v>1193</v>
      </c>
      <c r="B1" s="1307"/>
      <c r="C1" s="1307"/>
      <c r="D1" s="1307"/>
      <c r="E1" s="1307"/>
    </row>
    <row r="2" spans="1:5" ht="18.75" thickBot="1">
      <c r="A2" s="1336"/>
      <c r="B2" s="1336"/>
      <c r="C2" s="1336"/>
      <c r="D2" s="1336"/>
      <c r="E2" s="1336"/>
    </row>
    <row r="3" spans="1:5" ht="31.5" customHeight="1" thickBot="1">
      <c r="A3" s="359" t="s">
        <v>92</v>
      </c>
      <c r="B3" s="588" t="s">
        <v>91</v>
      </c>
      <c r="C3" s="587"/>
      <c r="D3" s="1343"/>
      <c r="E3" s="1344"/>
    </row>
    <row r="4" spans="1:5" ht="27.75" customHeight="1">
      <c r="A4" s="360" t="s">
        <v>1194</v>
      </c>
      <c r="B4" s="1337">
        <v>65</v>
      </c>
      <c r="C4" s="1338"/>
      <c r="D4" s="1317"/>
      <c r="E4" s="1318"/>
    </row>
    <row r="5" spans="1:5" ht="24.75" customHeight="1">
      <c r="A5" s="361" t="s">
        <v>1195</v>
      </c>
      <c r="B5" s="1339">
        <v>3.3</v>
      </c>
      <c r="C5" s="1340"/>
      <c r="D5" s="1319"/>
      <c r="E5" s="1320"/>
    </row>
    <row r="6" spans="1:5" ht="33.75" customHeight="1" thickBot="1">
      <c r="A6" s="362" t="s">
        <v>93</v>
      </c>
      <c r="B6" s="1341">
        <v>260</v>
      </c>
      <c r="C6" s="1342"/>
      <c r="D6" s="1319"/>
      <c r="E6" s="1320"/>
    </row>
    <row r="7" spans="1:5" ht="16.5" thickBot="1">
      <c r="A7" s="1333" t="s">
        <v>94</v>
      </c>
      <c r="B7" s="1334"/>
      <c r="C7" s="1334"/>
      <c r="D7" s="1335"/>
      <c r="E7" s="1335"/>
    </row>
    <row r="8" spans="1:5" ht="27.75" customHeight="1">
      <c r="A8" s="360" t="s">
        <v>1194</v>
      </c>
      <c r="B8" s="1325" t="s">
        <v>20</v>
      </c>
      <c r="C8" s="1326"/>
      <c r="D8" s="1323"/>
      <c r="E8" s="1324"/>
    </row>
    <row r="9" spans="1:5" ht="24.75" customHeight="1" thickBot="1">
      <c r="A9" s="361" t="s">
        <v>95</v>
      </c>
      <c r="B9" s="1327" t="s">
        <v>21</v>
      </c>
      <c r="C9" s="1328"/>
      <c r="D9" s="1323"/>
      <c r="E9" s="1324"/>
    </row>
    <row r="10" spans="1:5" ht="40.5" customHeight="1" thickBot="1">
      <c r="A10" s="363" t="s">
        <v>96</v>
      </c>
      <c r="B10" s="415" t="s">
        <v>18</v>
      </c>
      <c r="C10" s="364" t="s">
        <v>125</v>
      </c>
      <c r="D10" s="480"/>
      <c r="E10" s="481"/>
    </row>
    <row r="11" spans="1:5" ht="15.75">
      <c r="A11" s="360" t="s">
        <v>12</v>
      </c>
      <c r="B11" s="365">
        <v>0.2</v>
      </c>
      <c r="C11" s="375">
        <v>0.7</v>
      </c>
      <c r="D11" s="482"/>
      <c r="E11" s="483"/>
    </row>
    <row r="12" spans="1:5" ht="15.75">
      <c r="A12" s="361" t="s">
        <v>13</v>
      </c>
      <c r="B12" s="366">
        <v>0.01</v>
      </c>
      <c r="C12" s="376">
        <v>0.06</v>
      </c>
      <c r="D12" s="482"/>
      <c r="E12" s="483"/>
    </row>
    <row r="13" spans="1:5" ht="16.5" thickBot="1">
      <c r="A13" s="1346"/>
      <c r="B13" s="1347"/>
      <c r="C13" s="1347"/>
      <c r="D13" s="1348"/>
      <c r="E13" s="1348"/>
    </row>
    <row r="14" spans="1:5" ht="26.25" customHeight="1" thickBot="1">
      <c r="A14" s="359" t="s">
        <v>97</v>
      </c>
      <c r="B14" s="1349" t="s">
        <v>91</v>
      </c>
      <c r="C14" s="1350"/>
      <c r="D14" s="1331"/>
      <c r="E14" s="1332"/>
    </row>
    <row r="15" spans="1:5" ht="37.5" customHeight="1">
      <c r="A15" s="360" t="s">
        <v>170</v>
      </c>
      <c r="B15" s="1337">
        <v>35</v>
      </c>
      <c r="C15" s="1338"/>
      <c r="D15" s="1317"/>
      <c r="E15" s="1318"/>
    </row>
    <row r="16" spans="1:5" ht="26.25" customHeight="1" thickBot="1">
      <c r="A16" s="361" t="s">
        <v>171</v>
      </c>
      <c r="B16" s="1329">
        <v>0.75</v>
      </c>
      <c r="C16" s="1330"/>
      <c r="D16" s="1321"/>
      <c r="E16" s="1322"/>
    </row>
    <row r="17" spans="1:5" ht="19.5" customHeight="1">
      <c r="A17" s="361"/>
      <c r="B17" s="1351" t="s">
        <v>19</v>
      </c>
      <c r="C17" s="1352"/>
      <c r="D17" s="1317"/>
      <c r="E17" s="1318"/>
    </row>
    <row r="18" spans="1:5" ht="15.75">
      <c r="A18" s="362" t="s">
        <v>14</v>
      </c>
      <c r="B18" s="1353">
        <v>0.6</v>
      </c>
      <c r="C18" s="1354"/>
      <c r="D18" s="1317"/>
      <c r="E18" s="1318"/>
    </row>
    <row r="19" spans="1:5" ht="16.5" thickBot="1">
      <c r="A19" s="362" t="s">
        <v>15</v>
      </c>
      <c r="B19" s="1329">
        <v>0.5</v>
      </c>
      <c r="C19" s="1330"/>
      <c r="D19" s="1317"/>
      <c r="E19" s="1318"/>
    </row>
    <row r="20" spans="1:5" ht="15.75" customHeight="1" thickBot="1">
      <c r="A20" s="588"/>
      <c r="B20" s="749"/>
      <c r="C20" s="749"/>
      <c r="D20" s="581"/>
      <c r="E20" s="1344"/>
    </row>
    <row r="21" spans="1:5" ht="44.25" customHeight="1">
      <c r="A21" s="368" t="s">
        <v>1059</v>
      </c>
      <c r="B21" s="369" t="s">
        <v>22</v>
      </c>
      <c r="C21" s="369" t="s">
        <v>23</v>
      </c>
      <c r="D21" s="369" t="s">
        <v>24</v>
      </c>
      <c r="E21" s="374"/>
    </row>
    <row r="22" spans="1:5" ht="33.75" customHeight="1">
      <c r="A22" s="361" t="s">
        <v>371</v>
      </c>
      <c r="B22" s="370">
        <v>16</v>
      </c>
      <c r="C22" s="370">
        <v>12</v>
      </c>
      <c r="D22" s="370">
        <v>10</v>
      </c>
      <c r="E22" s="367"/>
    </row>
    <row r="23" spans="1:5" ht="35.25" customHeight="1">
      <c r="A23" s="362" t="s">
        <v>16</v>
      </c>
      <c r="B23" s="370">
        <v>15</v>
      </c>
      <c r="C23" s="370">
        <v>11</v>
      </c>
      <c r="D23" s="370">
        <v>9</v>
      </c>
      <c r="E23" s="367"/>
    </row>
    <row r="24" spans="1:5" ht="39.75" customHeight="1" thickBot="1">
      <c r="A24" s="362" t="s">
        <v>17</v>
      </c>
      <c r="B24" s="555">
        <v>14</v>
      </c>
      <c r="C24" s="531">
        <v>10</v>
      </c>
      <c r="D24" s="532">
        <v>8</v>
      </c>
      <c r="E24" s="367"/>
    </row>
    <row r="25" spans="1:5" ht="21" customHeight="1" thickBot="1">
      <c r="A25" s="556" t="s">
        <v>1117</v>
      </c>
      <c r="B25" s="557" t="s">
        <v>1118</v>
      </c>
      <c r="C25" s="367"/>
      <c r="D25" s="526"/>
      <c r="E25" s="526"/>
    </row>
    <row r="26" spans="1:5" ht="39.75" customHeight="1" thickBot="1">
      <c r="A26" s="371" t="s">
        <v>1058</v>
      </c>
      <c r="B26" s="533">
        <v>3.1</v>
      </c>
      <c r="C26" s="529"/>
      <c r="D26" s="530"/>
      <c r="E26" s="441"/>
    </row>
    <row r="27" spans="1:5" ht="28.5" customHeight="1">
      <c r="A27" s="534" t="s">
        <v>816</v>
      </c>
      <c r="B27" s="535">
        <v>1</v>
      </c>
      <c r="C27" s="529"/>
      <c r="D27" s="530"/>
      <c r="E27" s="441"/>
    </row>
    <row r="28" spans="1:5" ht="28.5" customHeight="1">
      <c r="A28" s="536" t="s">
        <v>817</v>
      </c>
      <c r="B28" s="537">
        <v>1</v>
      </c>
      <c r="C28" s="529"/>
      <c r="D28" s="530"/>
      <c r="E28" s="441"/>
    </row>
    <row r="29" spans="1:5" ht="28.5" customHeight="1">
      <c r="A29" s="536" t="s">
        <v>1145</v>
      </c>
      <c r="B29" s="537">
        <v>0.1</v>
      </c>
      <c r="C29" s="529"/>
      <c r="D29" s="530"/>
      <c r="E29" s="441"/>
    </row>
    <row r="30" spans="1:5" ht="28.5" customHeight="1" thickBot="1">
      <c r="A30" s="538" t="s">
        <v>818</v>
      </c>
      <c r="B30" s="539">
        <v>1</v>
      </c>
      <c r="C30" s="367"/>
      <c r="D30" s="526"/>
      <c r="E30" s="441"/>
    </row>
    <row r="31" spans="1:5" ht="49.5" customHeight="1">
      <c r="A31" s="1348" t="s">
        <v>1146</v>
      </c>
      <c r="B31" s="1348"/>
      <c r="C31" s="1348"/>
      <c r="D31" s="1348"/>
      <c r="E31" s="1348"/>
    </row>
    <row r="32" spans="1:5" ht="20.25" customHeight="1">
      <c r="A32" s="1345">
        <v>40</v>
      </c>
      <c r="B32" s="1345"/>
      <c r="C32" s="1345"/>
      <c r="D32" s="1345"/>
      <c r="E32" s="1345"/>
    </row>
    <row r="33" spans="1:5" ht="16.5">
      <c r="A33" s="372"/>
      <c r="B33" s="373"/>
      <c r="C33" s="373"/>
      <c r="D33" s="373"/>
      <c r="E33" s="373"/>
    </row>
    <row r="34" spans="1:5" ht="16.5">
      <c r="A34" s="372"/>
      <c r="B34" s="373"/>
      <c r="C34" s="373"/>
      <c r="D34" s="373"/>
      <c r="E34" s="373"/>
    </row>
    <row r="35" spans="1:5" ht="16.5">
      <c r="A35" s="372"/>
      <c r="B35" s="373"/>
      <c r="C35" s="373"/>
      <c r="D35" s="373"/>
      <c r="E35" s="373"/>
    </row>
    <row r="36" spans="1:5" ht="16.5">
      <c r="A36" s="372"/>
      <c r="B36" s="373"/>
      <c r="C36" s="373"/>
      <c r="D36" s="373"/>
      <c r="E36" s="373"/>
    </row>
  </sheetData>
  <mergeCells count="31">
    <mergeCell ref="A32:E32"/>
    <mergeCell ref="A20:E20"/>
    <mergeCell ref="A13:E13"/>
    <mergeCell ref="B14:C14"/>
    <mergeCell ref="B15:C15"/>
    <mergeCell ref="B17:C17"/>
    <mergeCell ref="B18:C18"/>
    <mergeCell ref="B19:C19"/>
    <mergeCell ref="D19:E19"/>
    <mergeCell ref="A31:E31"/>
    <mergeCell ref="A1:E1"/>
    <mergeCell ref="A7:E7"/>
    <mergeCell ref="A2:E2"/>
    <mergeCell ref="B4:C4"/>
    <mergeCell ref="B3:C3"/>
    <mergeCell ref="B5:C5"/>
    <mergeCell ref="B6:C6"/>
    <mergeCell ref="D5:E5"/>
    <mergeCell ref="D3:E3"/>
    <mergeCell ref="B8:C8"/>
    <mergeCell ref="B9:C9"/>
    <mergeCell ref="B16:C16"/>
    <mergeCell ref="D4:E4"/>
    <mergeCell ref="D14:E14"/>
    <mergeCell ref="D15:E15"/>
    <mergeCell ref="D17:E17"/>
    <mergeCell ref="D18:E18"/>
    <mergeCell ref="D6:E6"/>
    <mergeCell ref="D16:E16"/>
    <mergeCell ref="D8:E8"/>
    <mergeCell ref="D9:E9"/>
  </mergeCells>
  <printOptions/>
  <pageMargins left="0.75" right="0.57" top="1" bottom="1"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dimension ref="A1:H34"/>
  <sheetViews>
    <sheetView view="pageBreakPreview" zoomScale="75" zoomScaleSheetLayoutView="75" workbookViewId="0" topLeftCell="A1">
      <selection activeCell="B29" sqref="B29:C29"/>
    </sheetView>
  </sheetViews>
  <sheetFormatPr defaultColWidth="8.796875" defaultRowHeight="15"/>
  <cols>
    <col min="1" max="1" width="25.19921875" style="416" customWidth="1"/>
    <col min="2" max="2" width="12.19921875" style="416" customWidth="1"/>
    <col min="3" max="3" width="11.3984375" style="416" customWidth="1"/>
    <col min="4" max="4" width="13.69921875" style="416" customWidth="1"/>
    <col min="5" max="5" width="10.19921875" style="416" customWidth="1"/>
    <col min="6" max="6" width="11.5" style="416" customWidth="1"/>
    <col min="7" max="7" width="12.19921875" style="416" customWidth="1"/>
    <col min="8" max="8" width="3.09765625" style="416" customWidth="1"/>
    <col min="9" max="16384" width="9" style="416" customWidth="1"/>
  </cols>
  <sheetData>
    <row r="1" spans="1:8" ht="18" customHeight="1">
      <c r="A1" s="1377" t="s">
        <v>133</v>
      </c>
      <c r="B1" s="1377"/>
      <c r="C1" s="1377"/>
      <c r="D1" s="1377"/>
      <c r="E1" s="1377"/>
      <c r="F1" s="1377"/>
      <c r="G1" s="1377"/>
      <c r="H1" s="1377"/>
    </row>
    <row r="2" spans="1:8" ht="15.75" thickBot="1">
      <c r="A2" s="1378"/>
      <c r="B2" s="1378"/>
      <c r="C2" s="1378"/>
      <c r="D2" s="1378"/>
      <c r="E2" s="1378"/>
      <c r="F2" s="1378"/>
      <c r="G2" s="1378"/>
      <c r="H2" s="1378"/>
    </row>
    <row r="3" spans="1:7" ht="31.5" customHeight="1" thickBot="1">
      <c r="A3" s="1355" t="s">
        <v>134</v>
      </c>
      <c r="B3" s="1356"/>
      <c r="C3" s="1357"/>
      <c r="D3" s="479"/>
      <c r="E3" s="479"/>
      <c r="F3" s="419"/>
      <c r="G3" s="419"/>
    </row>
    <row r="4" spans="1:7" ht="31.5" customHeight="1" thickBot="1">
      <c r="A4" s="418" t="s">
        <v>196</v>
      </c>
      <c r="B4" s="1355" t="s">
        <v>138</v>
      </c>
      <c r="C4" s="1357"/>
      <c r="D4" s="1371"/>
      <c r="E4" s="1372"/>
      <c r="F4" s="419"/>
      <c r="G4" s="419"/>
    </row>
    <row r="5" spans="1:7" ht="31.5" customHeight="1">
      <c r="A5" s="420" t="s">
        <v>135</v>
      </c>
      <c r="B5" s="1385">
        <v>1400</v>
      </c>
      <c r="C5" s="1386"/>
      <c r="D5" s="1381"/>
      <c r="E5" s="1382"/>
      <c r="F5" s="419"/>
      <c r="G5" s="419"/>
    </row>
    <row r="6" spans="1:7" ht="23.25" customHeight="1">
      <c r="A6" s="421" t="s">
        <v>136</v>
      </c>
      <c r="B6" s="1387">
        <v>750</v>
      </c>
      <c r="C6" s="1388"/>
      <c r="D6" s="1381"/>
      <c r="E6" s="1382"/>
      <c r="F6" s="419"/>
      <c r="G6" s="419"/>
    </row>
    <row r="7" spans="1:7" ht="24" customHeight="1" thickBot="1">
      <c r="A7" s="422" t="s">
        <v>137</v>
      </c>
      <c r="B7" s="1389">
        <v>1200</v>
      </c>
      <c r="C7" s="1390"/>
      <c r="D7" s="1381"/>
      <c r="E7" s="1382"/>
      <c r="F7" s="419"/>
      <c r="G7" s="419"/>
    </row>
    <row r="8" spans="1:7" ht="31.5" customHeight="1">
      <c r="A8" s="1383" t="s">
        <v>139</v>
      </c>
      <c r="B8" s="1383"/>
      <c r="C8" s="1383"/>
      <c r="D8" s="1384"/>
      <c r="E8" s="1384"/>
      <c r="F8" s="419"/>
      <c r="G8" s="419"/>
    </row>
    <row r="9" spans="1:7" ht="20.25" customHeight="1" thickBot="1">
      <c r="A9" s="1407"/>
      <c r="B9" s="1407"/>
      <c r="C9" s="1407"/>
      <c r="D9" s="1407"/>
      <c r="E9" s="1407"/>
      <c r="F9" s="419"/>
      <c r="G9" s="419"/>
    </row>
    <row r="10" spans="1:7" ht="36" customHeight="1" thickBot="1">
      <c r="A10" s="1395" t="s">
        <v>140</v>
      </c>
      <c r="B10" s="1396"/>
      <c r="C10" s="1396"/>
      <c r="D10" s="1396"/>
      <c r="E10" s="1397"/>
      <c r="F10" s="419"/>
      <c r="G10" s="419"/>
    </row>
    <row r="11" spans="1:7" ht="33" customHeight="1" thickBot="1">
      <c r="A11" s="423" t="s">
        <v>142</v>
      </c>
      <c r="B11" s="1391" t="s">
        <v>141</v>
      </c>
      <c r="C11" s="1391"/>
      <c r="D11" s="1391" t="s">
        <v>143</v>
      </c>
      <c r="E11" s="1391"/>
      <c r="F11" s="419"/>
      <c r="G11" s="419"/>
    </row>
    <row r="12" spans="1:7" ht="28.5" customHeight="1">
      <c r="A12" s="424" t="s">
        <v>578</v>
      </c>
      <c r="B12" s="1375" t="s">
        <v>146</v>
      </c>
      <c r="C12" s="1376"/>
      <c r="D12" s="1375" t="s">
        <v>149</v>
      </c>
      <c r="E12" s="1376"/>
      <c r="F12" s="419"/>
      <c r="G12" s="419"/>
    </row>
    <row r="13" spans="1:7" ht="24.75" customHeight="1">
      <c r="A13" s="421" t="s">
        <v>144</v>
      </c>
      <c r="B13" s="1379" t="s">
        <v>147</v>
      </c>
      <c r="C13" s="1380"/>
      <c r="D13" s="1379" t="s">
        <v>150</v>
      </c>
      <c r="E13" s="1380"/>
      <c r="F13" s="419"/>
      <c r="G13" s="419"/>
    </row>
    <row r="14" spans="1:7" ht="27" customHeight="1" thickBot="1">
      <c r="A14" s="430" t="s">
        <v>145</v>
      </c>
      <c r="B14" s="1373" t="s">
        <v>148</v>
      </c>
      <c r="C14" s="1374"/>
      <c r="D14" s="1373" t="s">
        <v>148</v>
      </c>
      <c r="E14" s="1374"/>
      <c r="F14" s="419"/>
      <c r="G14" s="419"/>
    </row>
    <row r="15" spans="1:8" ht="23.25" customHeight="1" thickBot="1">
      <c r="A15" s="1394"/>
      <c r="B15" s="1394"/>
      <c r="C15" s="1394"/>
      <c r="D15" s="1394"/>
      <c r="E15" s="1394"/>
      <c r="F15" s="1394"/>
      <c r="G15" s="1394"/>
      <c r="H15" s="1394"/>
    </row>
    <row r="16" spans="1:7" ht="29.25" customHeight="1" thickBot="1">
      <c r="A16" s="1395" t="s">
        <v>151</v>
      </c>
      <c r="B16" s="1396"/>
      <c r="C16" s="1396"/>
      <c r="D16" s="1396"/>
      <c r="E16" s="1396"/>
      <c r="F16" s="1396"/>
      <c r="G16" s="1397"/>
    </row>
    <row r="17" spans="1:7" s="419" customFormat="1" ht="45.75" customHeight="1" thickBot="1">
      <c r="A17" s="417" t="s">
        <v>196</v>
      </c>
      <c r="B17" s="418" t="s">
        <v>153</v>
      </c>
      <c r="C17" s="418" t="s">
        <v>154</v>
      </c>
      <c r="D17" s="418" t="s">
        <v>155</v>
      </c>
      <c r="E17" s="418" t="s">
        <v>156</v>
      </c>
      <c r="F17" s="401" t="s">
        <v>125</v>
      </c>
      <c r="G17" s="401" t="s">
        <v>157</v>
      </c>
    </row>
    <row r="18" spans="1:7" ht="30.75" customHeight="1">
      <c r="A18" s="425" t="s">
        <v>152</v>
      </c>
      <c r="B18" s="426">
        <v>0.9</v>
      </c>
      <c r="C18" s="426">
        <v>10</v>
      </c>
      <c r="D18" s="426"/>
      <c r="E18" s="426">
        <v>8</v>
      </c>
      <c r="F18" s="426">
        <v>7</v>
      </c>
      <c r="G18" s="427">
        <v>4500</v>
      </c>
    </row>
    <row r="19" spans="1:7" ht="26.25" customHeight="1">
      <c r="A19" s="421" t="s">
        <v>136</v>
      </c>
      <c r="B19" s="428">
        <v>0.9</v>
      </c>
      <c r="C19" s="428">
        <v>10</v>
      </c>
      <c r="D19" s="429">
        <v>2000</v>
      </c>
      <c r="E19" s="428">
        <v>8</v>
      </c>
      <c r="F19" s="428">
        <v>7</v>
      </c>
      <c r="G19" s="429">
        <v>2500</v>
      </c>
    </row>
    <row r="20" spans="1:7" ht="24" customHeight="1" thickBot="1">
      <c r="A20" s="430" t="s">
        <v>137</v>
      </c>
      <c r="B20" s="431"/>
      <c r="C20" s="431"/>
      <c r="D20" s="432">
        <v>2000</v>
      </c>
      <c r="E20" s="432">
        <v>8</v>
      </c>
      <c r="F20" s="432">
        <v>7</v>
      </c>
      <c r="G20" s="433"/>
    </row>
    <row r="21" spans="1:8" ht="15.75" thickBot="1">
      <c r="A21" s="1394"/>
      <c r="B21" s="1394"/>
      <c r="C21" s="1394"/>
      <c r="D21" s="1394"/>
      <c r="E21" s="1394"/>
      <c r="F21" s="1394"/>
      <c r="G21" s="1394"/>
      <c r="H21" s="1394"/>
    </row>
    <row r="22" spans="1:7" ht="24.75" customHeight="1" thickBot="1">
      <c r="A22" s="1395" t="s">
        <v>158</v>
      </c>
      <c r="B22" s="1396"/>
      <c r="C22" s="1396"/>
      <c r="D22" s="1396"/>
      <c r="E22" s="1396"/>
      <c r="F22" s="1396"/>
      <c r="G22" s="1397"/>
    </row>
    <row r="23" spans="1:7" ht="46.5" customHeight="1" thickBot="1">
      <c r="A23" s="417" t="s">
        <v>196</v>
      </c>
      <c r="B23" s="418" t="s">
        <v>159</v>
      </c>
      <c r="C23" s="418" t="s">
        <v>160</v>
      </c>
      <c r="D23" s="418" t="s">
        <v>161</v>
      </c>
      <c r="E23" s="1355" t="s">
        <v>162</v>
      </c>
      <c r="F23" s="1356"/>
      <c r="G23" s="1357"/>
    </row>
    <row r="24" spans="1:7" ht="21" customHeight="1">
      <c r="A24" s="425" t="s">
        <v>152</v>
      </c>
      <c r="B24" s="427">
        <v>2900</v>
      </c>
      <c r="C24" s="427">
        <v>3000</v>
      </c>
      <c r="D24" s="427">
        <v>6000</v>
      </c>
      <c r="E24" s="1368" t="s">
        <v>163</v>
      </c>
      <c r="F24" s="1369"/>
      <c r="G24" s="1370"/>
    </row>
    <row r="25" spans="1:7" ht="21.75" customHeight="1">
      <c r="A25" s="421" t="s">
        <v>136</v>
      </c>
      <c r="B25" s="429">
        <v>800</v>
      </c>
      <c r="C25" s="429">
        <v>1000</v>
      </c>
      <c r="D25" s="429">
        <v>4500</v>
      </c>
      <c r="E25" s="1398" t="s">
        <v>164</v>
      </c>
      <c r="F25" s="1399"/>
      <c r="G25" s="1400"/>
    </row>
    <row r="26" spans="1:7" ht="21" customHeight="1" thickBot="1">
      <c r="A26" s="430" t="s">
        <v>137</v>
      </c>
      <c r="B26" s="434">
        <v>7300</v>
      </c>
      <c r="C26" s="431"/>
      <c r="D26" s="432"/>
      <c r="E26" s="1401"/>
      <c r="F26" s="1402"/>
      <c r="G26" s="1403"/>
    </row>
    <row r="27" spans="1:8" ht="15.75" thickBot="1">
      <c r="A27" s="1392"/>
      <c r="B27" s="1392"/>
      <c r="C27" s="1392"/>
      <c r="D27" s="1392"/>
      <c r="E27" s="1392"/>
      <c r="F27" s="1392"/>
      <c r="G27" s="1392"/>
      <c r="H27" s="1392"/>
    </row>
    <row r="28" spans="1:7" ht="21.75" customHeight="1" thickBot="1">
      <c r="A28" s="1404" t="s">
        <v>165</v>
      </c>
      <c r="B28" s="1405"/>
      <c r="C28" s="1405"/>
      <c r="D28" s="1405"/>
      <c r="E28" s="1406"/>
      <c r="F28" s="419"/>
      <c r="G28" s="419"/>
    </row>
    <row r="29" spans="1:7" ht="31.5" customHeight="1" thickBot="1">
      <c r="A29" s="418" t="s">
        <v>196</v>
      </c>
      <c r="B29" s="1364" t="s">
        <v>166</v>
      </c>
      <c r="C29" s="1364"/>
      <c r="D29" s="1364" t="s">
        <v>166</v>
      </c>
      <c r="E29" s="1364"/>
      <c r="F29" s="419"/>
      <c r="G29" s="419"/>
    </row>
    <row r="30" spans="1:7" ht="21.75" customHeight="1">
      <c r="A30" s="438" t="s">
        <v>98</v>
      </c>
      <c r="B30" s="1365" t="s">
        <v>167</v>
      </c>
      <c r="C30" s="1365"/>
      <c r="D30" s="1366">
        <v>38719</v>
      </c>
      <c r="E30" s="1367"/>
      <c r="F30" s="436"/>
      <c r="G30" s="419"/>
    </row>
    <row r="31" spans="1:7" ht="22.5" customHeight="1">
      <c r="A31" s="435" t="s">
        <v>906</v>
      </c>
      <c r="B31" s="1358" t="s">
        <v>168</v>
      </c>
      <c r="C31" s="1358"/>
      <c r="D31" s="1359">
        <v>38719</v>
      </c>
      <c r="E31" s="1360"/>
      <c r="F31" s="419"/>
      <c r="G31" s="419"/>
    </row>
    <row r="32" spans="1:7" ht="22.5" customHeight="1" thickBot="1">
      <c r="A32" s="437" t="s">
        <v>99</v>
      </c>
      <c r="B32" s="1361" t="s">
        <v>169</v>
      </c>
      <c r="C32" s="1361"/>
      <c r="D32" s="1362"/>
      <c r="E32" s="1363"/>
      <c r="F32" s="419"/>
      <c r="G32" s="419"/>
    </row>
    <row r="33" spans="1:8" ht="23.25" customHeight="1">
      <c r="A33" s="1392"/>
      <c r="B33" s="1392"/>
      <c r="C33" s="1392"/>
      <c r="D33" s="1392"/>
      <c r="E33" s="1392"/>
      <c r="F33" s="1392"/>
      <c r="G33" s="1392"/>
      <c r="H33" s="1392"/>
    </row>
    <row r="34" spans="1:8" ht="39.75" customHeight="1">
      <c r="A34" s="1393">
        <v>41</v>
      </c>
      <c r="B34" s="1393"/>
      <c r="C34" s="1393"/>
      <c r="D34" s="1393"/>
      <c r="E34" s="1393"/>
      <c r="F34" s="1393"/>
      <c r="G34" s="1393"/>
      <c r="H34" s="1393"/>
    </row>
  </sheetData>
  <mergeCells count="42">
    <mergeCell ref="A28:E28"/>
    <mergeCell ref="D6:E6"/>
    <mergeCell ref="D7:E7"/>
    <mergeCell ref="D11:E11"/>
    <mergeCell ref="D13:E13"/>
    <mergeCell ref="A9:E9"/>
    <mergeCell ref="A10:E10"/>
    <mergeCell ref="B12:C12"/>
    <mergeCell ref="A33:H33"/>
    <mergeCell ref="A34:H34"/>
    <mergeCell ref="A15:H15"/>
    <mergeCell ref="A21:H21"/>
    <mergeCell ref="A27:H27"/>
    <mergeCell ref="A22:G22"/>
    <mergeCell ref="E23:G23"/>
    <mergeCell ref="E25:G25"/>
    <mergeCell ref="A16:G16"/>
    <mergeCell ref="E26:G26"/>
    <mergeCell ref="A1:H1"/>
    <mergeCell ref="A2:H2"/>
    <mergeCell ref="B13:C13"/>
    <mergeCell ref="D5:E5"/>
    <mergeCell ref="A8:E8"/>
    <mergeCell ref="B5:C5"/>
    <mergeCell ref="B6:C6"/>
    <mergeCell ref="B7:C7"/>
    <mergeCell ref="B4:C4"/>
    <mergeCell ref="B11:C11"/>
    <mergeCell ref="D4:E4"/>
    <mergeCell ref="B14:C14"/>
    <mergeCell ref="D12:E12"/>
    <mergeCell ref="D14:E14"/>
    <mergeCell ref="A3:C3"/>
    <mergeCell ref="B31:C31"/>
    <mergeCell ref="D31:E31"/>
    <mergeCell ref="B32:C32"/>
    <mergeCell ref="D32:E32"/>
    <mergeCell ref="B29:C29"/>
    <mergeCell ref="D29:E29"/>
    <mergeCell ref="B30:C30"/>
    <mergeCell ref="D30:E30"/>
    <mergeCell ref="E24:G24"/>
  </mergeCells>
  <printOptions/>
  <pageMargins left="0.75" right="0.57" top="1" bottom="1" header="0.5" footer="0.5"/>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codeName="Φύλλο13"/>
  <dimension ref="A1:G22"/>
  <sheetViews>
    <sheetView view="pageBreakPreview" zoomScale="75" zoomScaleSheetLayoutView="75" workbookViewId="0" topLeftCell="A1">
      <selection activeCell="B8" sqref="B8"/>
    </sheetView>
  </sheetViews>
  <sheetFormatPr defaultColWidth="8.796875" defaultRowHeight="15"/>
  <cols>
    <col min="1" max="1" width="23.59765625" style="5" customWidth="1"/>
    <col min="2" max="2" width="18" style="5" customWidth="1"/>
    <col min="3" max="3" width="15.59765625" style="5" customWidth="1"/>
    <col min="4" max="4" width="42.09765625" style="5" customWidth="1"/>
    <col min="5" max="5" width="26.09765625" style="5" customWidth="1"/>
    <col min="6" max="6" width="14" style="5" customWidth="1"/>
    <col min="7" max="7" width="11.09765625" style="5" customWidth="1"/>
    <col min="8" max="16384" width="8.59765625" style="5" customWidth="1"/>
  </cols>
  <sheetData>
    <row r="1" spans="1:4" ht="27.75" customHeight="1">
      <c r="A1" s="1017" t="s">
        <v>643</v>
      </c>
      <c r="B1" s="1017"/>
      <c r="C1" s="1017"/>
      <c r="D1" s="1017"/>
    </row>
    <row r="2" spans="1:3" ht="15">
      <c r="A2" s="137"/>
      <c r="B2" s="137"/>
      <c r="C2" s="137"/>
    </row>
    <row r="3" spans="1:4" ht="33.75" customHeight="1">
      <c r="A3" s="609" t="s">
        <v>644</v>
      </c>
      <c r="B3" s="609"/>
      <c r="C3" s="609"/>
      <c r="D3" s="609"/>
    </row>
    <row r="4" spans="1:3" ht="15.75" thickBot="1">
      <c r="A4" s="115"/>
      <c r="B4" s="115"/>
      <c r="C4" s="140"/>
    </row>
    <row r="5" spans="1:3" ht="36" customHeight="1" thickTop="1">
      <c r="A5" s="141" t="s">
        <v>301</v>
      </c>
      <c r="B5" s="116" t="s">
        <v>1023</v>
      </c>
      <c r="C5" s="142"/>
    </row>
    <row r="6" spans="1:3" ht="21.75" customHeight="1">
      <c r="A6" s="119" t="s">
        <v>414</v>
      </c>
      <c r="B6" s="143">
        <v>0.9</v>
      </c>
      <c r="C6" s="144"/>
    </row>
    <row r="7" spans="1:3" ht="21" customHeight="1">
      <c r="A7" s="129" t="s">
        <v>415</v>
      </c>
      <c r="B7" s="143">
        <v>0.6</v>
      </c>
      <c r="C7" s="144"/>
    </row>
    <row r="8" spans="1:3" ht="30" customHeight="1" thickBot="1">
      <c r="A8" s="145" t="s">
        <v>828</v>
      </c>
      <c r="B8" s="146">
        <v>0.98</v>
      </c>
      <c r="C8" s="144"/>
    </row>
    <row r="9" ht="16.5" thickBot="1" thickTop="1">
      <c r="C9" s="147"/>
    </row>
    <row r="10" spans="1:3" ht="33" customHeight="1" thickTop="1">
      <c r="A10" s="148" t="s">
        <v>303</v>
      </c>
      <c r="B10" s="116" t="s">
        <v>1024</v>
      </c>
      <c r="C10" s="142"/>
    </row>
    <row r="11" spans="1:3" ht="36" customHeight="1" thickBot="1">
      <c r="A11" s="149" t="s">
        <v>302</v>
      </c>
      <c r="B11" s="150">
        <v>0.04</v>
      </c>
      <c r="C11" s="151"/>
    </row>
    <row r="12" ht="11.25" customHeight="1" thickBot="1" thickTop="1"/>
    <row r="13" spans="1:7" ht="27" customHeight="1" thickTop="1">
      <c r="A13" s="1413" t="s">
        <v>454</v>
      </c>
      <c r="B13" s="1414"/>
      <c r="C13" s="1414"/>
      <c r="D13" s="1415"/>
      <c r="E13" s="132"/>
      <c r="F13" s="132"/>
      <c r="G13" s="132"/>
    </row>
    <row r="14" spans="1:7" ht="19.5" customHeight="1">
      <c r="A14" s="1410" t="s">
        <v>244</v>
      </c>
      <c r="B14" s="1411"/>
      <c r="C14" s="1408" t="s">
        <v>455</v>
      </c>
      <c r="D14" s="1409"/>
      <c r="E14" s="152"/>
      <c r="F14" s="153"/>
      <c r="G14" s="153"/>
    </row>
    <row r="15" spans="1:7" ht="19.5" customHeight="1">
      <c r="A15" s="1410" t="s">
        <v>456</v>
      </c>
      <c r="B15" s="1411"/>
      <c r="C15" s="1408" t="s">
        <v>457</v>
      </c>
      <c r="D15" s="1409"/>
      <c r="E15" s="152"/>
      <c r="F15" s="153"/>
      <c r="G15" s="153"/>
    </row>
    <row r="16" spans="1:7" ht="19.5" customHeight="1">
      <c r="A16" s="1410" t="s">
        <v>459</v>
      </c>
      <c r="B16" s="1411"/>
      <c r="C16" s="1408" t="s">
        <v>458</v>
      </c>
      <c r="D16" s="1409"/>
      <c r="E16" s="152"/>
      <c r="F16" s="153"/>
      <c r="G16" s="153"/>
    </row>
    <row r="17" spans="1:7" ht="19.5" customHeight="1">
      <c r="A17" s="1410" t="s">
        <v>245</v>
      </c>
      <c r="B17" s="1411"/>
      <c r="C17" s="1408" t="s">
        <v>460</v>
      </c>
      <c r="D17" s="1409"/>
      <c r="E17" s="152"/>
      <c r="F17" s="153"/>
      <c r="G17" s="153"/>
    </row>
    <row r="18" spans="1:7" ht="19.5" customHeight="1">
      <c r="A18" s="1410" t="s">
        <v>246</v>
      </c>
      <c r="B18" s="1411"/>
      <c r="C18" s="1408" t="s">
        <v>641</v>
      </c>
      <c r="D18" s="1409"/>
      <c r="E18" s="152"/>
      <c r="F18" s="153"/>
      <c r="G18" s="153"/>
    </row>
    <row r="19" spans="1:5" ht="19.5" customHeight="1" thickBot="1">
      <c r="A19" s="1419" t="s">
        <v>247</v>
      </c>
      <c r="B19" s="1420"/>
      <c r="C19" s="1417" t="s">
        <v>642</v>
      </c>
      <c r="D19" s="1418"/>
      <c r="E19" s="152"/>
    </row>
    <row r="20" spans="1:5" ht="24" customHeight="1" thickTop="1">
      <c r="A20" s="1412" t="s">
        <v>821</v>
      </c>
      <c r="B20" s="1412"/>
      <c r="C20" s="1412"/>
      <c r="D20" s="1412"/>
      <c r="E20" s="1412"/>
    </row>
    <row r="21" spans="1:5" ht="12" customHeight="1">
      <c r="A21" s="664"/>
      <c r="B21" s="664"/>
      <c r="C21" s="664"/>
      <c r="D21" s="664"/>
      <c r="E21" s="664"/>
    </row>
    <row r="22" spans="1:5" ht="44.25" customHeight="1">
      <c r="A22" s="1416">
        <v>42</v>
      </c>
      <c r="B22" s="1416"/>
      <c r="C22" s="1416"/>
      <c r="D22" s="1416"/>
      <c r="E22" s="1416"/>
    </row>
  </sheetData>
  <mergeCells count="18">
    <mergeCell ref="A22:E22"/>
    <mergeCell ref="C19:D19"/>
    <mergeCell ref="A19:B19"/>
    <mergeCell ref="A21:E21"/>
    <mergeCell ref="A17:B17"/>
    <mergeCell ref="A1:D1"/>
    <mergeCell ref="A20:E20"/>
    <mergeCell ref="A18:B18"/>
    <mergeCell ref="A13:D13"/>
    <mergeCell ref="A14:B14"/>
    <mergeCell ref="A3:D3"/>
    <mergeCell ref="C18:D18"/>
    <mergeCell ref="C17:D17"/>
    <mergeCell ref="C16:D16"/>
    <mergeCell ref="C15:D15"/>
    <mergeCell ref="C14:D14"/>
    <mergeCell ref="A15:B15"/>
    <mergeCell ref="A16:B16"/>
  </mergeCells>
  <printOptions horizontalCentered="1"/>
  <pageMargins left="0.984251968503937" right="0.3937007874015748" top="0.984251968503937" bottom="0.1968503937007874" header="0.5118110236220472" footer="0.31496062992125984"/>
  <pageSetup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codeName="Φύλλο14"/>
  <dimension ref="A1:G28"/>
  <sheetViews>
    <sheetView view="pageBreakPreview" zoomScale="80" zoomScaleNormal="75" zoomScaleSheetLayoutView="80" workbookViewId="0" topLeftCell="A7">
      <selection activeCell="F14" sqref="F14"/>
    </sheetView>
  </sheetViews>
  <sheetFormatPr defaultColWidth="8.796875" defaultRowHeight="15"/>
  <cols>
    <col min="1" max="1" width="11.09765625" style="5" customWidth="1"/>
    <col min="2" max="2" width="31.09765625" style="5" customWidth="1"/>
    <col min="3" max="3" width="10.8984375" style="80" customWidth="1"/>
    <col min="4" max="4" width="11.09765625" style="5" customWidth="1"/>
    <col min="5" max="5" width="27.09765625" style="5" customWidth="1"/>
    <col min="6" max="6" width="10.59765625" style="80" customWidth="1"/>
    <col min="7" max="7" width="9.8984375" style="5" customWidth="1"/>
    <col min="8" max="16384" width="11.09765625" style="5" customWidth="1"/>
  </cols>
  <sheetData>
    <row r="1" spans="1:7" s="20" customFormat="1" ht="24" customHeight="1" thickBot="1">
      <c r="A1" s="1430" t="s">
        <v>784</v>
      </c>
      <c r="B1" s="1430"/>
      <c r="C1" s="1430"/>
      <c r="D1" s="1430"/>
      <c r="E1" s="1430"/>
      <c r="F1" s="1430"/>
      <c r="G1" s="157"/>
    </row>
    <row r="2" spans="1:6" s="153" customFormat="1" ht="47.25" customHeight="1">
      <c r="A2" s="1429" t="s">
        <v>47</v>
      </c>
      <c r="B2" s="1423"/>
      <c r="C2" s="346">
        <f>1.1*60</f>
        <v>66</v>
      </c>
      <c r="D2" s="1423" t="s">
        <v>544</v>
      </c>
      <c r="E2" s="1423"/>
      <c r="F2" s="348">
        <v>300</v>
      </c>
    </row>
    <row r="3" spans="1:6" s="153" customFormat="1" ht="36" customHeight="1">
      <c r="A3" s="1422" t="s">
        <v>546</v>
      </c>
      <c r="B3" s="1421"/>
      <c r="C3" s="347">
        <f>1.1*39</f>
        <v>42.9</v>
      </c>
      <c r="D3" s="1421" t="s">
        <v>545</v>
      </c>
      <c r="E3" s="1421"/>
      <c r="F3" s="349">
        <v>200</v>
      </c>
    </row>
    <row r="4" spans="1:6" s="153" customFormat="1" ht="36" customHeight="1">
      <c r="A4" s="1422" t="s">
        <v>402</v>
      </c>
      <c r="B4" s="1421"/>
      <c r="C4" s="347">
        <f>1.1*65</f>
        <v>71.5</v>
      </c>
      <c r="D4" s="1421" t="s">
        <v>543</v>
      </c>
      <c r="E4" s="1421"/>
      <c r="F4" s="349">
        <f>1.1*156</f>
        <v>171.6</v>
      </c>
    </row>
    <row r="5" spans="1:6" s="153" customFormat="1" ht="39" customHeight="1">
      <c r="A5" s="1422" t="s">
        <v>399</v>
      </c>
      <c r="B5" s="1421"/>
      <c r="C5" s="347">
        <f>1.1*49</f>
        <v>53.9</v>
      </c>
      <c r="D5" s="1421" t="s">
        <v>542</v>
      </c>
      <c r="E5" s="1421"/>
      <c r="F5" s="349">
        <v>150</v>
      </c>
    </row>
    <row r="6" spans="1:6" s="153" customFormat="1" ht="36" customHeight="1">
      <c r="A6" s="1422" t="s">
        <v>400</v>
      </c>
      <c r="B6" s="1421"/>
      <c r="C6" s="347">
        <f>1.1*72</f>
        <v>79.2</v>
      </c>
      <c r="D6" s="1421" t="s">
        <v>332</v>
      </c>
      <c r="E6" s="1421"/>
      <c r="F6" s="349">
        <v>300</v>
      </c>
    </row>
    <row r="7" spans="1:6" s="153" customFormat="1" ht="34.5" customHeight="1">
      <c r="A7" s="1422" t="s">
        <v>401</v>
      </c>
      <c r="B7" s="1421"/>
      <c r="C7" s="347">
        <f>1.1*55</f>
        <v>60.5</v>
      </c>
      <c r="D7" s="1421" t="s">
        <v>310</v>
      </c>
      <c r="E7" s="1421"/>
      <c r="F7" s="349">
        <f>1.1*114</f>
        <v>125.4</v>
      </c>
    </row>
    <row r="8" spans="1:6" s="153" customFormat="1" ht="35.25" customHeight="1">
      <c r="A8" s="1422" t="s">
        <v>751</v>
      </c>
      <c r="B8" s="1421"/>
      <c r="C8" s="347">
        <f>1.1*63</f>
        <v>69.3</v>
      </c>
      <c r="D8" s="1421" t="s">
        <v>1211</v>
      </c>
      <c r="E8" s="1421"/>
      <c r="F8" s="349">
        <v>100</v>
      </c>
    </row>
    <row r="9" spans="1:6" s="153" customFormat="1" ht="39" customHeight="1">
      <c r="A9" s="1422" t="s">
        <v>8</v>
      </c>
      <c r="B9" s="1421"/>
      <c r="C9" s="347">
        <f>1.1*9</f>
        <v>9.9</v>
      </c>
      <c r="D9" s="1421" t="s">
        <v>1212</v>
      </c>
      <c r="E9" s="1421"/>
      <c r="F9" s="349">
        <v>4</v>
      </c>
    </row>
    <row r="10" spans="1:6" s="153" customFormat="1" ht="38.25" customHeight="1">
      <c r="A10" s="1422" t="s">
        <v>10</v>
      </c>
      <c r="B10" s="1421"/>
      <c r="C10" s="347">
        <f>1.1*33</f>
        <v>36.3</v>
      </c>
      <c r="D10" s="1421" t="s">
        <v>752</v>
      </c>
      <c r="E10" s="1421"/>
      <c r="F10" s="349">
        <v>16</v>
      </c>
    </row>
    <row r="11" spans="1:6" s="153" customFormat="1" ht="38.25" customHeight="1">
      <c r="A11" s="1422" t="s">
        <v>862</v>
      </c>
      <c r="B11" s="1421"/>
      <c r="C11" s="347">
        <f>1.1*117</f>
        <v>128.7</v>
      </c>
      <c r="D11" s="1421" t="s">
        <v>262</v>
      </c>
      <c r="E11" s="1421"/>
      <c r="F11" s="349">
        <v>55</v>
      </c>
    </row>
    <row r="12" spans="1:6" s="153" customFormat="1" ht="40.5" customHeight="1">
      <c r="A12" s="1422" t="s">
        <v>929</v>
      </c>
      <c r="B12" s="1421"/>
      <c r="C12" s="347">
        <f>1.1*3504</f>
        <v>3854.4</v>
      </c>
      <c r="D12" s="1421" t="s">
        <v>263</v>
      </c>
      <c r="E12" s="1421"/>
      <c r="F12" s="349">
        <v>45</v>
      </c>
    </row>
    <row r="13" spans="1:6" s="153" customFormat="1" ht="46.5" customHeight="1">
      <c r="A13" s="1422" t="s">
        <v>547</v>
      </c>
      <c r="B13" s="1421"/>
      <c r="C13" s="347">
        <f>1.1*168</f>
        <v>184.8</v>
      </c>
      <c r="D13" s="1421" t="s">
        <v>541</v>
      </c>
      <c r="E13" s="1421"/>
      <c r="F13" s="328" t="s">
        <v>737</v>
      </c>
    </row>
    <row r="14" spans="1:6" s="153" customFormat="1" ht="46.5" customHeight="1">
      <c r="A14" s="1422" t="s">
        <v>878</v>
      </c>
      <c r="B14" s="1421"/>
      <c r="C14" s="347">
        <v>1100</v>
      </c>
      <c r="D14" s="1421" t="s">
        <v>190</v>
      </c>
      <c r="E14" s="1421"/>
      <c r="F14" s="573" t="s">
        <v>84</v>
      </c>
    </row>
    <row r="15" spans="1:6" s="153" customFormat="1" ht="46.5" customHeight="1">
      <c r="A15" s="1422"/>
      <c r="B15" s="1421"/>
      <c r="C15" s="347"/>
      <c r="D15" s="1421" t="s">
        <v>1197</v>
      </c>
      <c r="E15" s="1421"/>
      <c r="F15" s="350">
        <f>1.1*381</f>
        <v>419.1</v>
      </c>
    </row>
    <row r="16" spans="1:6" s="153" customFormat="1" ht="38.25" customHeight="1">
      <c r="A16" s="1422"/>
      <c r="B16" s="1421"/>
      <c r="C16" s="347"/>
      <c r="D16" s="1421" t="s">
        <v>540</v>
      </c>
      <c r="E16" s="1421"/>
      <c r="F16" s="350">
        <f>1.1*205</f>
        <v>225.5</v>
      </c>
    </row>
    <row r="17" spans="1:6" s="153" customFormat="1" ht="33" customHeight="1">
      <c r="A17" s="1422" t="s">
        <v>659</v>
      </c>
      <c r="B17" s="1421"/>
      <c r="C17" s="1421"/>
      <c r="D17" s="1421"/>
      <c r="E17" s="1421"/>
      <c r="F17" s="1428"/>
    </row>
    <row r="18" spans="1:6" s="153" customFormat="1" ht="28.5" customHeight="1">
      <c r="A18" s="1424" t="s">
        <v>662</v>
      </c>
      <c r="B18" s="1425"/>
      <c r="C18" s="1425"/>
      <c r="D18" s="1425"/>
      <c r="E18" s="1425"/>
      <c r="F18" s="548" t="s">
        <v>1129</v>
      </c>
    </row>
    <row r="19" spans="1:6" s="153" customFormat="1" ht="28.5" customHeight="1">
      <c r="A19" s="1424" t="s">
        <v>1128</v>
      </c>
      <c r="B19" s="1425"/>
      <c r="C19" s="1425"/>
      <c r="D19" s="1425"/>
      <c r="E19" s="1425"/>
      <c r="F19" s="548" t="s">
        <v>738</v>
      </c>
    </row>
    <row r="20" spans="1:6" s="153" customFormat="1" ht="30.75" customHeight="1">
      <c r="A20" s="1424" t="s">
        <v>1130</v>
      </c>
      <c r="B20" s="1425"/>
      <c r="C20" s="1425"/>
      <c r="D20" s="1425"/>
      <c r="E20" s="1425"/>
      <c r="F20" s="549">
        <v>15</v>
      </c>
    </row>
    <row r="21" spans="1:6" s="153" customFormat="1" ht="33.75" customHeight="1" thickBot="1">
      <c r="A21" s="1426" t="s">
        <v>1131</v>
      </c>
      <c r="B21" s="1427"/>
      <c r="C21" s="1427"/>
      <c r="D21" s="1427"/>
      <c r="E21" s="1427"/>
      <c r="F21" s="550">
        <v>3.5</v>
      </c>
    </row>
    <row r="22" spans="1:6" s="153" customFormat="1" ht="19.5" customHeight="1">
      <c r="A22" s="1434" t="s">
        <v>705</v>
      </c>
      <c r="B22" s="1434"/>
      <c r="C22" s="1434"/>
      <c r="D22" s="1434"/>
      <c r="E22" s="1434"/>
      <c r="F22" s="1434"/>
    </row>
    <row r="23" spans="1:6" s="153" customFormat="1" ht="42.75" customHeight="1">
      <c r="A23" s="1432" t="s">
        <v>81</v>
      </c>
      <c r="B23" s="1432"/>
      <c r="C23" s="1432"/>
      <c r="D23" s="1432"/>
      <c r="E23" s="1432"/>
      <c r="F23" s="1432"/>
    </row>
    <row r="24" spans="1:6" s="153" customFormat="1" ht="42.75" customHeight="1">
      <c r="A24" s="1432" t="s">
        <v>82</v>
      </c>
      <c r="B24" s="1432"/>
      <c r="C24" s="1432"/>
      <c r="D24" s="1432"/>
      <c r="E24" s="1432"/>
      <c r="F24" s="1432"/>
    </row>
    <row r="25" spans="1:7" s="153" customFormat="1" ht="16.5" customHeight="1">
      <c r="A25" s="1431" t="s">
        <v>48</v>
      </c>
      <c r="B25" s="1431"/>
      <c r="C25" s="1431"/>
      <c r="D25" s="1431"/>
      <c r="E25" s="1431"/>
      <c r="F25" s="1431"/>
      <c r="G25" s="158"/>
    </row>
    <row r="26" spans="1:7" s="153" customFormat="1" ht="37.5" customHeight="1">
      <c r="A26" s="1431" t="s">
        <v>49</v>
      </c>
      <c r="B26" s="1431"/>
      <c r="C26" s="1431"/>
      <c r="D26" s="1431"/>
      <c r="E26" s="1431"/>
      <c r="F26" s="1431"/>
      <c r="G26" s="158"/>
    </row>
    <row r="27" spans="1:7" s="153" customFormat="1" ht="17.25" customHeight="1">
      <c r="A27" s="1431" t="s">
        <v>1169</v>
      </c>
      <c r="B27" s="1431"/>
      <c r="C27" s="1431"/>
      <c r="D27" s="1431"/>
      <c r="E27" s="1431"/>
      <c r="F27" s="1431"/>
      <c r="G27" s="158"/>
    </row>
    <row r="28" spans="1:6" ht="18" customHeight="1">
      <c r="A28" s="1433">
        <v>43</v>
      </c>
      <c r="B28" s="1433"/>
      <c r="C28" s="1433"/>
      <c r="D28" s="1433"/>
      <c r="E28" s="1433"/>
      <c r="F28" s="1433"/>
    </row>
    <row r="29" ht="54.75" customHeight="1"/>
  </sheetData>
  <mergeCells count="43">
    <mergeCell ref="A28:F28"/>
    <mergeCell ref="D16:E16"/>
    <mergeCell ref="D9:E9"/>
    <mergeCell ref="A26:F26"/>
    <mergeCell ref="D10:E10"/>
    <mergeCell ref="A12:B12"/>
    <mergeCell ref="D13:E13"/>
    <mergeCell ref="A22:F22"/>
    <mergeCell ref="A27:F27"/>
    <mergeCell ref="A23:F23"/>
    <mergeCell ref="A25:F25"/>
    <mergeCell ref="A24:F24"/>
    <mergeCell ref="D3:E3"/>
    <mergeCell ref="A6:B6"/>
    <mergeCell ref="D4:E4"/>
    <mergeCell ref="A8:B8"/>
    <mergeCell ref="A11:B11"/>
    <mergeCell ref="D15:E15"/>
    <mergeCell ref="D14:E14"/>
    <mergeCell ref="D11:E11"/>
    <mergeCell ref="A1:F1"/>
    <mergeCell ref="A9:B9"/>
    <mergeCell ref="D8:E8"/>
    <mergeCell ref="D5:E5"/>
    <mergeCell ref="A4:B4"/>
    <mergeCell ref="A5:B5"/>
    <mergeCell ref="A7:B7"/>
    <mergeCell ref="D6:E6"/>
    <mergeCell ref="A3:B3"/>
    <mergeCell ref="A20:E20"/>
    <mergeCell ref="A21:E21"/>
    <mergeCell ref="A14:B14"/>
    <mergeCell ref="A15:B15"/>
    <mergeCell ref="A16:B16"/>
    <mergeCell ref="A17:F17"/>
    <mergeCell ref="A18:E18"/>
    <mergeCell ref="A19:E19"/>
    <mergeCell ref="D12:E12"/>
    <mergeCell ref="A13:B13"/>
    <mergeCell ref="A10:B10"/>
    <mergeCell ref="D2:E2"/>
    <mergeCell ref="D7:E7"/>
    <mergeCell ref="A2:B2"/>
  </mergeCells>
  <printOptions horizontalCentered="1"/>
  <pageMargins left="0.984251968503937" right="0.3937007874015748" top="0.7874015748031497" bottom="0.1968503937007874" header="0.31496062992125984" footer="0.11811023622047245"/>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codeName="Φύλλο15"/>
  <dimension ref="A1:F80"/>
  <sheetViews>
    <sheetView view="pageBreakPreview" zoomScaleSheetLayoutView="100" workbookViewId="0" topLeftCell="A19">
      <selection activeCell="B4" sqref="B4:B5"/>
    </sheetView>
  </sheetViews>
  <sheetFormatPr defaultColWidth="8.796875" defaultRowHeight="15"/>
  <cols>
    <col min="1" max="1" width="4.09765625" style="209" customWidth="1"/>
    <col min="2" max="2" width="32.59765625" style="209" customWidth="1"/>
    <col min="3" max="3" width="9.59765625" style="209" customWidth="1"/>
    <col min="4" max="4" width="13.19921875" style="270" customWidth="1"/>
    <col min="5" max="5" width="55.3984375" style="209" customWidth="1"/>
    <col min="6" max="6" width="9.09765625" style="209" customWidth="1"/>
    <col min="7" max="16384" width="8.59765625" style="209" customWidth="1"/>
  </cols>
  <sheetData>
    <row r="1" spans="1:6" ht="30" customHeight="1">
      <c r="A1" s="975" t="s">
        <v>474</v>
      </c>
      <c r="B1" s="975"/>
      <c r="C1" s="975"/>
      <c r="D1" s="975"/>
      <c r="E1" s="975"/>
      <c r="F1" s="975"/>
    </row>
    <row r="2" spans="1:6" ht="7.5" customHeight="1">
      <c r="A2" s="1439"/>
      <c r="B2" s="1439"/>
      <c r="C2" s="1439"/>
      <c r="D2" s="1439"/>
      <c r="E2" s="1439"/>
      <c r="F2" s="1439"/>
    </row>
    <row r="3" spans="1:6" ht="20.25" customHeight="1" thickBot="1">
      <c r="A3" s="1458" t="s">
        <v>475</v>
      </c>
      <c r="B3" s="1458"/>
      <c r="C3" s="1458"/>
      <c r="D3" s="1458"/>
      <c r="E3" s="1458"/>
      <c r="F3" s="1458"/>
    </row>
    <row r="4" spans="1:6" ht="26.25" customHeight="1" thickTop="1">
      <c r="A4" s="1163" t="s">
        <v>566</v>
      </c>
      <c r="B4" s="1435" t="s">
        <v>476</v>
      </c>
      <c r="C4" s="1437" t="s">
        <v>486</v>
      </c>
      <c r="D4" s="1438"/>
      <c r="E4" s="1454" t="s">
        <v>487</v>
      </c>
      <c r="F4" s="1455"/>
    </row>
    <row r="5" spans="1:6" ht="37.5" customHeight="1">
      <c r="A5" s="1164"/>
      <c r="B5" s="1436"/>
      <c r="C5" s="118" t="s">
        <v>490</v>
      </c>
      <c r="D5" s="268" t="s">
        <v>717</v>
      </c>
      <c r="E5" s="1454"/>
      <c r="F5" s="1455"/>
    </row>
    <row r="6" spans="1:6" ht="44.25" customHeight="1">
      <c r="A6" s="121">
        <v>1</v>
      </c>
      <c r="B6" s="161" t="s">
        <v>497</v>
      </c>
      <c r="C6" s="184">
        <v>190</v>
      </c>
      <c r="D6" s="268"/>
      <c r="E6" s="1452" t="s">
        <v>721</v>
      </c>
      <c r="F6" s="1453"/>
    </row>
    <row r="7" spans="1:6" ht="42" customHeight="1">
      <c r="A7" s="121">
        <v>2</v>
      </c>
      <c r="B7" s="161" t="s">
        <v>491</v>
      </c>
      <c r="C7" s="184">
        <v>180</v>
      </c>
      <c r="D7" s="268"/>
      <c r="E7" s="1452" t="s">
        <v>722</v>
      </c>
      <c r="F7" s="1453"/>
    </row>
    <row r="8" spans="1:6" ht="42.75" customHeight="1">
      <c r="A8" s="121">
        <v>3</v>
      </c>
      <c r="B8" s="161" t="s">
        <v>493</v>
      </c>
      <c r="C8" s="184">
        <v>150</v>
      </c>
      <c r="D8" s="268"/>
      <c r="E8" s="1452" t="s">
        <v>723</v>
      </c>
      <c r="F8" s="1453"/>
    </row>
    <row r="9" spans="1:6" ht="44.25" customHeight="1">
      <c r="A9" s="121">
        <v>4</v>
      </c>
      <c r="B9" s="161" t="s">
        <v>492</v>
      </c>
      <c r="C9" s="184">
        <v>180</v>
      </c>
      <c r="D9" s="268"/>
      <c r="E9" s="1452" t="s">
        <v>724</v>
      </c>
      <c r="F9" s="1453"/>
    </row>
    <row r="10" spans="1:6" ht="49.5" customHeight="1">
      <c r="A10" s="121">
        <v>5</v>
      </c>
      <c r="B10" s="161" t="s">
        <v>477</v>
      </c>
      <c r="C10" s="184">
        <v>150</v>
      </c>
      <c r="D10" s="268"/>
      <c r="E10" s="1452"/>
      <c r="F10" s="1453"/>
    </row>
    <row r="11" spans="1:6" ht="45" customHeight="1">
      <c r="A11" s="121">
        <v>6</v>
      </c>
      <c r="B11" s="161" t="s">
        <v>478</v>
      </c>
      <c r="C11" s="184">
        <v>180</v>
      </c>
      <c r="D11" s="268"/>
      <c r="E11" s="1452" t="s">
        <v>726</v>
      </c>
      <c r="F11" s="1453"/>
    </row>
    <row r="12" spans="1:6" ht="39" customHeight="1">
      <c r="A12" s="121">
        <v>7</v>
      </c>
      <c r="B12" s="161" t="s">
        <v>989</v>
      </c>
      <c r="C12" s="184">
        <v>170</v>
      </c>
      <c r="D12" s="268"/>
      <c r="E12" s="1452" t="s">
        <v>725</v>
      </c>
      <c r="F12" s="1453"/>
    </row>
    <row r="13" spans="1:6" ht="45.75" customHeight="1">
      <c r="A13" s="121">
        <v>8</v>
      </c>
      <c r="B13" s="161" t="s">
        <v>494</v>
      </c>
      <c r="C13" s="184">
        <v>90</v>
      </c>
      <c r="D13" s="268"/>
      <c r="E13" s="1456"/>
      <c r="F13" s="1439"/>
    </row>
    <row r="14" spans="1:6" ht="33.75" customHeight="1">
      <c r="A14" s="121">
        <v>9</v>
      </c>
      <c r="B14" s="161" t="s">
        <v>479</v>
      </c>
      <c r="C14" s="184">
        <v>160</v>
      </c>
      <c r="D14" s="268"/>
      <c r="E14" s="1456"/>
      <c r="F14" s="1044"/>
    </row>
    <row r="15" spans="1:6" ht="26.25" customHeight="1">
      <c r="A15" s="121">
        <v>10</v>
      </c>
      <c r="B15" s="161" t="s">
        <v>495</v>
      </c>
      <c r="C15" s="184">
        <v>200</v>
      </c>
      <c r="D15" s="268"/>
      <c r="E15" s="1456"/>
      <c r="F15" s="1044"/>
    </row>
    <row r="16" spans="1:6" ht="38.25" customHeight="1">
      <c r="A16" s="121">
        <v>11</v>
      </c>
      <c r="B16" s="161" t="s">
        <v>480</v>
      </c>
      <c r="C16" s="184">
        <v>200</v>
      </c>
      <c r="D16" s="268"/>
      <c r="E16" s="1456"/>
      <c r="F16" s="1044"/>
    </row>
    <row r="17" spans="1:6" ht="38.25" customHeight="1">
      <c r="A17" s="121">
        <v>12</v>
      </c>
      <c r="B17" s="161" t="s">
        <v>393</v>
      </c>
      <c r="C17" s="184">
        <v>200</v>
      </c>
      <c r="D17" s="268"/>
      <c r="E17" s="1456"/>
      <c r="F17" s="1044"/>
    </row>
    <row r="18" spans="1:6" ht="27.75" customHeight="1">
      <c r="A18" s="121">
        <v>13</v>
      </c>
      <c r="B18" s="161" t="s">
        <v>496</v>
      </c>
      <c r="C18" s="184">
        <v>180</v>
      </c>
      <c r="D18" s="268" t="s">
        <v>572</v>
      </c>
      <c r="E18" s="1456"/>
      <c r="F18" s="1044"/>
    </row>
    <row r="19" spans="1:6" ht="27" customHeight="1">
      <c r="A19" s="121">
        <v>14</v>
      </c>
      <c r="B19" s="161" t="s">
        <v>506</v>
      </c>
      <c r="C19" s="184" t="s">
        <v>572</v>
      </c>
      <c r="D19" s="527" t="s">
        <v>208</v>
      </c>
      <c r="E19" s="1456"/>
      <c r="F19" s="1044"/>
    </row>
    <row r="20" spans="1:6" ht="29.25" customHeight="1">
      <c r="A20" s="121">
        <v>15</v>
      </c>
      <c r="B20" s="161" t="s">
        <v>924</v>
      </c>
      <c r="C20" s="184" t="s">
        <v>572</v>
      </c>
      <c r="D20" s="527" t="s">
        <v>718</v>
      </c>
      <c r="E20" s="1456"/>
      <c r="F20" s="1044"/>
    </row>
    <row r="21" spans="1:6" ht="33" customHeight="1">
      <c r="A21" s="121">
        <v>16</v>
      </c>
      <c r="B21" s="161" t="s">
        <v>925</v>
      </c>
      <c r="C21" s="184" t="s">
        <v>572</v>
      </c>
      <c r="D21" s="527" t="s">
        <v>488</v>
      </c>
      <c r="E21" s="1456"/>
      <c r="F21" s="1044"/>
    </row>
    <row r="22" spans="1:6" ht="33" customHeight="1">
      <c r="A22" s="121">
        <v>17</v>
      </c>
      <c r="B22" s="161" t="s">
        <v>888</v>
      </c>
      <c r="C22" s="184" t="s">
        <v>572</v>
      </c>
      <c r="D22" s="527" t="s">
        <v>719</v>
      </c>
      <c r="E22" s="1456"/>
      <c r="F22" s="1044"/>
    </row>
    <row r="23" spans="1:6" ht="33" customHeight="1">
      <c r="A23" s="121">
        <v>18</v>
      </c>
      <c r="B23" s="161" t="s">
        <v>886</v>
      </c>
      <c r="C23" s="184" t="s">
        <v>572</v>
      </c>
      <c r="D23" s="527" t="s">
        <v>720</v>
      </c>
      <c r="E23" s="1456"/>
      <c r="F23" s="1044"/>
    </row>
    <row r="24" spans="1:6" ht="40.5" customHeight="1">
      <c r="A24" s="121">
        <v>19</v>
      </c>
      <c r="B24" s="161" t="s">
        <v>887</v>
      </c>
      <c r="C24" s="184" t="s">
        <v>572</v>
      </c>
      <c r="D24" s="527" t="s">
        <v>489</v>
      </c>
      <c r="E24" s="1456"/>
      <c r="F24" s="1044"/>
    </row>
    <row r="25" spans="1:6" ht="31.5" customHeight="1">
      <c r="A25" s="121">
        <v>20</v>
      </c>
      <c r="B25" s="161" t="s">
        <v>926</v>
      </c>
      <c r="C25" s="184" t="s">
        <v>572</v>
      </c>
      <c r="D25" s="527" t="s">
        <v>889</v>
      </c>
      <c r="E25" s="1456"/>
      <c r="F25" s="1044"/>
    </row>
    <row r="26" spans="1:6" ht="19.5" customHeight="1">
      <c r="A26" s="121">
        <v>21</v>
      </c>
      <c r="B26" s="161" t="s">
        <v>481</v>
      </c>
      <c r="C26" s="184">
        <v>180</v>
      </c>
      <c r="D26" s="268"/>
      <c r="E26" s="1456"/>
      <c r="F26" s="1044"/>
    </row>
    <row r="27" spans="1:6" ht="19.5" customHeight="1">
      <c r="A27" s="121">
        <v>22</v>
      </c>
      <c r="B27" s="161" t="s">
        <v>482</v>
      </c>
      <c r="C27" s="184">
        <v>330</v>
      </c>
      <c r="D27" s="268"/>
      <c r="E27" s="1456"/>
      <c r="F27" s="1044"/>
    </row>
    <row r="28" spans="1:6" ht="19.5" customHeight="1">
      <c r="A28" s="121">
        <v>23</v>
      </c>
      <c r="B28" s="165" t="s">
        <v>483</v>
      </c>
      <c r="C28" s="211">
        <v>300</v>
      </c>
      <c r="D28" s="269"/>
      <c r="E28" s="1456"/>
      <c r="F28" s="1044"/>
    </row>
    <row r="29" spans="1:6" ht="19.5" customHeight="1">
      <c r="A29" s="121">
        <v>24</v>
      </c>
      <c r="B29" s="165" t="s">
        <v>565</v>
      </c>
      <c r="C29" s="211">
        <v>90</v>
      </c>
      <c r="D29" s="269"/>
      <c r="E29" s="1456"/>
      <c r="F29" s="1044"/>
    </row>
    <row r="30" spans="1:6" ht="19.5" customHeight="1">
      <c r="A30" s="445">
        <v>25</v>
      </c>
      <c r="B30" s="165" t="s">
        <v>484</v>
      </c>
      <c r="C30" s="211">
        <v>15</v>
      </c>
      <c r="D30" s="269"/>
      <c r="E30" s="1456"/>
      <c r="F30" s="1044"/>
    </row>
    <row r="31" spans="1:6" ht="19.5" customHeight="1" thickBot="1">
      <c r="A31" s="212">
        <v>26</v>
      </c>
      <c r="B31" s="162" t="s">
        <v>485</v>
      </c>
      <c r="C31" s="213">
        <v>330</v>
      </c>
      <c r="D31" s="446"/>
      <c r="E31" s="1456"/>
      <c r="F31" s="1044"/>
    </row>
    <row r="32" spans="1:6" ht="14.25" customHeight="1" thickTop="1">
      <c r="A32" s="1457"/>
      <c r="B32" s="1457"/>
      <c r="C32" s="1457"/>
      <c r="D32" s="1457"/>
      <c r="E32" s="1457"/>
      <c r="F32" s="1457"/>
    </row>
    <row r="33" spans="1:6" ht="111" customHeight="1">
      <c r="A33" s="703">
        <v>44</v>
      </c>
      <c r="B33" s="703"/>
      <c r="C33" s="703"/>
      <c r="D33" s="703"/>
      <c r="E33" s="703"/>
      <c r="F33" s="703"/>
    </row>
    <row r="34" spans="1:5" ht="18.75" customHeight="1">
      <c r="A34" s="1439"/>
      <c r="B34" s="1439"/>
      <c r="C34" s="1439"/>
      <c r="D34" s="1439"/>
      <c r="E34" s="1439"/>
    </row>
    <row r="35" spans="1:5" ht="35.25" customHeight="1">
      <c r="A35" s="975" t="s">
        <v>679</v>
      </c>
      <c r="B35" s="975"/>
      <c r="C35" s="975"/>
      <c r="D35" s="975"/>
      <c r="E35" s="975"/>
    </row>
    <row r="36" spans="1:5" ht="15" customHeight="1" thickBot="1">
      <c r="A36" s="1441"/>
      <c r="B36" s="1442"/>
      <c r="C36" s="1442"/>
      <c r="D36" s="1442"/>
      <c r="E36" s="1442"/>
    </row>
    <row r="37" spans="1:5" ht="50.25" customHeight="1" thickTop="1">
      <c r="A37" s="214" t="s">
        <v>566</v>
      </c>
      <c r="B37" s="1443" t="s">
        <v>1062</v>
      </c>
      <c r="C37" s="1443"/>
      <c r="D37" s="1444" t="s">
        <v>296</v>
      </c>
      <c r="E37" s="1445"/>
    </row>
    <row r="38" spans="1:5" ht="42" customHeight="1">
      <c r="A38" s="121">
        <v>1</v>
      </c>
      <c r="B38" s="1000" t="s">
        <v>990</v>
      </c>
      <c r="C38" s="1000"/>
      <c r="D38" s="1023" t="s">
        <v>666</v>
      </c>
      <c r="E38" s="1446"/>
    </row>
    <row r="39" spans="1:5" ht="39" customHeight="1">
      <c r="A39" s="121">
        <v>2</v>
      </c>
      <c r="B39" s="1000" t="s">
        <v>1063</v>
      </c>
      <c r="C39" s="1000"/>
      <c r="D39" s="1023" t="s">
        <v>1159</v>
      </c>
      <c r="E39" s="1446"/>
    </row>
    <row r="40" spans="1:5" ht="54.75" customHeight="1">
      <c r="A40" s="121">
        <v>3</v>
      </c>
      <c r="B40" s="1000" t="s">
        <v>1064</v>
      </c>
      <c r="C40" s="1000"/>
      <c r="D40" s="1023" t="s">
        <v>673</v>
      </c>
      <c r="E40" s="1446"/>
    </row>
    <row r="41" spans="1:5" ht="69.75" customHeight="1" thickBot="1">
      <c r="A41" s="212">
        <v>4</v>
      </c>
      <c r="B41" s="1451" t="s">
        <v>1065</v>
      </c>
      <c r="C41" s="1451"/>
      <c r="D41" s="1447" t="s">
        <v>1158</v>
      </c>
      <c r="E41" s="1448"/>
    </row>
    <row r="42" spans="1:5" ht="13.5" customHeight="1" thickTop="1">
      <c r="A42" s="1449"/>
      <c r="B42" s="1449"/>
      <c r="C42" s="1449"/>
      <c r="D42" s="1449"/>
      <c r="E42" s="1449"/>
    </row>
    <row r="43" spans="1:5" ht="12.75">
      <c r="A43" s="1439"/>
      <c r="B43" s="1439"/>
      <c r="C43" s="1439"/>
      <c r="D43" s="1439"/>
      <c r="E43" s="1439"/>
    </row>
    <row r="44" spans="1:5" ht="15" customHeight="1">
      <c r="A44" s="1151"/>
      <c r="B44" s="1151"/>
      <c r="C44" s="1151"/>
      <c r="D44" s="1151"/>
      <c r="E44" s="1151"/>
    </row>
    <row r="45" spans="1:5" ht="18" customHeight="1">
      <c r="A45" s="1450"/>
      <c r="B45" s="1450"/>
      <c r="C45" s="1450"/>
      <c r="D45" s="1450"/>
      <c r="E45" s="1450"/>
    </row>
    <row r="46" spans="1:5" ht="12.75" customHeight="1">
      <c r="A46" s="1440"/>
      <c r="B46" s="1440"/>
      <c r="C46" s="1440"/>
      <c r="D46" s="1440"/>
      <c r="E46" s="1440"/>
    </row>
    <row r="47" spans="1:5" ht="29.25" customHeight="1">
      <c r="A47" s="1440"/>
      <c r="B47" s="1440"/>
      <c r="C47" s="1440"/>
      <c r="D47" s="1440"/>
      <c r="E47" s="1440"/>
    </row>
    <row r="48" spans="1:5" ht="29.25" customHeight="1">
      <c r="A48" s="1440"/>
      <c r="B48" s="1440"/>
      <c r="C48" s="1440"/>
      <c r="D48" s="1440"/>
      <c r="E48" s="1440"/>
    </row>
    <row r="49" spans="1:5" ht="57" customHeight="1">
      <c r="A49" s="1440"/>
      <c r="B49" s="1440"/>
      <c r="C49" s="1440"/>
      <c r="D49" s="1440"/>
      <c r="E49" s="1440"/>
    </row>
    <row r="50" spans="1:5" ht="12.75">
      <c r="A50" s="1440"/>
      <c r="B50" s="1440"/>
      <c r="C50" s="1440"/>
      <c r="D50" s="1440"/>
      <c r="E50" s="1440"/>
    </row>
    <row r="51" spans="1:5" ht="18" customHeight="1">
      <c r="A51" s="1440"/>
      <c r="B51" s="1440"/>
      <c r="C51" s="1440"/>
      <c r="D51" s="1440"/>
      <c r="E51" s="1440"/>
    </row>
    <row r="52" spans="1:5" ht="54.75" customHeight="1">
      <c r="A52" s="1440"/>
      <c r="B52" s="1440"/>
      <c r="C52" s="1440"/>
      <c r="D52" s="1440"/>
      <c r="E52" s="1440"/>
    </row>
    <row r="53" spans="1:5" ht="20.25" customHeight="1">
      <c r="A53" s="1440"/>
      <c r="B53" s="1440"/>
      <c r="C53" s="1440"/>
      <c r="D53" s="1440"/>
      <c r="E53" s="1440"/>
    </row>
    <row r="54" spans="1:5" ht="12.75">
      <c r="A54" s="1440"/>
      <c r="B54" s="1440"/>
      <c r="C54" s="1440"/>
      <c r="D54" s="1440"/>
      <c r="E54" s="1440"/>
    </row>
    <row r="55" spans="1:5" ht="12.75">
      <c r="A55" s="1440"/>
      <c r="B55" s="1440"/>
      <c r="C55" s="1440"/>
      <c r="D55" s="1440"/>
      <c r="E55" s="1440"/>
    </row>
    <row r="56" spans="1:5" ht="12.75">
      <c r="A56" s="1439"/>
      <c r="B56" s="1439"/>
      <c r="C56" s="1439"/>
      <c r="D56" s="1439"/>
      <c r="E56" s="1439"/>
    </row>
    <row r="57" spans="1:5" ht="12.75">
      <c r="A57" s="1439"/>
      <c r="B57" s="1439"/>
      <c r="C57" s="1439"/>
      <c r="D57" s="1439"/>
      <c r="E57" s="1439"/>
    </row>
    <row r="58" spans="1:5" ht="12.75">
      <c r="A58" s="1439"/>
      <c r="B58" s="1439"/>
      <c r="C58" s="1439"/>
      <c r="D58" s="1439"/>
      <c r="E58" s="1439"/>
    </row>
    <row r="59" spans="1:5" ht="12.75">
      <c r="A59" s="1439"/>
      <c r="B59" s="1439"/>
      <c r="C59" s="1439"/>
      <c r="D59" s="1439"/>
      <c r="E59" s="1439"/>
    </row>
    <row r="60" spans="1:5" ht="12.75">
      <c r="A60" s="1439"/>
      <c r="B60" s="1439"/>
      <c r="C60" s="1439"/>
      <c r="D60" s="1439"/>
      <c r="E60" s="1439"/>
    </row>
    <row r="61" spans="1:5" ht="12.75">
      <c r="A61" s="1439"/>
      <c r="B61" s="1439"/>
      <c r="C61" s="1439"/>
      <c r="D61" s="1439"/>
      <c r="E61" s="1439"/>
    </row>
    <row r="62" spans="1:5" ht="12.75">
      <c r="A62" s="1439"/>
      <c r="B62" s="1439"/>
      <c r="C62" s="1439"/>
      <c r="D62" s="1439"/>
      <c r="E62" s="1439"/>
    </row>
    <row r="63" spans="1:5" ht="12.75">
      <c r="A63" s="1439"/>
      <c r="B63" s="1439"/>
      <c r="C63" s="1439"/>
      <c r="D63" s="1439"/>
      <c r="E63" s="1439"/>
    </row>
    <row r="64" spans="1:5" ht="12.75">
      <c r="A64" s="1439"/>
      <c r="B64" s="1439"/>
      <c r="C64" s="1439"/>
      <c r="D64" s="1439"/>
      <c r="E64" s="1439"/>
    </row>
    <row r="65" spans="1:5" ht="15" customHeight="1">
      <c r="A65" s="1021"/>
      <c r="B65" s="1021"/>
      <c r="C65" s="1021"/>
      <c r="D65" s="1021"/>
      <c r="E65" s="1021"/>
    </row>
    <row r="66" spans="1:5" ht="12.75">
      <c r="A66" s="1439"/>
      <c r="B66" s="1439"/>
      <c r="C66" s="1439"/>
      <c r="D66" s="1439"/>
      <c r="E66" s="1439"/>
    </row>
    <row r="67" spans="1:5" ht="12.75">
      <c r="A67" s="1439"/>
      <c r="B67" s="1439"/>
      <c r="C67" s="1439"/>
      <c r="D67" s="1439"/>
      <c r="E67" s="1439"/>
    </row>
    <row r="68" spans="1:5" ht="12.75">
      <c r="A68" s="1439"/>
      <c r="B68" s="1439"/>
      <c r="C68" s="1439"/>
      <c r="D68" s="1439"/>
      <c r="E68" s="1439"/>
    </row>
    <row r="69" spans="1:5" ht="12.75">
      <c r="A69" s="1439"/>
      <c r="B69" s="1439"/>
      <c r="C69" s="1439"/>
      <c r="D69" s="1439"/>
      <c r="E69" s="1439"/>
    </row>
    <row r="70" spans="1:5" ht="12.75">
      <c r="A70" s="1439"/>
      <c r="B70" s="1439"/>
      <c r="C70" s="1439"/>
      <c r="D70" s="1439"/>
      <c r="E70" s="1439"/>
    </row>
    <row r="71" spans="1:5" ht="12.75">
      <c r="A71" s="1439"/>
      <c r="B71" s="1439"/>
      <c r="C71" s="1439"/>
      <c r="D71" s="1439"/>
      <c r="E71" s="1439"/>
    </row>
    <row r="72" spans="1:5" ht="12.75">
      <c r="A72" s="1439"/>
      <c r="B72" s="1439"/>
      <c r="C72" s="1439"/>
      <c r="D72" s="1439"/>
      <c r="E72" s="1439"/>
    </row>
    <row r="73" spans="1:5" ht="14.25" customHeight="1">
      <c r="A73" s="1439"/>
      <c r="B73" s="1439"/>
      <c r="C73" s="1439"/>
      <c r="D73" s="1439"/>
      <c r="E73" s="1439"/>
    </row>
    <row r="74" spans="1:5" ht="23.25" customHeight="1">
      <c r="A74" s="1021"/>
      <c r="B74" s="1021"/>
      <c r="C74" s="1021"/>
      <c r="D74" s="1021"/>
      <c r="E74" s="1021"/>
    </row>
    <row r="75" spans="1:5" ht="15">
      <c r="A75" s="1021"/>
      <c r="B75" s="1021"/>
      <c r="C75" s="1021"/>
      <c r="D75" s="1021"/>
      <c r="E75" s="1021"/>
    </row>
    <row r="76" spans="1:5" ht="15">
      <c r="A76" s="1021"/>
      <c r="B76" s="1021"/>
      <c r="C76" s="1021"/>
      <c r="D76" s="1021"/>
      <c r="E76" s="1021"/>
    </row>
    <row r="77" spans="1:5" ht="15">
      <c r="A77" s="1021"/>
      <c r="B77" s="1021"/>
      <c r="C77" s="1021"/>
      <c r="D77" s="1021"/>
      <c r="E77" s="1021"/>
    </row>
    <row r="78" spans="1:5" ht="15">
      <c r="A78" s="1021"/>
      <c r="B78" s="1021"/>
      <c r="C78" s="1021"/>
      <c r="D78" s="1021"/>
      <c r="E78" s="1021"/>
    </row>
    <row r="79" spans="1:5" ht="15">
      <c r="A79" s="1021"/>
      <c r="B79" s="1021"/>
      <c r="C79" s="1021"/>
      <c r="D79" s="1021"/>
      <c r="E79" s="1021"/>
    </row>
    <row r="80" spans="1:6" ht="113.25" customHeight="1">
      <c r="A80" s="1021">
        <v>45</v>
      </c>
      <c r="B80" s="1021"/>
      <c r="C80" s="1021"/>
      <c r="D80" s="1021"/>
      <c r="E80" s="1021"/>
      <c r="F80" s="1021"/>
    </row>
  </sheetData>
  <mergeCells count="87">
    <mergeCell ref="A1:F1"/>
    <mergeCell ref="A2:F2"/>
    <mergeCell ref="A3:F3"/>
    <mergeCell ref="E25:F25"/>
    <mergeCell ref="E21:F21"/>
    <mergeCell ref="E22:F22"/>
    <mergeCell ref="E23:F23"/>
    <mergeCell ref="E24:F24"/>
    <mergeCell ref="E17:F17"/>
    <mergeCell ref="E18:F18"/>
    <mergeCell ref="E26:F26"/>
    <mergeCell ref="E27:F27"/>
    <mergeCell ref="A32:F32"/>
    <mergeCell ref="E28:F28"/>
    <mergeCell ref="E29:F29"/>
    <mergeCell ref="E30:F30"/>
    <mergeCell ref="E31:F31"/>
    <mergeCell ref="E11:F11"/>
    <mergeCell ref="E19:F19"/>
    <mergeCell ref="E20:F20"/>
    <mergeCell ref="E12:F12"/>
    <mergeCell ref="E14:F14"/>
    <mergeCell ref="E15:F15"/>
    <mergeCell ref="E16:F16"/>
    <mergeCell ref="E13:F13"/>
    <mergeCell ref="E7:F7"/>
    <mergeCell ref="E8:F8"/>
    <mergeCell ref="E9:F10"/>
    <mergeCell ref="E4:F4"/>
    <mergeCell ref="E5:F5"/>
    <mergeCell ref="E6:F6"/>
    <mergeCell ref="A78:E78"/>
    <mergeCell ref="A74:E74"/>
    <mergeCell ref="A79:E79"/>
    <mergeCell ref="B41:C41"/>
    <mergeCell ref="A43:E43"/>
    <mergeCell ref="A73:E73"/>
    <mergeCell ref="A75:E75"/>
    <mergeCell ref="A76:E76"/>
    <mergeCell ref="A77:E77"/>
    <mergeCell ref="A67:E67"/>
    <mergeCell ref="A62:E62"/>
    <mergeCell ref="A68:E68"/>
    <mergeCell ref="A69:E69"/>
    <mergeCell ref="A50:E50"/>
    <mergeCell ref="A56:E56"/>
    <mergeCell ref="A57:E57"/>
    <mergeCell ref="A60:E60"/>
    <mergeCell ref="A61:E61"/>
    <mergeCell ref="D39:E39"/>
    <mergeCell ref="B39:C39"/>
    <mergeCell ref="A47:E47"/>
    <mergeCell ref="A48:E48"/>
    <mergeCell ref="B40:C40"/>
    <mergeCell ref="D40:E40"/>
    <mergeCell ref="D41:E41"/>
    <mergeCell ref="A42:E42"/>
    <mergeCell ref="A44:E44"/>
    <mergeCell ref="A45:E45"/>
    <mergeCell ref="A72:E72"/>
    <mergeCell ref="A66:E66"/>
    <mergeCell ref="A70:E70"/>
    <mergeCell ref="A71:E71"/>
    <mergeCell ref="A35:E35"/>
    <mergeCell ref="A36:E36"/>
    <mergeCell ref="B37:C37"/>
    <mergeCell ref="B38:C38"/>
    <mergeCell ref="D37:E37"/>
    <mergeCell ref="D38:E38"/>
    <mergeCell ref="A46:E46"/>
    <mergeCell ref="A58:E58"/>
    <mergeCell ref="A51:E51"/>
    <mergeCell ref="A52:E52"/>
    <mergeCell ref="A53:E53"/>
    <mergeCell ref="A54:E54"/>
    <mergeCell ref="A55:E55"/>
    <mergeCell ref="A49:E49"/>
    <mergeCell ref="A33:F33"/>
    <mergeCell ref="A80:F80"/>
    <mergeCell ref="A4:A5"/>
    <mergeCell ref="B4:B5"/>
    <mergeCell ref="C4:D4"/>
    <mergeCell ref="A63:E63"/>
    <mergeCell ref="A64:E64"/>
    <mergeCell ref="A65:E65"/>
    <mergeCell ref="A34:E34"/>
    <mergeCell ref="A59:E59"/>
  </mergeCells>
  <printOptions horizontalCentered="1"/>
  <pageMargins left="0.93" right="0.2755905511811024" top="0.984251968503937" bottom="0.1968503937007874" header="0.31496062992125984" footer="0.11811023622047245"/>
  <pageSetup horizontalDpi="600" verticalDpi="600" orientation="portrait" paperSize="9" scale="68" r:id="rId1"/>
  <rowBreaks count="1" manualBreakCount="1">
    <brk id="33" max="5" man="1"/>
  </rowBreaks>
</worksheet>
</file>

<file path=xl/worksheets/sheet2.xml><?xml version="1.0" encoding="utf-8"?>
<worksheet xmlns="http://schemas.openxmlformats.org/spreadsheetml/2006/main" xmlns:r="http://schemas.openxmlformats.org/officeDocument/2006/relationships">
  <dimension ref="A1:K57"/>
  <sheetViews>
    <sheetView view="pageBreakPreview" zoomScaleSheetLayoutView="100" workbookViewId="0" topLeftCell="A37">
      <selection activeCell="A57" sqref="A57:B57"/>
    </sheetView>
  </sheetViews>
  <sheetFormatPr defaultColWidth="8.796875" defaultRowHeight="15"/>
  <cols>
    <col min="1" max="1" width="71.8984375" style="123" customWidth="1"/>
    <col min="2" max="2" width="15.8984375" style="5" customWidth="1"/>
    <col min="3" max="16384" width="8.59765625" style="5" customWidth="1"/>
  </cols>
  <sheetData>
    <row r="1" spans="1:2" ht="17.25" customHeight="1">
      <c r="A1" s="698" t="s">
        <v>548</v>
      </c>
      <c r="B1" s="700" t="s">
        <v>549</v>
      </c>
    </row>
    <row r="2" spans="1:2" ht="15">
      <c r="A2" s="699"/>
      <c r="B2" s="701"/>
    </row>
    <row r="3" spans="1:2" ht="12" customHeight="1">
      <c r="A3" s="699"/>
      <c r="B3" s="701"/>
    </row>
    <row r="4" spans="1:2" ht="36.75" customHeight="1">
      <c r="A4" s="320" t="s">
        <v>1098</v>
      </c>
      <c r="B4" s="321" t="s">
        <v>695</v>
      </c>
    </row>
    <row r="5" spans="1:2" ht="36.75" customHeight="1">
      <c r="A5" s="320" t="s">
        <v>842</v>
      </c>
      <c r="B5" s="321"/>
    </row>
    <row r="6" spans="1:2" ht="36.75" customHeight="1">
      <c r="A6" s="322" t="s">
        <v>1099</v>
      </c>
      <c r="B6" s="321">
        <v>5</v>
      </c>
    </row>
    <row r="7" spans="1:2" ht="36.75" customHeight="1">
      <c r="A7" s="322" t="s">
        <v>1100</v>
      </c>
      <c r="B7" s="321">
        <v>6</v>
      </c>
    </row>
    <row r="8" spans="1:2" ht="36.75" customHeight="1">
      <c r="A8" s="322" t="s">
        <v>1101</v>
      </c>
      <c r="B8" s="323" t="s">
        <v>693</v>
      </c>
    </row>
    <row r="9" spans="1:2" ht="36.75" customHeight="1">
      <c r="A9" s="322" t="s">
        <v>913</v>
      </c>
      <c r="B9" s="321">
        <v>9</v>
      </c>
    </row>
    <row r="10" spans="1:2" ht="36.75" customHeight="1">
      <c r="A10" s="322" t="s">
        <v>914</v>
      </c>
      <c r="B10" s="321">
        <v>10</v>
      </c>
    </row>
    <row r="11" spans="1:2" ht="36.75" customHeight="1">
      <c r="A11" s="322" t="s">
        <v>1102</v>
      </c>
      <c r="B11" s="321" t="s">
        <v>915</v>
      </c>
    </row>
    <row r="12" spans="1:2" ht="36.75" customHeight="1">
      <c r="A12" s="322" t="s">
        <v>1103</v>
      </c>
      <c r="B12" s="321" t="s">
        <v>916</v>
      </c>
    </row>
    <row r="13" spans="1:2" ht="36.75" customHeight="1">
      <c r="A13" s="322" t="s">
        <v>1104</v>
      </c>
      <c r="B13" s="321">
        <v>16</v>
      </c>
    </row>
    <row r="14" spans="1:2" ht="36.75" customHeight="1">
      <c r="A14" s="322" t="s">
        <v>1105</v>
      </c>
      <c r="B14" s="321">
        <v>17</v>
      </c>
    </row>
    <row r="15" spans="1:2" ht="36.75" customHeight="1">
      <c r="A15" s="322" t="s">
        <v>1106</v>
      </c>
      <c r="B15" s="321">
        <v>18</v>
      </c>
    </row>
    <row r="16" spans="1:2" ht="36.75" customHeight="1">
      <c r="A16" s="322" t="s">
        <v>1107</v>
      </c>
      <c r="B16" s="321">
        <v>19</v>
      </c>
    </row>
    <row r="17" spans="1:2" ht="36.75" customHeight="1">
      <c r="A17" s="322" t="s">
        <v>692</v>
      </c>
      <c r="B17" s="321">
        <v>20</v>
      </c>
    </row>
    <row r="18" spans="1:2" ht="36.75" customHeight="1">
      <c r="A18" s="322" t="s">
        <v>757</v>
      </c>
      <c r="B18" s="321">
        <v>21</v>
      </c>
    </row>
    <row r="19" spans="1:2" ht="36.75" customHeight="1">
      <c r="A19" s="322" t="s">
        <v>758</v>
      </c>
      <c r="B19" s="321">
        <v>22</v>
      </c>
    </row>
    <row r="20" spans="1:2" ht="36.75" customHeight="1">
      <c r="A20" s="322" t="s">
        <v>759</v>
      </c>
      <c r="B20" s="321" t="s">
        <v>334</v>
      </c>
    </row>
    <row r="21" spans="1:2" ht="36.75" customHeight="1">
      <c r="A21" s="322" t="s">
        <v>760</v>
      </c>
      <c r="B21" s="321">
        <v>25</v>
      </c>
    </row>
    <row r="22" spans="1:2" ht="36.75" customHeight="1">
      <c r="A22" s="322" t="s">
        <v>691</v>
      </c>
      <c r="B22" s="439">
        <v>26</v>
      </c>
    </row>
    <row r="23" spans="1:11" ht="67.5" customHeight="1" thickBot="1">
      <c r="A23" s="324" t="s">
        <v>761</v>
      </c>
      <c r="B23" s="325">
        <v>27</v>
      </c>
      <c r="C23" s="702"/>
      <c r="D23" s="702"/>
      <c r="E23" s="702"/>
      <c r="F23" s="702"/>
      <c r="G23" s="702"/>
      <c r="H23" s="702"/>
      <c r="I23" s="702"/>
      <c r="J23" s="702"/>
      <c r="K23" s="702"/>
    </row>
    <row r="24" spans="1:11" ht="33.75" customHeight="1" thickBot="1">
      <c r="A24" s="703">
        <v>1</v>
      </c>
      <c r="B24" s="703"/>
      <c r="C24" s="238"/>
      <c r="D24" s="238"/>
      <c r="E24" s="238"/>
      <c r="F24" s="238"/>
      <c r="G24" s="238"/>
      <c r="H24" s="238"/>
      <c r="I24" s="238"/>
      <c r="J24" s="238"/>
      <c r="K24" s="238"/>
    </row>
    <row r="25" spans="1:11" ht="33" customHeight="1">
      <c r="A25" s="326" t="s">
        <v>548</v>
      </c>
      <c r="B25" s="319" t="s">
        <v>549</v>
      </c>
      <c r="C25" s="238"/>
      <c r="D25" s="238"/>
      <c r="E25" s="238"/>
      <c r="F25" s="238"/>
      <c r="G25" s="238"/>
      <c r="H25" s="238"/>
      <c r="I25" s="238"/>
      <c r="J25" s="238"/>
      <c r="K25" s="238"/>
    </row>
    <row r="26" spans="1:2" ht="30.75" customHeight="1">
      <c r="A26" s="320" t="s">
        <v>436</v>
      </c>
      <c r="B26" s="327"/>
    </row>
    <row r="27" spans="1:2" ht="27" customHeight="1">
      <c r="A27" s="322" t="s">
        <v>623</v>
      </c>
      <c r="B27" s="327">
        <v>28</v>
      </c>
    </row>
    <row r="28" spans="1:2" ht="24" customHeight="1">
      <c r="A28" s="322" t="s">
        <v>254</v>
      </c>
      <c r="B28" s="327" t="s">
        <v>45</v>
      </c>
    </row>
    <row r="29" spans="1:2" ht="24" customHeight="1">
      <c r="A29" s="322" t="s">
        <v>660</v>
      </c>
      <c r="B29" s="327">
        <v>31</v>
      </c>
    </row>
    <row r="30" spans="1:2" ht="24.75" customHeight="1">
      <c r="A30" s="322" t="s">
        <v>917</v>
      </c>
      <c r="B30" s="321">
        <v>32</v>
      </c>
    </row>
    <row r="31" spans="1:2" ht="24.75" customHeight="1">
      <c r="A31" s="322" t="s">
        <v>265</v>
      </c>
      <c r="B31" s="327">
        <v>33</v>
      </c>
    </row>
    <row r="32" spans="1:2" ht="24.75" customHeight="1">
      <c r="A32" s="322" t="s">
        <v>1108</v>
      </c>
      <c r="B32" s="321">
        <v>34</v>
      </c>
    </row>
    <row r="33" spans="1:2" ht="26.25" customHeight="1">
      <c r="A33" s="322" t="s">
        <v>122</v>
      </c>
      <c r="B33" s="327">
        <v>35</v>
      </c>
    </row>
    <row r="34" spans="1:2" ht="24.75" customHeight="1">
      <c r="A34" s="322" t="s">
        <v>511</v>
      </c>
      <c r="B34" s="321">
        <v>36</v>
      </c>
    </row>
    <row r="35" spans="1:2" ht="24.75" customHeight="1">
      <c r="A35" s="322" t="s">
        <v>374</v>
      </c>
      <c r="B35" s="327">
        <v>37</v>
      </c>
    </row>
    <row r="36" spans="1:2" ht="24.75" customHeight="1">
      <c r="A36" s="322" t="s">
        <v>977</v>
      </c>
      <c r="B36" s="321">
        <v>38</v>
      </c>
    </row>
    <row r="37" spans="1:2" ht="24.75" customHeight="1">
      <c r="A37" s="322" t="s">
        <v>687</v>
      </c>
      <c r="B37" s="327">
        <v>39</v>
      </c>
    </row>
    <row r="38" spans="1:2" ht="24.75" customHeight="1">
      <c r="A38" s="322" t="s">
        <v>688</v>
      </c>
      <c r="B38" s="321">
        <v>40</v>
      </c>
    </row>
    <row r="39" spans="1:2" ht="24.75" customHeight="1">
      <c r="A39" s="322" t="s">
        <v>689</v>
      </c>
      <c r="B39" s="327">
        <v>41</v>
      </c>
    </row>
    <row r="40" spans="1:2" ht="24.75" customHeight="1">
      <c r="A40" s="322"/>
      <c r="B40" s="321"/>
    </row>
    <row r="41" spans="1:2" ht="20.25" customHeight="1">
      <c r="A41" s="320" t="s">
        <v>403</v>
      </c>
      <c r="B41" s="321"/>
    </row>
    <row r="42" spans="1:2" ht="24.75" customHeight="1">
      <c r="A42" s="322" t="s">
        <v>404</v>
      </c>
      <c r="B42" s="321">
        <v>42</v>
      </c>
    </row>
    <row r="43" spans="1:2" ht="24.75" customHeight="1">
      <c r="A43" s="322" t="s">
        <v>1109</v>
      </c>
      <c r="B43" s="321">
        <v>43</v>
      </c>
    </row>
    <row r="44" spans="1:2" ht="48.75" customHeight="1">
      <c r="A44" s="322" t="s">
        <v>727</v>
      </c>
      <c r="B44" s="321">
        <v>44</v>
      </c>
    </row>
    <row r="45" spans="1:2" ht="34.5" customHeight="1">
      <c r="A45" s="322" t="s">
        <v>680</v>
      </c>
      <c r="B45" s="321">
        <v>45</v>
      </c>
    </row>
    <row r="46" spans="1:2" ht="33.75" customHeight="1">
      <c r="A46" s="322" t="s">
        <v>671</v>
      </c>
      <c r="B46" s="321">
        <v>46</v>
      </c>
    </row>
    <row r="47" spans="1:2" ht="33.75" customHeight="1">
      <c r="A47" s="322" t="s">
        <v>672</v>
      </c>
      <c r="B47" s="321">
        <v>47</v>
      </c>
    </row>
    <row r="48" spans="1:2" ht="24.75" customHeight="1">
      <c r="A48" s="322" t="s">
        <v>728</v>
      </c>
      <c r="B48" s="321">
        <v>48</v>
      </c>
    </row>
    <row r="49" spans="1:2" ht="24.75" customHeight="1">
      <c r="A49" s="322" t="s">
        <v>682</v>
      </c>
      <c r="B49" s="321">
        <v>49</v>
      </c>
    </row>
    <row r="50" spans="1:2" ht="24.75" customHeight="1">
      <c r="A50" s="322" t="s">
        <v>683</v>
      </c>
      <c r="B50" s="321">
        <v>50</v>
      </c>
    </row>
    <row r="51" spans="1:2" ht="26.25" customHeight="1">
      <c r="A51" s="322" t="s">
        <v>1201</v>
      </c>
      <c r="B51" s="321">
        <v>51</v>
      </c>
    </row>
    <row r="52" spans="1:2" ht="24.75" customHeight="1">
      <c r="A52" s="322" t="s">
        <v>1202</v>
      </c>
      <c r="B52" s="321">
        <v>52</v>
      </c>
    </row>
    <row r="53" spans="1:2" ht="24.75" customHeight="1">
      <c r="A53" s="322" t="s">
        <v>1203</v>
      </c>
      <c r="B53" s="321">
        <v>53</v>
      </c>
    </row>
    <row r="54" spans="1:2" ht="24.75" customHeight="1">
      <c r="A54" s="322" t="s">
        <v>635</v>
      </c>
      <c r="B54" s="321">
        <v>54</v>
      </c>
    </row>
    <row r="55" spans="1:2" ht="24.75" customHeight="1">
      <c r="A55" s="322" t="s">
        <v>636</v>
      </c>
      <c r="B55" s="321" t="s">
        <v>1060</v>
      </c>
    </row>
    <row r="56" spans="1:2" ht="24.75" customHeight="1" thickBot="1">
      <c r="A56" s="322" t="s">
        <v>1190</v>
      </c>
      <c r="B56" s="321">
        <v>57</v>
      </c>
    </row>
    <row r="57" spans="1:2" ht="20.25" customHeight="1">
      <c r="A57" s="697">
        <v>2</v>
      </c>
      <c r="B57" s="697"/>
    </row>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sheetData>
  <mergeCells count="5">
    <mergeCell ref="A57:B57"/>
    <mergeCell ref="A1:A3"/>
    <mergeCell ref="B1:B3"/>
    <mergeCell ref="C23:K23"/>
    <mergeCell ref="A24:B24"/>
  </mergeCells>
  <printOptions/>
  <pageMargins left="0.984251968503937" right="0.3937007874015748" top="0.92" bottom="0.1968503937007874" header="0.5118110236220472" footer="0.5118110236220472"/>
  <pageSetup horizontalDpi="600" verticalDpi="600" orientation="portrait" paperSize="9" scale="88" r:id="rId1"/>
  <rowBreaks count="1" manualBreakCount="1">
    <brk id="24" max="1" man="1"/>
  </rowBreaks>
</worksheet>
</file>

<file path=xl/worksheets/sheet20.xml><?xml version="1.0" encoding="utf-8"?>
<worksheet xmlns="http://schemas.openxmlformats.org/spreadsheetml/2006/main" xmlns:r="http://schemas.openxmlformats.org/officeDocument/2006/relationships">
  <sheetPr codeName="Φύλλο16"/>
  <dimension ref="A1:I31"/>
  <sheetViews>
    <sheetView view="pageBreakPreview" zoomScale="75" zoomScaleNormal="75" zoomScaleSheetLayoutView="75" workbookViewId="0" topLeftCell="A22">
      <selection activeCell="A25" sqref="A25:I25"/>
    </sheetView>
  </sheetViews>
  <sheetFormatPr defaultColWidth="8.796875" defaultRowHeight="15"/>
  <cols>
    <col min="1" max="1" width="4.59765625" style="5" customWidth="1"/>
    <col min="2" max="2" width="27" style="5" customWidth="1"/>
    <col min="3" max="4" width="9.09765625" style="5" bestFit="1" customWidth="1"/>
    <col min="5" max="5" width="9" style="5" bestFit="1" customWidth="1"/>
    <col min="6" max="6" width="9.3984375" style="5" customWidth="1"/>
    <col min="7" max="7" width="9.09765625" style="5" customWidth="1"/>
    <col min="8" max="8" width="9" style="5" customWidth="1"/>
    <col min="9" max="9" width="4.59765625" style="5" customWidth="1"/>
    <col min="10" max="16384" width="8.59765625" style="5" customWidth="1"/>
  </cols>
  <sheetData>
    <row r="1" spans="1:9" ht="29.25" customHeight="1">
      <c r="A1" s="896" t="s">
        <v>684</v>
      </c>
      <c r="B1" s="896"/>
      <c r="C1" s="896"/>
      <c r="D1" s="896"/>
      <c r="E1" s="896"/>
      <c r="F1" s="896"/>
      <c r="G1" s="896"/>
      <c r="H1" s="896"/>
      <c r="I1" s="896"/>
    </row>
    <row r="2" spans="1:9" ht="15">
      <c r="A2" s="664"/>
      <c r="B2" s="664"/>
      <c r="C2" s="664"/>
      <c r="D2" s="664"/>
      <c r="E2" s="664"/>
      <c r="F2" s="664"/>
      <c r="G2" s="664"/>
      <c r="H2" s="664"/>
      <c r="I2" s="664"/>
    </row>
    <row r="3" spans="2:9" ht="9" customHeight="1" thickBot="1">
      <c r="B3" s="1464"/>
      <c r="C3" s="1464"/>
      <c r="D3" s="1464"/>
      <c r="E3" s="1464"/>
      <c r="F3" s="1464"/>
      <c r="G3" s="1464"/>
      <c r="H3" s="1464"/>
      <c r="I3" s="159"/>
    </row>
    <row r="4" spans="2:9" ht="27.75" customHeight="1" thickTop="1">
      <c r="B4" s="1468" t="s">
        <v>248</v>
      </c>
      <c r="C4" s="1443"/>
      <c r="D4" s="1443"/>
      <c r="E4" s="1443"/>
      <c r="F4" s="1443"/>
      <c r="G4" s="1466" t="s">
        <v>1020</v>
      </c>
      <c r="H4" s="1467"/>
      <c r="I4" s="160"/>
    </row>
    <row r="5" spans="2:9" ht="41.25" customHeight="1">
      <c r="B5" s="1459" t="s">
        <v>305</v>
      </c>
      <c r="C5" s="1000"/>
      <c r="D5" s="1000"/>
      <c r="E5" s="1000"/>
      <c r="F5" s="1000"/>
      <c r="G5" s="1460">
        <v>12000</v>
      </c>
      <c r="H5" s="1461"/>
      <c r="I5" s="160"/>
    </row>
    <row r="6" spans="2:9" ht="41.25" customHeight="1">
      <c r="B6" s="1459" t="s">
        <v>306</v>
      </c>
      <c r="C6" s="1000"/>
      <c r="D6" s="1000"/>
      <c r="E6" s="1000"/>
      <c r="F6" s="1000"/>
      <c r="G6" s="1460">
        <v>14300</v>
      </c>
      <c r="H6" s="1461"/>
      <c r="I6" s="160"/>
    </row>
    <row r="7" spans="2:9" ht="41.25" customHeight="1">
      <c r="B7" s="1459" t="s">
        <v>9</v>
      </c>
      <c r="C7" s="1000"/>
      <c r="D7" s="1000"/>
      <c r="E7" s="1000"/>
      <c r="F7" s="1000"/>
      <c r="G7" s="1460">
        <v>14500</v>
      </c>
      <c r="H7" s="1461"/>
      <c r="I7" s="160"/>
    </row>
    <row r="8" spans="2:9" ht="41.25" customHeight="1">
      <c r="B8" s="1459" t="s">
        <v>111</v>
      </c>
      <c r="C8" s="1000"/>
      <c r="D8" s="1000"/>
      <c r="E8" s="1000"/>
      <c r="F8" s="1000"/>
      <c r="G8" s="1460">
        <v>15800</v>
      </c>
      <c r="H8" s="1461"/>
      <c r="I8" s="160"/>
    </row>
    <row r="9" spans="2:9" ht="41.25" customHeight="1">
      <c r="B9" s="1459" t="s">
        <v>113</v>
      </c>
      <c r="C9" s="1000"/>
      <c r="D9" s="1000"/>
      <c r="E9" s="1000"/>
      <c r="F9" s="1000"/>
      <c r="G9" s="1460">
        <v>16000</v>
      </c>
      <c r="H9" s="1461"/>
      <c r="I9" s="160"/>
    </row>
    <row r="10" spans="2:9" ht="41.25" customHeight="1">
      <c r="B10" s="1459" t="s">
        <v>311</v>
      </c>
      <c r="C10" s="1000"/>
      <c r="D10" s="1000"/>
      <c r="E10" s="1000"/>
      <c r="F10" s="1000"/>
      <c r="G10" s="1460">
        <v>17300</v>
      </c>
      <c r="H10" s="1461"/>
      <c r="I10" s="160"/>
    </row>
    <row r="11" spans="2:9" ht="41.25" customHeight="1">
      <c r="B11" s="1459" t="s">
        <v>312</v>
      </c>
      <c r="C11" s="1000"/>
      <c r="D11" s="1000"/>
      <c r="E11" s="1000"/>
      <c r="F11" s="1000"/>
      <c r="G11" s="1460">
        <v>2550</v>
      </c>
      <c r="H11" s="1461"/>
      <c r="I11" s="160"/>
    </row>
    <row r="12" spans="2:9" ht="41.25" customHeight="1">
      <c r="B12" s="1459" t="s">
        <v>313</v>
      </c>
      <c r="C12" s="1000"/>
      <c r="D12" s="1000"/>
      <c r="E12" s="1000"/>
      <c r="F12" s="1000"/>
      <c r="G12" s="1460">
        <v>328</v>
      </c>
      <c r="H12" s="1461"/>
      <c r="I12" s="160"/>
    </row>
    <row r="13" spans="2:9" ht="41.25" customHeight="1">
      <c r="B13" s="1459" t="s">
        <v>314</v>
      </c>
      <c r="C13" s="1000"/>
      <c r="D13" s="1000"/>
      <c r="E13" s="1000"/>
      <c r="F13" s="1000"/>
      <c r="G13" s="1460">
        <v>50</v>
      </c>
      <c r="H13" s="1461"/>
      <c r="I13" s="160"/>
    </row>
    <row r="14" spans="2:9" ht="41.25" customHeight="1">
      <c r="B14" s="1459" t="s">
        <v>112</v>
      </c>
      <c r="C14" s="1000"/>
      <c r="D14" s="1000"/>
      <c r="E14" s="1000"/>
      <c r="F14" s="1000"/>
      <c r="G14" s="1460">
        <v>1500</v>
      </c>
      <c r="H14" s="1461"/>
      <c r="I14" s="160"/>
    </row>
    <row r="15" spans="2:9" ht="41.25" customHeight="1">
      <c r="B15" s="1459" t="s">
        <v>114</v>
      </c>
      <c r="C15" s="1000"/>
      <c r="D15" s="1000"/>
      <c r="E15" s="1000"/>
      <c r="F15" s="1000"/>
      <c r="G15" s="1460">
        <v>500</v>
      </c>
      <c r="H15" s="1461"/>
      <c r="I15" s="160"/>
    </row>
    <row r="16" spans="2:9" ht="55.5" customHeight="1">
      <c r="B16" s="1459" t="s">
        <v>115</v>
      </c>
      <c r="C16" s="1000"/>
      <c r="D16" s="1000"/>
      <c r="E16" s="1000"/>
      <c r="F16" s="1000"/>
      <c r="G16" s="1460">
        <v>850</v>
      </c>
      <c r="H16" s="1461"/>
      <c r="I16" s="160"/>
    </row>
    <row r="17" spans="2:9" ht="43.5" customHeight="1">
      <c r="B17" s="1459" t="s">
        <v>106</v>
      </c>
      <c r="C17" s="1000"/>
      <c r="D17" s="1000"/>
      <c r="E17" s="1000"/>
      <c r="F17" s="1000"/>
      <c r="G17" s="1462">
        <v>23000</v>
      </c>
      <c r="H17" s="1463"/>
      <c r="I17" s="160"/>
    </row>
    <row r="18" spans="2:9" ht="41.25" customHeight="1">
      <c r="B18" s="1465" t="s">
        <v>50</v>
      </c>
      <c r="C18" s="1024"/>
      <c r="D18" s="1024"/>
      <c r="E18" s="1024"/>
      <c r="F18" s="1025"/>
      <c r="G18" s="1460">
        <v>50000</v>
      </c>
      <c r="H18" s="1461"/>
      <c r="I18" s="160"/>
    </row>
    <row r="19" spans="2:9" ht="41.25" customHeight="1">
      <c r="B19" s="1459" t="s">
        <v>629</v>
      </c>
      <c r="C19" s="1000"/>
      <c r="D19" s="1000"/>
      <c r="E19" s="1000"/>
      <c r="F19" s="1000"/>
      <c r="G19" s="1472">
        <v>900</v>
      </c>
      <c r="H19" s="1473"/>
      <c r="I19" s="160"/>
    </row>
    <row r="20" spans="2:9" ht="41.25" customHeight="1">
      <c r="B20" s="1459" t="s">
        <v>630</v>
      </c>
      <c r="C20" s="1000"/>
      <c r="D20" s="1000"/>
      <c r="E20" s="1000"/>
      <c r="F20" s="1000"/>
      <c r="G20" s="1472">
        <v>2200</v>
      </c>
      <c r="H20" s="1473"/>
      <c r="I20" s="160"/>
    </row>
    <row r="21" spans="2:9" ht="41.25" customHeight="1" thickBot="1">
      <c r="B21" s="1471" t="s">
        <v>631</v>
      </c>
      <c r="C21" s="1451"/>
      <c r="D21" s="1451"/>
      <c r="E21" s="1451"/>
      <c r="F21" s="1451"/>
      <c r="G21" s="1469">
        <v>1600</v>
      </c>
      <c r="H21" s="1470"/>
      <c r="I21" s="163"/>
    </row>
    <row r="22" spans="2:9" ht="34.5" customHeight="1" thickTop="1">
      <c r="B22" s="1474" t="s">
        <v>373</v>
      </c>
      <c r="C22" s="1474"/>
      <c r="D22" s="1474"/>
      <c r="E22" s="1474"/>
      <c r="F22" s="1474"/>
      <c r="G22" s="1474"/>
      <c r="H22" s="1474"/>
      <c r="I22" s="1474"/>
    </row>
    <row r="23" spans="2:9" ht="40.5" customHeight="1">
      <c r="B23" s="1475" t="s">
        <v>772</v>
      </c>
      <c r="C23" s="1475"/>
      <c r="D23" s="1475"/>
      <c r="E23" s="1475"/>
      <c r="F23" s="1475"/>
      <c r="G23" s="1475"/>
      <c r="H23" s="1475"/>
      <c r="I23" s="1475"/>
    </row>
    <row r="24" spans="2:9" ht="6" customHeight="1">
      <c r="B24" s="974"/>
      <c r="C24" s="974"/>
      <c r="D24" s="974"/>
      <c r="E24" s="974"/>
      <c r="F24" s="974"/>
      <c r="G24" s="974"/>
      <c r="H24" s="974"/>
      <c r="I24" s="974"/>
    </row>
    <row r="25" spans="1:9" ht="24.75" customHeight="1">
      <c r="A25" s="664">
        <v>46</v>
      </c>
      <c r="B25" s="664"/>
      <c r="C25" s="664"/>
      <c r="D25" s="664"/>
      <c r="E25" s="664"/>
      <c r="F25" s="664"/>
      <c r="G25" s="664"/>
      <c r="H25" s="664"/>
      <c r="I25" s="664"/>
    </row>
    <row r="26" ht="63" customHeight="1">
      <c r="H26" s="154"/>
    </row>
    <row r="27" ht="63" customHeight="1">
      <c r="H27" s="154"/>
    </row>
    <row r="28" ht="63" customHeight="1">
      <c r="H28" s="154"/>
    </row>
    <row r="29" ht="63" customHeight="1">
      <c r="H29" s="154"/>
    </row>
    <row r="30" ht="15">
      <c r="H30" s="154"/>
    </row>
    <row r="31" ht="15">
      <c r="H31" s="154"/>
    </row>
  </sheetData>
  <mergeCells count="43">
    <mergeCell ref="A25:I25"/>
    <mergeCell ref="G21:H21"/>
    <mergeCell ref="B19:F19"/>
    <mergeCell ref="B20:F20"/>
    <mergeCell ref="B21:F21"/>
    <mergeCell ref="G19:H19"/>
    <mergeCell ref="G20:H20"/>
    <mergeCell ref="B22:I22"/>
    <mergeCell ref="B24:I24"/>
    <mergeCell ref="B23:I23"/>
    <mergeCell ref="B18:F18"/>
    <mergeCell ref="G18:H18"/>
    <mergeCell ref="G4:H4"/>
    <mergeCell ref="B4:F4"/>
    <mergeCell ref="B5:F5"/>
    <mergeCell ref="B6:F6"/>
    <mergeCell ref="G5:H5"/>
    <mergeCell ref="B12:F12"/>
    <mergeCell ref="B7:F7"/>
    <mergeCell ref="G6:H6"/>
    <mergeCell ref="A1:I1"/>
    <mergeCell ref="G7:H7"/>
    <mergeCell ref="G8:H8"/>
    <mergeCell ref="G9:H9"/>
    <mergeCell ref="B3:H3"/>
    <mergeCell ref="B8:F8"/>
    <mergeCell ref="A2:I2"/>
    <mergeCell ref="B14:F14"/>
    <mergeCell ref="B13:F13"/>
    <mergeCell ref="G13:H13"/>
    <mergeCell ref="G12:H12"/>
    <mergeCell ref="G14:H14"/>
    <mergeCell ref="G10:H10"/>
    <mergeCell ref="B9:F9"/>
    <mergeCell ref="B10:F10"/>
    <mergeCell ref="B11:F11"/>
    <mergeCell ref="G11:H11"/>
    <mergeCell ref="B17:F17"/>
    <mergeCell ref="G15:H15"/>
    <mergeCell ref="G16:H16"/>
    <mergeCell ref="G17:H17"/>
    <mergeCell ref="B15:F15"/>
    <mergeCell ref="B16:F16"/>
  </mergeCells>
  <printOptions horizontalCentered="1"/>
  <pageMargins left="0.984251968503937" right="0.2362204724409449" top="0.984251968503937" bottom="0.1968503937007874" header="0.5118110236220472" footer="0.31496062992125984"/>
  <pageSetup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codeName="Φύλλο17"/>
  <dimension ref="B1:H37"/>
  <sheetViews>
    <sheetView view="pageBreakPreview" zoomScale="80" zoomScaleSheetLayoutView="80" workbookViewId="0" topLeftCell="A7">
      <selection activeCell="J31" sqref="J31"/>
    </sheetView>
  </sheetViews>
  <sheetFormatPr defaultColWidth="8.796875" defaultRowHeight="15"/>
  <cols>
    <col min="1" max="1" width="4.3984375" style="138" customWidth="1"/>
    <col min="2" max="2" width="8.59765625" style="138" customWidth="1"/>
    <col min="3" max="3" width="41.09765625" style="138" customWidth="1"/>
    <col min="4" max="4" width="13.59765625" style="115" customWidth="1"/>
    <col min="5" max="5" width="13.09765625" style="115" customWidth="1"/>
    <col min="6" max="6" width="5.59765625" style="138" customWidth="1"/>
    <col min="7" max="16384" width="8.59765625" style="138" customWidth="1"/>
  </cols>
  <sheetData>
    <row r="1" spans="2:8" ht="34.5" customHeight="1" thickTop="1">
      <c r="B1" s="1483" t="s">
        <v>694</v>
      </c>
      <c r="C1" s="1484"/>
      <c r="D1" s="1484"/>
      <c r="E1" s="1485"/>
      <c r="F1" s="127"/>
      <c r="G1" s="169"/>
      <c r="H1" s="169"/>
    </row>
    <row r="2" spans="2:8" ht="15">
      <c r="B2" s="1486"/>
      <c r="C2" s="1487"/>
      <c r="D2" s="1487"/>
      <c r="E2" s="1488"/>
      <c r="F2" s="158"/>
      <c r="G2" s="169"/>
      <c r="H2" s="169"/>
    </row>
    <row r="3" spans="2:8" ht="15.75" thickBot="1">
      <c r="B3" s="1489"/>
      <c r="C3" s="1490"/>
      <c r="D3" s="1490"/>
      <c r="E3" s="1491"/>
      <c r="F3" s="170"/>
      <c r="G3" s="169"/>
      <c r="H3" s="169"/>
    </row>
    <row r="4" spans="2:8" ht="24" customHeight="1" thickBot="1" thickTop="1">
      <c r="B4" s="1479" t="s">
        <v>249</v>
      </c>
      <c r="C4" s="1480"/>
      <c r="D4" s="1480"/>
      <c r="E4" s="1481"/>
      <c r="F4" s="171"/>
      <c r="G4" s="172"/>
      <c r="H4" s="172"/>
    </row>
    <row r="5" spans="2:8" ht="36" customHeight="1" thickTop="1">
      <c r="B5" s="1492" t="s">
        <v>954</v>
      </c>
      <c r="C5" s="1493"/>
      <c r="D5" s="174">
        <v>1050</v>
      </c>
      <c r="E5" s="181" t="s">
        <v>1019</v>
      </c>
      <c r="F5" s="173"/>
      <c r="G5" s="158"/>
      <c r="H5" s="158"/>
    </row>
    <row r="6" spans="2:8" ht="24" customHeight="1">
      <c r="B6" s="1459" t="s">
        <v>250</v>
      </c>
      <c r="C6" s="1000"/>
      <c r="D6" s="175">
        <v>1050</v>
      </c>
      <c r="E6" s="179" t="s">
        <v>1020</v>
      </c>
      <c r="F6" s="173"/>
      <c r="G6" s="158"/>
      <c r="H6" s="158"/>
    </row>
    <row r="7" spans="2:8" ht="24" customHeight="1">
      <c r="B7" s="1459" t="s">
        <v>251</v>
      </c>
      <c r="C7" s="1000"/>
      <c r="D7" s="175">
        <v>1250</v>
      </c>
      <c r="E7" s="179" t="s">
        <v>1020</v>
      </c>
      <c r="F7" s="173"/>
      <c r="G7" s="158"/>
      <c r="H7" s="158"/>
    </row>
    <row r="8" spans="2:8" ht="24" customHeight="1" thickBot="1">
      <c r="B8" s="1482" t="s">
        <v>252</v>
      </c>
      <c r="C8" s="989"/>
      <c r="D8" s="176">
        <v>650</v>
      </c>
      <c r="E8" s="180" t="s">
        <v>1020</v>
      </c>
      <c r="F8" s="173"/>
      <c r="G8" s="158"/>
      <c r="H8" s="158"/>
    </row>
    <row r="9" spans="2:8" ht="24" customHeight="1" thickBot="1" thickTop="1">
      <c r="B9" s="1479" t="s">
        <v>253</v>
      </c>
      <c r="C9" s="1480"/>
      <c r="D9" s="1480"/>
      <c r="E9" s="1481"/>
      <c r="F9" s="171"/>
      <c r="G9" s="158"/>
      <c r="H9" s="158"/>
    </row>
    <row r="10" spans="2:8" ht="24" customHeight="1" thickTop="1">
      <c r="B10" s="1477" t="s">
        <v>385</v>
      </c>
      <c r="C10" s="1478"/>
      <c r="D10" s="177">
        <v>8000</v>
      </c>
      <c r="E10" s="178" t="s">
        <v>1020</v>
      </c>
      <c r="F10" s="163"/>
      <c r="G10" s="158"/>
      <c r="H10" s="158"/>
    </row>
    <row r="11" spans="2:8" ht="24" customHeight="1">
      <c r="B11" s="1459" t="s">
        <v>386</v>
      </c>
      <c r="C11" s="1000"/>
      <c r="D11" s="175">
        <v>4700</v>
      </c>
      <c r="E11" s="179" t="s">
        <v>1020</v>
      </c>
      <c r="F11" s="163"/>
      <c r="G11" s="158"/>
      <c r="H11" s="158"/>
    </row>
    <row r="12" spans="2:8" ht="24" customHeight="1">
      <c r="B12" s="1459" t="s">
        <v>116</v>
      </c>
      <c r="C12" s="1000"/>
      <c r="D12" s="175">
        <v>400</v>
      </c>
      <c r="E12" s="180" t="s">
        <v>1020</v>
      </c>
      <c r="F12" s="163"/>
      <c r="G12" s="158"/>
      <c r="H12" s="158"/>
    </row>
    <row r="13" spans="2:8" ht="24" customHeight="1">
      <c r="B13" s="1459" t="s">
        <v>955</v>
      </c>
      <c r="C13" s="1000"/>
      <c r="D13" s="563">
        <v>240</v>
      </c>
      <c r="E13" s="268" t="s">
        <v>956</v>
      </c>
      <c r="F13" s="163"/>
      <c r="G13" s="158"/>
      <c r="H13" s="158"/>
    </row>
    <row r="14" spans="2:8" ht="24" customHeight="1" thickBot="1">
      <c r="B14" s="1498" t="s">
        <v>958</v>
      </c>
      <c r="C14" s="1499"/>
      <c r="D14" s="1499"/>
      <c r="E14" s="1500"/>
      <c r="F14" s="163"/>
      <c r="G14" s="158"/>
      <c r="H14" s="158"/>
    </row>
    <row r="15" spans="2:8" ht="24" customHeight="1" thickBot="1" thickTop="1">
      <c r="B15" s="1479" t="s">
        <v>117</v>
      </c>
      <c r="C15" s="1480"/>
      <c r="D15" s="1480"/>
      <c r="E15" s="1481"/>
      <c r="F15" s="171"/>
      <c r="G15" s="158"/>
      <c r="H15" s="158"/>
    </row>
    <row r="16" spans="2:8" ht="24" customHeight="1" thickTop="1">
      <c r="B16" s="1477" t="s">
        <v>118</v>
      </c>
      <c r="C16" s="1478"/>
      <c r="D16" s="177">
        <v>8000</v>
      </c>
      <c r="E16" s="178" t="s">
        <v>1020</v>
      </c>
      <c r="F16" s="163"/>
      <c r="G16" s="158"/>
      <c r="H16" s="158"/>
    </row>
    <row r="17" spans="2:8" ht="31.5" customHeight="1" thickBot="1">
      <c r="B17" s="1482" t="s">
        <v>384</v>
      </c>
      <c r="C17" s="989"/>
      <c r="D17" s="176">
        <v>2700</v>
      </c>
      <c r="E17" s="180" t="s">
        <v>1020</v>
      </c>
      <c r="F17" s="163"/>
      <c r="G17" s="158"/>
      <c r="H17" s="158"/>
    </row>
    <row r="18" spans="2:8" ht="24" customHeight="1" thickBot="1" thickTop="1">
      <c r="B18" s="1479" t="s">
        <v>119</v>
      </c>
      <c r="C18" s="1480"/>
      <c r="D18" s="1480"/>
      <c r="E18" s="1481"/>
      <c r="F18" s="171"/>
      <c r="G18" s="158"/>
      <c r="H18" s="158"/>
    </row>
    <row r="19" spans="2:8" ht="24" customHeight="1" thickTop="1">
      <c r="B19" s="1477" t="s">
        <v>123</v>
      </c>
      <c r="C19" s="1478"/>
      <c r="D19" s="177">
        <v>3800</v>
      </c>
      <c r="E19" s="178" t="s">
        <v>1020</v>
      </c>
      <c r="F19" s="163"/>
      <c r="G19" s="158"/>
      <c r="H19" s="158"/>
    </row>
    <row r="20" spans="2:8" ht="27" customHeight="1">
      <c r="B20" s="1459" t="s">
        <v>308</v>
      </c>
      <c r="C20" s="1000"/>
      <c r="D20" s="175">
        <v>1500</v>
      </c>
      <c r="E20" s="179" t="s">
        <v>1020</v>
      </c>
      <c r="F20" s="163"/>
      <c r="G20" s="158"/>
      <c r="H20" s="158"/>
    </row>
    <row r="21" spans="2:8" ht="24" customHeight="1" thickBot="1">
      <c r="B21" s="1482" t="s">
        <v>124</v>
      </c>
      <c r="C21" s="989"/>
      <c r="D21" s="176">
        <v>17800</v>
      </c>
      <c r="E21" s="180" t="s">
        <v>1019</v>
      </c>
      <c r="F21" s="163"/>
      <c r="G21" s="158"/>
      <c r="H21" s="158"/>
    </row>
    <row r="22" spans="2:8" ht="24" customHeight="1" thickBot="1" thickTop="1">
      <c r="B22" s="1479" t="s">
        <v>125</v>
      </c>
      <c r="C22" s="1480"/>
      <c r="D22" s="1480"/>
      <c r="E22" s="1481"/>
      <c r="F22" s="171"/>
      <c r="G22" s="158"/>
      <c r="H22" s="158"/>
    </row>
    <row r="23" spans="2:8" ht="32.25" customHeight="1" thickTop="1">
      <c r="B23" s="1477" t="s">
        <v>126</v>
      </c>
      <c r="C23" s="1478"/>
      <c r="D23" s="177">
        <v>250</v>
      </c>
      <c r="E23" s="178" t="s">
        <v>1021</v>
      </c>
      <c r="F23" s="163"/>
      <c r="G23" s="158"/>
      <c r="H23" s="158"/>
    </row>
    <row r="24" spans="2:8" ht="24" customHeight="1">
      <c r="B24" s="1459" t="s">
        <v>127</v>
      </c>
      <c r="C24" s="1000"/>
      <c r="D24" s="175">
        <v>50</v>
      </c>
      <c r="E24" s="179" t="s">
        <v>1022</v>
      </c>
      <c r="F24" s="163"/>
      <c r="G24" s="158"/>
      <c r="H24" s="158"/>
    </row>
    <row r="25" spans="2:8" ht="24" customHeight="1">
      <c r="B25" s="1459" t="s">
        <v>957</v>
      </c>
      <c r="C25" s="1000"/>
      <c r="D25" s="175">
        <v>9500</v>
      </c>
      <c r="E25" s="179" t="s">
        <v>1020</v>
      </c>
      <c r="F25" s="163"/>
      <c r="G25" s="158"/>
      <c r="H25" s="158"/>
    </row>
    <row r="26" spans="2:8" ht="24" customHeight="1" thickBot="1">
      <c r="B26" s="1459" t="s">
        <v>309</v>
      </c>
      <c r="C26" s="1000"/>
      <c r="D26" s="307">
        <v>10600</v>
      </c>
      <c r="E26" s="179" t="s">
        <v>1020</v>
      </c>
      <c r="F26" s="163"/>
      <c r="G26" s="158"/>
      <c r="H26" s="158"/>
    </row>
    <row r="27" spans="2:8" ht="24" customHeight="1" thickBot="1" thickTop="1">
      <c r="B27" s="1479" t="s">
        <v>128</v>
      </c>
      <c r="C27" s="1480"/>
      <c r="D27" s="1480"/>
      <c r="E27" s="1481"/>
      <c r="F27" s="171"/>
      <c r="G27" s="158"/>
      <c r="H27" s="158"/>
    </row>
    <row r="28" spans="2:8" ht="24" customHeight="1" thickTop="1">
      <c r="B28" s="1477" t="s">
        <v>307</v>
      </c>
      <c r="C28" s="1478"/>
      <c r="D28" s="177">
        <v>13000</v>
      </c>
      <c r="E28" s="178" t="s">
        <v>387</v>
      </c>
      <c r="F28" s="163"/>
      <c r="G28" s="158"/>
      <c r="H28" s="158"/>
    </row>
    <row r="29" spans="2:8" ht="24" customHeight="1">
      <c r="B29" s="1459" t="s">
        <v>129</v>
      </c>
      <c r="C29" s="1000"/>
      <c r="D29" s="175">
        <v>1400</v>
      </c>
      <c r="E29" s="179" t="s">
        <v>1020</v>
      </c>
      <c r="F29" s="163"/>
      <c r="G29" s="158"/>
      <c r="H29" s="158"/>
    </row>
    <row r="30" spans="2:8" ht="24" customHeight="1" thickBot="1">
      <c r="B30" s="1482" t="s">
        <v>714</v>
      </c>
      <c r="C30" s="989"/>
      <c r="D30" s="176">
        <v>4250</v>
      </c>
      <c r="E30" s="180" t="s">
        <v>1020</v>
      </c>
      <c r="F30" s="163"/>
      <c r="G30" s="158"/>
      <c r="H30" s="158"/>
    </row>
    <row r="31" spans="2:8" ht="24" customHeight="1" thickBot="1" thickTop="1">
      <c r="B31" s="1476"/>
      <c r="C31" s="1476"/>
      <c r="D31" s="1476"/>
      <c r="E31" s="1476"/>
      <c r="F31" s="163"/>
      <c r="G31" s="158"/>
      <c r="H31" s="158"/>
    </row>
    <row r="32" spans="2:8" ht="24" customHeight="1" thickBot="1" thickTop="1">
      <c r="B32" s="1496" t="s">
        <v>879</v>
      </c>
      <c r="C32" s="1497"/>
      <c r="D32" s="1494" t="s">
        <v>787</v>
      </c>
      <c r="E32" s="1495"/>
      <c r="F32" s="163"/>
      <c r="G32" s="158"/>
      <c r="H32" s="158"/>
    </row>
    <row r="33" spans="2:8" ht="24" customHeight="1" thickTop="1">
      <c r="B33" s="1453"/>
      <c r="C33" s="1453"/>
      <c r="D33" s="1453"/>
      <c r="E33" s="1453"/>
      <c r="F33" s="163"/>
      <c r="G33" s="158"/>
      <c r="H33" s="158"/>
    </row>
    <row r="34" spans="2:8" ht="15.75" customHeight="1">
      <c r="B34" s="739"/>
      <c r="C34" s="739"/>
      <c r="D34" s="739"/>
      <c r="E34" s="739"/>
      <c r="F34" s="739"/>
      <c r="G34" s="158"/>
      <c r="H34" s="158"/>
    </row>
    <row r="35" spans="2:8" ht="35.25" customHeight="1">
      <c r="B35" s="703">
        <v>47</v>
      </c>
      <c r="C35" s="703"/>
      <c r="D35" s="703"/>
      <c r="E35" s="703"/>
      <c r="F35" s="703"/>
      <c r="G35" s="158"/>
      <c r="H35" s="158"/>
    </row>
    <row r="36" spans="2:8" ht="24" customHeight="1">
      <c r="B36" s="158"/>
      <c r="C36" s="158"/>
      <c r="D36" s="166"/>
      <c r="E36" s="166"/>
      <c r="F36" s="158"/>
      <c r="G36" s="158"/>
      <c r="H36" s="158"/>
    </row>
    <row r="37" spans="2:8" ht="24" customHeight="1">
      <c r="B37" s="158"/>
      <c r="C37" s="158"/>
      <c r="D37" s="166"/>
      <c r="E37" s="166"/>
      <c r="F37" s="158"/>
      <c r="G37" s="158"/>
      <c r="H37" s="158"/>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sheetData>
  <mergeCells count="36">
    <mergeCell ref="B34:F34"/>
    <mergeCell ref="B9:E9"/>
    <mergeCell ref="B30:C30"/>
    <mergeCell ref="B16:C16"/>
    <mergeCell ref="B27:E27"/>
    <mergeCell ref="B22:E22"/>
    <mergeCell ref="B17:C17"/>
    <mergeCell ref="D32:E32"/>
    <mergeCell ref="B32:C32"/>
    <mergeCell ref="B14:E14"/>
    <mergeCell ref="B8:C8"/>
    <mergeCell ref="B1:E1"/>
    <mergeCell ref="B2:E2"/>
    <mergeCell ref="B3:E3"/>
    <mergeCell ref="B5:C5"/>
    <mergeCell ref="B4:E4"/>
    <mergeCell ref="B29:C29"/>
    <mergeCell ref="B6:C6"/>
    <mergeCell ref="B13:C13"/>
    <mergeCell ref="B26:C26"/>
    <mergeCell ref="B23:C23"/>
    <mergeCell ref="B10:C10"/>
    <mergeCell ref="B12:C12"/>
    <mergeCell ref="B11:C11"/>
    <mergeCell ref="B24:C24"/>
    <mergeCell ref="B7:C7"/>
    <mergeCell ref="B31:E31"/>
    <mergeCell ref="B35:F35"/>
    <mergeCell ref="B28:C28"/>
    <mergeCell ref="B15:E15"/>
    <mergeCell ref="B18:E18"/>
    <mergeCell ref="B21:C21"/>
    <mergeCell ref="B25:C25"/>
    <mergeCell ref="B19:C19"/>
    <mergeCell ref="B20:C20"/>
    <mergeCell ref="B33:E33"/>
  </mergeCells>
  <printOptions horizontalCentered="1"/>
  <pageMargins left="0.984251968503937" right="0.3937007874015748" top="0.984251968503937" bottom="0.1968503937007874" header="0.5118110236220472" footer="0.31496062992125984"/>
  <pageSetup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sheetPr codeName="Φύλλο18"/>
  <dimension ref="A1:I53"/>
  <sheetViews>
    <sheetView view="pageBreakPreview" zoomScaleSheetLayoutView="100" workbookViewId="0" topLeftCell="A37">
      <selection activeCell="C30" sqref="C30:D31"/>
    </sheetView>
  </sheetViews>
  <sheetFormatPr defaultColWidth="8.796875" defaultRowHeight="15"/>
  <cols>
    <col min="1" max="1" width="8.59765625" style="5" customWidth="1"/>
    <col min="2" max="2" width="11.5" style="5" customWidth="1"/>
    <col min="3" max="3" width="9.5" style="5" customWidth="1"/>
    <col min="4" max="4" width="10.5" style="5" customWidth="1"/>
    <col min="5" max="5" width="8.59765625" style="5" customWidth="1"/>
    <col min="6" max="6" width="12.8984375" style="5" customWidth="1"/>
    <col min="7" max="8" width="9.5" style="5" customWidth="1"/>
    <col min="9" max="16384" width="8.59765625" style="5" customWidth="1"/>
  </cols>
  <sheetData>
    <row r="1" spans="1:9" ht="15">
      <c r="A1" s="1518" t="s">
        <v>685</v>
      </c>
      <c r="B1" s="1518"/>
      <c r="C1" s="1518"/>
      <c r="D1" s="1518"/>
      <c r="E1" s="1518"/>
      <c r="F1" s="1518"/>
      <c r="G1" s="1518"/>
      <c r="H1" s="1518"/>
      <c r="I1" s="1518"/>
    </row>
    <row r="2" spans="1:9" ht="21.75" customHeight="1" thickBot="1">
      <c r="A2" s="182"/>
      <c r="B2" s="159"/>
      <c r="C2" s="159"/>
      <c r="D2" s="159"/>
      <c r="E2" s="159"/>
      <c r="F2" s="159"/>
      <c r="G2" s="159"/>
      <c r="H2" s="159"/>
      <c r="I2" s="159"/>
    </row>
    <row r="3" spans="2:9" ht="15.75" customHeight="1">
      <c r="B3" s="1537" t="s">
        <v>338</v>
      </c>
      <c r="C3" s="1536"/>
      <c r="D3" s="1087" t="s">
        <v>619</v>
      </c>
      <c r="E3" s="1536"/>
      <c r="F3" s="1087" t="s">
        <v>620</v>
      </c>
      <c r="G3" s="1088"/>
      <c r="I3" s="159"/>
    </row>
    <row r="4" spans="2:9" ht="15">
      <c r="B4" s="1538"/>
      <c r="C4" s="1539"/>
      <c r="D4" s="1540" t="s">
        <v>388</v>
      </c>
      <c r="E4" s="1541"/>
      <c r="F4" s="1541"/>
      <c r="G4" s="1542"/>
      <c r="I4" s="159"/>
    </row>
    <row r="5" spans="2:9" s="153" customFormat="1" ht="30" customHeight="1">
      <c r="B5" s="1501" t="s">
        <v>621</v>
      </c>
      <c r="C5" s="1502"/>
      <c r="D5" s="1502"/>
      <c r="E5" s="1502"/>
      <c r="F5" s="1502"/>
      <c r="G5" s="1503"/>
      <c r="I5" s="160"/>
    </row>
    <row r="6" spans="2:9" s="153" customFormat="1" ht="30" customHeight="1">
      <c r="B6" s="1508" t="s">
        <v>339</v>
      </c>
      <c r="C6" s="1509"/>
      <c r="D6" s="1506">
        <v>290</v>
      </c>
      <c r="E6" s="1507"/>
      <c r="F6" s="1506">
        <v>18</v>
      </c>
      <c r="G6" s="1510"/>
      <c r="I6" s="160"/>
    </row>
    <row r="7" spans="2:9" s="153" customFormat="1" ht="30" customHeight="1">
      <c r="B7" s="1508" t="s">
        <v>340</v>
      </c>
      <c r="C7" s="1509"/>
      <c r="D7" s="1506">
        <v>340</v>
      </c>
      <c r="E7" s="1507"/>
      <c r="F7" s="1506">
        <v>20</v>
      </c>
      <c r="G7" s="1510"/>
      <c r="I7" s="160"/>
    </row>
    <row r="8" spans="2:9" s="153" customFormat="1" ht="30" customHeight="1">
      <c r="B8" s="1501" t="s">
        <v>622</v>
      </c>
      <c r="C8" s="1502"/>
      <c r="D8" s="1502"/>
      <c r="E8" s="1502"/>
      <c r="F8" s="1502"/>
      <c r="G8" s="1503"/>
      <c r="I8" s="160"/>
    </row>
    <row r="9" spans="2:9" s="153" customFormat="1" ht="30" customHeight="1">
      <c r="B9" s="1508" t="s">
        <v>339</v>
      </c>
      <c r="C9" s="1509"/>
      <c r="D9" s="1506">
        <v>580</v>
      </c>
      <c r="E9" s="1507"/>
      <c r="F9" s="1506">
        <v>25</v>
      </c>
      <c r="G9" s="1510"/>
      <c r="I9" s="160"/>
    </row>
    <row r="10" spans="2:9" s="153" customFormat="1" ht="30" customHeight="1">
      <c r="B10" s="1508" t="s">
        <v>340</v>
      </c>
      <c r="C10" s="1509"/>
      <c r="D10" s="1506">
        <v>790</v>
      </c>
      <c r="E10" s="1507"/>
      <c r="F10" s="1506">
        <v>30</v>
      </c>
      <c r="G10" s="1510"/>
      <c r="I10" s="160"/>
    </row>
    <row r="11" spans="2:9" s="153" customFormat="1" ht="30" customHeight="1">
      <c r="B11" s="1501" t="s">
        <v>623</v>
      </c>
      <c r="C11" s="1502"/>
      <c r="D11" s="1502"/>
      <c r="E11" s="1502"/>
      <c r="F11" s="1502"/>
      <c r="G11" s="1503"/>
      <c r="I11" s="160"/>
    </row>
    <row r="12" spans="2:9" s="153" customFormat="1" ht="30" customHeight="1" thickBot="1">
      <c r="B12" s="1512"/>
      <c r="C12" s="1513"/>
      <c r="D12" s="1504">
        <v>220</v>
      </c>
      <c r="E12" s="1505"/>
      <c r="F12" s="1504">
        <v>8</v>
      </c>
      <c r="G12" s="1511"/>
      <c r="I12" s="160"/>
    </row>
    <row r="13" spans="1:9" ht="18.75" customHeight="1">
      <c r="A13" s="1453"/>
      <c r="B13" s="1453"/>
      <c r="C13" s="1453"/>
      <c r="D13" s="1453"/>
      <c r="E13" s="1453"/>
      <c r="F13" s="1453"/>
      <c r="G13" s="1453"/>
      <c r="H13" s="1453"/>
      <c r="I13" s="1453"/>
    </row>
    <row r="14" spans="1:9" ht="19.5" customHeight="1">
      <c r="A14" s="1515"/>
      <c r="B14" s="1515"/>
      <c r="C14" s="1515"/>
      <c r="D14" s="1515"/>
      <c r="E14" s="1515"/>
      <c r="F14" s="1515"/>
      <c r="G14" s="1515"/>
      <c r="H14" s="1515"/>
      <c r="I14" s="1515"/>
    </row>
    <row r="15" spans="1:9" ht="15" customHeight="1">
      <c r="A15" s="1514"/>
      <c r="B15" s="1514"/>
      <c r="C15" s="1514"/>
      <c r="D15" s="1514"/>
      <c r="E15" s="1514"/>
      <c r="F15" s="1514"/>
      <c r="G15" s="1514"/>
      <c r="H15" s="1514"/>
      <c r="I15" s="1514"/>
    </row>
    <row r="16" spans="1:9" ht="36" customHeight="1">
      <c r="A16" s="1514"/>
      <c r="B16" s="1514"/>
      <c r="C16" s="1514"/>
      <c r="D16" s="1514"/>
      <c r="E16" s="1514"/>
      <c r="F16" s="1514"/>
      <c r="G16" s="1514"/>
      <c r="H16" s="1514"/>
      <c r="I16" s="1514"/>
    </row>
    <row r="17" spans="1:9" ht="34.5" customHeight="1">
      <c r="A17" s="1514"/>
      <c r="B17" s="1514"/>
      <c r="C17" s="1514"/>
      <c r="D17" s="1514"/>
      <c r="E17" s="1514"/>
      <c r="F17" s="1514"/>
      <c r="G17" s="1514"/>
      <c r="H17" s="1514"/>
      <c r="I17" s="1514"/>
    </row>
    <row r="18" spans="1:9" ht="33" customHeight="1">
      <c r="A18" s="1514"/>
      <c r="B18" s="1514"/>
      <c r="C18" s="1514"/>
      <c r="D18" s="1514"/>
      <c r="E18" s="1514"/>
      <c r="F18" s="1514"/>
      <c r="G18" s="1514"/>
      <c r="H18" s="1514"/>
      <c r="I18" s="1514"/>
    </row>
    <row r="19" spans="1:9" ht="34.5" customHeight="1">
      <c r="A19" s="1514"/>
      <c r="B19" s="1514"/>
      <c r="C19" s="1514"/>
      <c r="D19" s="1514"/>
      <c r="E19" s="1514"/>
      <c r="F19" s="1514"/>
      <c r="G19" s="1514"/>
      <c r="H19" s="1514"/>
      <c r="I19" s="1514"/>
    </row>
    <row r="20" spans="1:9" ht="116.25" customHeight="1">
      <c r="A20" s="1514"/>
      <c r="B20" s="1514"/>
      <c r="C20" s="1514"/>
      <c r="D20" s="1514"/>
      <c r="E20" s="1514"/>
      <c r="F20" s="1514"/>
      <c r="G20" s="1514"/>
      <c r="H20" s="1514"/>
      <c r="I20" s="1514"/>
    </row>
    <row r="21" spans="1:9" ht="116.25" customHeight="1">
      <c r="A21" s="1514"/>
      <c r="B21" s="1514"/>
      <c r="C21" s="1514"/>
      <c r="D21" s="1514"/>
      <c r="E21" s="1514"/>
      <c r="F21" s="1514"/>
      <c r="G21" s="1514"/>
      <c r="H21" s="1514"/>
      <c r="I21" s="1514"/>
    </row>
    <row r="22" spans="1:9" ht="116.25" customHeight="1">
      <c r="A22" s="1514"/>
      <c r="B22" s="1514"/>
      <c r="C22" s="1514"/>
      <c r="D22" s="1514"/>
      <c r="E22" s="1514"/>
      <c r="F22" s="1514"/>
      <c r="G22" s="1514"/>
      <c r="H22" s="1514"/>
      <c r="I22" s="1514"/>
    </row>
    <row r="23" spans="1:9" ht="55.5" customHeight="1">
      <c r="A23" s="1021">
        <v>48</v>
      </c>
      <c r="B23" s="1021"/>
      <c r="C23" s="1021"/>
      <c r="D23" s="1021"/>
      <c r="E23" s="1021"/>
      <c r="F23" s="1021"/>
      <c r="G23" s="1021"/>
      <c r="H23" s="1021"/>
      <c r="I23" s="1021"/>
    </row>
    <row r="24" spans="1:9" ht="15">
      <c r="A24" s="1518" t="s">
        <v>681</v>
      </c>
      <c r="B24" s="1518"/>
      <c r="C24" s="1518"/>
      <c r="D24" s="1518"/>
      <c r="E24" s="1518"/>
      <c r="F24" s="1518"/>
      <c r="G24" s="1518"/>
      <c r="H24" s="1518"/>
      <c r="I24" s="1518"/>
    </row>
    <row r="25" spans="1:9" ht="6" customHeight="1" thickBot="1">
      <c r="A25" s="1518"/>
      <c r="B25" s="1518"/>
      <c r="C25" s="1518"/>
      <c r="D25" s="1518"/>
      <c r="E25" s="1518"/>
      <c r="F25" s="1518"/>
      <c r="G25" s="1518"/>
      <c r="H25" s="1518"/>
      <c r="I25" s="1518"/>
    </row>
    <row r="26" spans="1:8" ht="19.5" customHeight="1">
      <c r="A26" s="1519" t="s">
        <v>1186</v>
      </c>
      <c r="B26" s="1520"/>
      <c r="C26" s="1522" t="s">
        <v>656</v>
      </c>
      <c r="D26" s="1087"/>
      <c r="E26" s="1519" t="s">
        <v>612</v>
      </c>
      <c r="F26" s="1520"/>
      <c r="G26" s="1522" t="s">
        <v>1010</v>
      </c>
      <c r="H26" s="1531"/>
    </row>
    <row r="27" spans="1:8" ht="20.25" customHeight="1">
      <c r="A27" s="1521"/>
      <c r="B27" s="1046"/>
      <c r="C27" s="1523" t="s">
        <v>595</v>
      </c>
      <c r="D27" s="1524"/>
      <c r="E27" s="1521"/>
      <c r="F27" s="1046"/>
      <c r="G27" s="1523" t="s">
        <v>595</v>
      </c>
      <c r="H27" s="1525"/>
    </row>
    <row r="28" spans="1:8" ht="37.5" customHeight="1">
      <c r="A28" s="1530" t="s">
        <v>716</v>
      </c>
      <c r="B28" s="1022"/>
      <c r="C28" s="1516">
        <v>4</v>
      </c>
      <c r="D28" s="1145"/>
      <c r="E28" s="1530" t="s">
        <v>880</v>
      </c>
      <c r="F28" s="1022"/>
      <c r="G28" s="1516">
        <v>22</v>
      </c>
      <c r="H28" s="1517"/>
    </row>
    <row r="29" spans="1:8" ht="44.25" customHeight="1">
      <c r="A29" s="1530" t="s">
        <v>624</v>
      </c>
      <c r="B29" s="1022"/>
      <c r="C29" s="1516">
        <v>5</v>
      </c>
      <c r="D29" s="1145"/>
      <c r="E29" s="1530" t="s">
        <v>596</v>
      </c>
      <c r="F29" s="1022"/>
      <c r="G29" s="1528" t="s">
        <v>389</v>
      </c>
      <c r="H29" s="1529"/>
    </row>
    <row r="30" spans="1:8" ht="54" customHeight="1">
      <c r="A30" s="1532" t="s">
        <v>881</v>
      </c>
      <c r="B30" s="1533"/>
      <c r="C30" s="1544">
        <v>6</v>
      </c>
      <c r="D30" s="1545"/>
      <c r="E30" s="1530" t="s">
        <v>822</v>
      </c>
      <c r="F30" s="1022"/>
      <c r="G30" s="1526">
        <v>6</v>
      </c>
      <c r="H30" s="1527"/>
    </row>
    <row r="31" spans="1:8" ht="72" customHeight="1">
      <c r="A31" s="1534"/>
      <c r="B31" s="1535"/>
      <c r="C31" s="1546"/>
      <c r="D31" s="1547"/>
      <c r="E31" s="1530" t="s">
        <v>823</v>
      </c>
      <c r="F31" s="1022"/>
      <c r="G31" s="1526">
        <v>4</v>
      </c>
      <c r="H31" s="1527"/>
    </row>
    <row r="32" spans="1:8" ht="63" customHeight="1">
      <c r="A32" s="1530" t="s">
        <v>788</v>
      </c>
      <c r="B32" s="1022"/>
      <c r="C32" s="1516">
        <v>5</v>
      </c>
      <c r="D32" s="1145"/>
      <c r="E32" s="1530" t="s">
        <v>1009</v>
      </c>
      <c r="F32" s="1022"/>
      <c r="G32" s="1552">
        <v>12</v>
      </c>
      <c r="H32" s="1553"/>
    </row>
    <row r="33" spans="1:8" ht="62.25" customHeight="1">
      <c r="A33" s="1530" t="s">
        <v>789</v>
      </c>
      <c r="B33" s="1022"/>
      <c r="C33" s="1516">
        <v>6</v>
      </c>
      <c r="D33" s="1145"/>
      <c r="E33" s="1554" t="s">
        <v>733</v>
      </c>
      <c r="F33" s="1555"/>
      <c r="G33" s="1145" t="s">
        <v>368</v>
      </c>
      <c r="H33" s="1543"/>
    </row>
    <row r="34" spans="1:8" ht="57" customHeight="1" thickBot="1">
      <c r="A34" s="1550" t="s">
        <v>625</v>
      </c>
      <c r="B34" s="1551"/>
      <c r="C34" s="1556">
        <v>3</v>
      </c>
      <c r="D34" s="1557"/>
      <c r="E34" s="1559" t="s">
        <v>734</v>
      </c>
      <c r="F34" s="1560"/>
      <c r="G34" s="1557" t="s">
        <v>946</v>
      </c>
      <c r="H34" s="1558"/>
    </row>
    <row r="35" spans="1:9" ht="33" customHeight="1">
      <c r="A35" s="1432" t="s">
        <v>370</v>
      </c>
      <c r="B35" s="1432"/>
      <c r="C35" s="1432"/>
      <c r="D35" s="1432"/>
      <c r="E35" s="1432"/>
      <c r="F35" s="1432"/>
      <c r="G35" s="1432"/>
      <c r="H35" s="1432"/>
      <c r="I35" s="1432"/>
    </row>
    <row r="36" spans="1:9" ht="39.75" customHeight="1">
      <c r="A36" s="1431" t="s">
        <v>369</v>
      </c>
      <c r="B36" s="1431"/>
      <c r="C36" s="1431"/>
      <c r="D36" s="1431"/>
      <c r="E36" s="1431"/>
      <c r="F36" s="1431"/>
      <c r="G36" s="1431"/>
      <c r="H36" s="1431"/>
      <c r="I36" s="1431"/>
    </row>
    <row r="37" spans="1:9" ht="24" customHeight="1">
      <c r="A37" s="1549" t="s">
        <v>704</v>
      </c>
      <c r="B37" s="1549"/>
      <c r="C37" s="1549"/>
      <c r="D37" s="1549"/>
      <c r="E37" s="1549"/>
      <c r="F37" s="1549"/>
      <c r="G37" s="1549"/>
      <c r="H37" s="1549"/>
      <c r="I37" s="1549"/>
    </row>
    <row r="38" spans="1:9" ht="49.5" customHeight="1">
      <c r="A38" s="1431" t="s">
        <v>715</v>
      </c>
      <c r="B38" s="1431"/>
      <c r="C38" s="1431"/>
      <c r="D38" s="1431"/>
      <c r="E38" s="1431"/>
      <c r="F38" s="1431"/>
      <c r="G38" s="1431"/>
      <c r="H38" s="1431"/>
      <c r="I38" s="1431"/>
    </row>
    <row r="39" spans="1:9" ht="78" customHeight="1">
      <c r="A39" s="1561" t="s">
        <v>608</v>
      </c>
      <c r="B39" s="1561"/>
      <c r="C39" s="1561"/>
      <c r="D39" s="1561"/>
      <c r="E39" s="1561"/>
      <c r="F39" s="1561"/>
      <c r="G39" s="1561"/>
      <c r="H39" s="1561"/>
      <c r="I39" s="1561"/>
    </row>
    <row r="40" spans="1:9" ht="12.75" customHeight="1">
      <c r="A40" s="1549"/>
      <c r="B40" s="1549"/>
      <c r="C40" s="1549"/>
      <c r="D40" s="1549"/>
      <c r="E40" s="1549"/>
      <c r="F40" s="1549"/>
      <c r="G40" s="1549"/>
      <c r="H40" s="1549"/>
      <c r="I40" s="1549"/>
    </row>
    <row r="41" spans="1:9" ht="42.75" customHeight="1">
      <c r="A41" s="1549"/>
      <c r="B41" s="1549"/>
      <c r="C41" s="1549"/>
      <c r="D41" s="1549"/>
      <c r="E41" s="1549"/>
      <c r="F41" s="1549"/>
      <c r="G41" s="1549"/>
      <c r="H41" s="1549"/>
      <c r="I41" s="1549"/>
    </row>
    <row r="42" spans="1:9" ht="57.75" customHeight="1">
      <c r="A42" s="1514"/>
      <c r="B42" s="1514"/>
      <c r="C42" s="1514"/>
      <c r="D42" s="1514"/>
      <c r="E42" s="1514"/>
      <c r="F42" s="1514"/>
      <c r="G42" s="1514"/>
      <c r="H42" s="1514"/>
      <c r="I42" s="1514"/>
    </row>
    <row r="43" spans="1:9" ht="57.75" customHeight="1">
      <c r="A43" s="1514"/>
      <c r="B43" s="1514"/>
      <c r="C43" s="1514"/>
      <c r="D43" s="1514"/>
      <c r="E43" s="1514"/>
      <c r="F43" s="1514"/>
      <c r="G43" s="1514"/>
      <c r="H43" s="1514"/>
      <c r="I43" s="1514"/>
    </row>
    <row r="44" spans="1:9" ht="35.25" customHeight="1">
      <c r="A44" s="1514"/>
      <c r="B44" s="1514"/>
      <c r="C44" s="1514"/>
      <c r="D44" s="1514"/>
      <c r="E44" s="1514"/>
      <c r="F44" s="1514"/>
      <c r="G44" s="1514"/>
      <c r="H44" s="1514"/>
      <c r="I44" s="1514"/>
    </row>
    <row r="45" spans="1:9" ht="26.25" customHeight="1">
      <c r="A45" s="1548">
        <v>49</v>
      </c>
      <c r="B45" s="1548"/>
      <c r="C45" s="1548"/>
      <c r="D45" s="1548"/>
      <c r="E45" s="1548"/>
      <c r="F45" s="1548"/>
      <c r="G45" s="1548"/>
      <c r="H45" s="1548"/>
      <c r="I45" s="1548"/>
    </row>
    <row r="46" spans="1:9" ht="57.75" customHeight="1">
      <c r="A46" s="183"/>
      <c r="B46" s="183"/>
      <c r="C46" s="183"/>
      <c r="D46" s="183"/>
      <c r="E46" s="183"/>
      <c r="F46" s="183"/>
      <c r="G46" s="183"/>
      <c r="H46" s="183"/>
      <c r="I46" s="183"/>
    </row>
    <row r="47" spans="1:9" ht="57.75" customHeight="1">
      <c r="A47" s="183"/>
      <c r="B47" s="183"/>
      <c r="C47" s="183"/>
      <c r="D47" s="183"/>
      <c r="E47" s="183"/>
      <c r="F47" s="183"/>
      <c r="G47" s="183"/>
      <c r="H47" s="183"/>
      <c r="I47" s="183"/>
    </row>
    <row r="48" spans="1:9" ht="57.75" customHeight="1">
      <c r="A48" s="183"/>
      <c r="B48" s="183"/>
      <c r="C48" s="183"/>
      <c r="D48" s="183"/>
      <c r="E48" s="183"/>
      <c r="F48" s="183"/>
      <c r="G48" s="183"/>
      <c r="H48" s="183"/>
      <c r="I48" s="183"/>
    </row>
    <row r="49" spans="1:9" ht="57.75" customHeight="1">
      <c r="A49" s="183"/>
      <c r="B49" s="183"/>
      <c r="C49" s="183"/>
      <c r="D49" s="183"/>
      <c r="E49" s="183"/>
      <c r="F49" s="183"/>
      <c r="G49" s="183"/>
      <c r="H49" s="183"/>
      <c r="I49" s="183"/>
    </row>
    <row r="51" spans="1:9" ht="57.75" customHeight="1">
      <c r="A51" s="183"/>
      <c r="B51" s="183"/>
      <c r="C51" s="183"/>
      <c r="D51" s="183"/>
      <c r="E51" s="183"/>
      <c r="F51" s="183"/>
      <c r="G51" s="183"/>
      <c r="H51" s="183"/>
      <c r="I51" s="183"/>
    </row>
    <row r="52" ht="15">
      <c r="A52" s="123"/>
    </row>
    <row r="53" ht="15">
      <c r="A53" s="123"/>
    </row>
  </sheetData>
  <mergeCells count="79">
    <mergeCell ref="G34:H34"/>
    <mergeCell ref="E34:F34"/>
    <mergeCell ref="A39:I39"/>
    <mergeCell ref="A38:I38"/>
    <mergeCell ref="A32:B32"/>
    <mergeCell ref="A37:I37"/>
    <mergeCell ref="A34:B34"/>
    <mergeCell ref="A36:I36"/>
    <mergeCell ref="E32:F32"/>
    <mergeCell ref="G32:H32"/>
    <mergeCell ref="E33:F33"/>
    <mergeCell ref="A35:I35"/>
    <mergeCell ref="C34:D34"/>
    <mergeCell ref="A33:B33"/>
    <mergeCell ref="A45:I45"/>
    <mergeCell ref="A40:I40"/>
    <mergeCell ref="A41:I41"/>
    <mergeCell ref="A42:I42"/>
    <mergeCell ref="A43:I43"/>
    <mergeCell ref="A44:I44"/>
    <mergeCell ref="C33:D33"/>
    <mergeCell ref="E31:F31"/>
    <mergeCell ref="C32:D32"/>
    <mergeCell ref="G31:H31"/>
    <mergeCell ref="G33:H33"/>
    <mergeCell ref="C30:D31"/>
    <mergeCell ref="A29:B29"/>
    <mergeCell ref="A30:B31"/>
    <mergeCell ref="A1:I1"/>
    <mergeCell ref="D3:E3"/>
    <mergeCell ref="F3:G3"/>
    <mergeCell ref="B3:C4"/>
    <mergeCell ref="D4:G4"/>
    <mergeCell ref="A20:I20"/>
    <mergeCell ref="A16:I16"/>
    <mergeCell ref="G26:H26"/>
    <mergeCell ref="A19:I19"/>
    <mergeCell ref="A25:I25"/>
    <mergeCell ref="A28:B28"/>
    <mergeCell ref="A17:I17"/>
    <mergeCell ref="G27:H27"/>
    <mergeCell ref="G30:H30"/>
    <mergeCell ref="C29:D29"/>
    <mergeCell ref="G29:H29"/>
    <mergeCell ref="E28:F28"/>
    <mergeCell ref="E29:F29"/>
    <mergeCell ref="E30:F30"/>
    <mergeCell ref="C28:D28"/>
    <mergeCell ref="A18:I18"/>
    <mergeCell ref="B11:G11"/>
    <mergeCell ref="G28:H28"/>
    <mergeCell ref="A24:I24"/>
    <mergeCell ref="A21:I21"/>
    <mergeCell ref="A22:I22"/>
    <mergeCell ref="A23:I23"/>
    <mergeCell ref="A26:B27"/>
    <mergeCell ref="C26:D26"/>
    <mergeCell ref="E26:F27"/>
    <mergeCell ref="C27:D27"/>
    <mergeCell ref="B7:C7"/>
    <mergeCell ref="A13:I13"/>
    <mergeCell ref="A15:I15"/>
    <mergeCell ref="F7:G7"/>
    <mergeCell ref="B9:C9"/>
    <mergeCell ref="B10:C10"/>
    <mergeCell ref="D9:E9"/>
    <mergeCell ref="D10:E10"/>
    <mergeCell ref="F9:G9"/>
    <mergeCell ref="A14:I14"/>
    <mergeCell ref="B5:G5"/>
    <mergeCell ref="D12:E12"/>
    <mergeCell ref="D6:E6"/>
    <mergeCell ref="D7:E7"/>
    <mergeCell ref="B8:G8"/>
    <mergeCell ref="B6:C6"/>
    <mergeCell ref="F10:G10"/>
    <mergeCell ref="F12:G12"/>
    <mergeCell ref="B12:C12"/>
    <mergeCell ref="F6:G6"/>
  </mergeCells>
  <printOptions horizontalCentered="1"/>
  <pageMargins left="0.984251968503937" right="0.2362204724409449" top="0.984251968503937" bottom="0.1968503937007874" header="0.31496062992125984" footer="0.31496062992125984"/>
  <pageSetup horizontalDpi="600" verticalDpi="600" orientation="portrait" paperSize="9" scale="86" r:id="rId1"/>
  <rowBreaks count="1" manualBreakCount="1">
    <brk id="23" max="8" man="1"/>
  </rowBreaks>
</worksheet>
</file>

<file path=xl/worksheets/sheet23.xml><?xml version="1.0" encoding="utf-8"?>
<worksheet xmlns="http://schemas.openxmlformats.org/spreadsheetml/2006/main" xmlns:r="http://schemas.openxmlformats.org/officeDocument/2006/relationships">
  <dimension ref="A1:K44"/>
  <sheetViews>
    <sheetView view="pageBreakPreview" zoomScaleSheetLayoutView="100" workbookViewId="0" topLeftCell="A1">
      <selection activeCell="A24" sqref="A24:I24"/>
    </sheetView>
  </sheetViews>
  <sheetFormatPr defaultColWidth="8.796875" defaultRowHeight="15"/>
  <cols>
    <col min="1" max="1" width="8.59765625" style="5" customWidth="1"/>
    <col min="2" max="2" width="6.5" style="5" customWidth="1"/>
    <col min="3" max="3" width="8.59765625" style="5" customWidth="1"/>
    <col min="4" max="4" width="9.59765625" style="5" customWidth="1"/>
    <col min="5" max="6" width="8.59765625" style="5" customWidth="1"/>
    <col min="7" max="7" width="6.59765625" style="5" customWidth="1"/>
    <col min="8" max="8" width="12.59765625" style="5" customWidth="1"/>
    <col min="9" max="9" width="5.5" style="5" customWidth="1"/>
    <col min="10" max="16384" width="8.59765625" style="5" customWidth="1"/>
  </cols>
  <sheetData>
    <row r="1" spans="1:6" ht="15">
      <c r="A1" s="975"/>
      <c r="B1" s="975"/>
      <c r="C1" s="975"/>
      <c r="D1" s="975"/>
      <c r="E1" s="975"/>
      <c r="F1" s="168"/>
    </row>
    <row r="2" spans="1:9" ht="15">
      <c r="A2" s="975" t="s">
        <v>1092</v>
      </c>
      <c r="B2" s="975"/>
      <c r="C2" s="975"/>
      <c r="D2" s="975"/>
      <c r="E2" s="975"/>
      <c r="F2" s="975"/>
      <c r="G2" s="975"/>
      <c r="H2" s="975"/>
      <c r="I2" s="975"/>
    </row>
    <row r="3" spans="1:6" ht="15.75" thickBot="1">
      <c r="A3" s="1568"/>
      <c r="B3" s="1568"/>
      <c r="C3" s="1568"/>
      <c r="D3" s="1568"/>
      <c r="E3" s="1568"/>
      <c r="F3" s="167"/>
    </row>
    <row r="4" spans="1:8" ht="39.75" customHeight="1" thickTop="1">
      <c r="A4" s="716"/>
      <c r="B4" s="1572"/>
      <c r="C4" s="1468" t="s">
        <v>988</v>
      </c>
      <c r="D4" s="1443"/>
      <c r="E4" s="1443"/>
      <c r="F4" s="1443" t="s">
        <v>501</v>
      </c>
      <c r="G4" s="1443"/>
      <c r="H4" s="1571"/>
    </row>
    <row r="5" spans="1:9" ht="19.5" customHeight="1">
      <c r="A5" s="664"/>
      <c r="B5" s="1572"/>
      <c r="C5" s="1570"/>
      <c r="D5" s="1046"/>
      <c r="E5" s="1046"/>
      <c r="F5" s="1569" t="s">
        <v>56</v>
      </c>
      <c r="G5" s="1569"/>
      <c r="H5" s="301" t="s">
        <v>333</v>
      </c>
      <c r="I5" s="210"/>
    </row>
    <row r="6" spans="2:9" ht="19.5" customHeight="1">
      <c r="B6" s="551"/>
      <c r="C6" s="1562" t="s">
        <v>1119</v>
      </c>
      <c r="D6" s="1421"/>
      <c r="E6" s="1421"/>
      <c r="F6" s="1563">
        <v>0.22</v>
      </c>
      <c r="G6" s="1563"/>
      <c r="H6" s="316">
        <v>1</v>
      </c>
      <c r="I6" s="210"/>
    </row>
    <row r="7" spans="1:11" ht="19.5" customHeight="1">
      <c r="A7" s="664"/>
      <c r="B7" s="1572"/>
      <c r="C7" s="1562" t="s">
        <v>570</v>
      </c>
      <c r="D7" s="1421"/>
      <c r="E7" s="1421"/>
      <c r="F7" s="1563">
        <v>0.22</v>
      </c>
      <c r="G7" s="1563"/>
      <c r="H7" s="316">
        <v>1</v>
      </c>
      <c r="K7" s="200"/>
    </row>
    <row r="8" spans="1:11" ht="19.5" customHeight="1">
      <c r="A8" s="664"/>
      <c r="B8" s="1572"/>
      <c r="C8" s="1562" t="s">
        <v>571</v>
      </c>
      <c r="D8" s="1421"/>
      <c r="E8" s="1421"/>
      <c r="F8" s="1563">
        <v>0.25</v>
      </c>
      <c r="G8" s="1563"/>
      <c r="H8" s="316">
        <v>1</v>
      </c>
      <c r="K8" s="200"/>
    </row>
    <row r="9" spans="1:11" ht="19.5" customHeight="1">
      <c r="A9" s="664"/>
      <c r="B9" s="1572"/>
      <c r="C9" s="1562" t="s">
        <v>410</v>
      </c>
      <c r="D9" s="1421"/>
      <c r="E9" s="1421"/>
      <c r="F9" s="1563">
        <v>0.22</v>
      </c>
      <c r="G9" s="1563"/>
      <c r="H9" s="316">
        <v>1.16</v>
      </c>
      <c r="K9" s="200"/>
    </row>
    <row r="10" spans="2:11" ht="19.5" customHeight="1">
      <c r="B10" s="551"/>
      <c r="C10" s="1562" t="s">
        <v>1120</v>
      </c>
      <c r="D10" s="1421"/>
      <c r="E10" s="1421"/>
      <c r="F10" s="1563">
        <v>0.97</v>
      </c>
      <c r="G10" s="1563"/>
      <c r="H10" s="316">
        <v>1</v>
      </c>
      <c r="K10" s="200"/>
    </row>
    <row r="11" spans="1:11" ht="19.5" customHeight="1">
      <c r="A11" s="664"/>
      <c r="B11" s="1572"/>
      <c r="C11" s="1562" t="s">
        <v>560</v>
      </c>
      <c r="D11" s="1421"/>
      <c r="E11" s="1421"/>
      <c r="F11" s="1563">
        <v>0.07</v>
      </c>
      <c r="G11" s="1563"/>
      <c r="H11" s="316">
        <v>0.25</v>
      </c>
      <c r="K11" s="200"/>
    </row>
    <row r="12" spans="1:11" ht="19.5" customHeight="1">
      <c r="A12" s="664"/>
      <c r="B12" s="1572"/>
      <c r="C12" s="1562" t="s">
        <v>654</v>
      </c>
      <c r="D12" s="1421"/>
      <c r="E12" s="1421"/>
      <c r="F12" s="1563">
        <v>0.24</v>
      </c>
      <c r="G12" s="1563"/>
      <c r="H12" s="316">
        <v>0.48</v>
      </c>
      <c r="K12" s="200"/>
    </row>
    <row r="13" spans="1:11" ht="19.5" customHeight="1">
      <c r="A13" s="664"/>
      <c r="B13" s="1572"/>
      <c r="C13" s="1562" t="s">
        <v>655</v>
      </c>
      <c r="D13" s="1421"/>
      <c r="E13" s="1421"/>
      <c r="F13" s="1563">
        <v>0.24</v>
      </c>
      <c r="G13" s="1563"/>
      <c r="H13" s="316">
        <v>0.48</v>
      </c>
      <c r="K13" s="200"/>
    </row>
    <row r="14" spans="1:11" ht="19.5" customHeight="1">
      <c r="A14" s="664"/>
      <c r="B14" s="1572"/>
      <c r="C14" s="1562" t="s">
        <v>505</v>
      </c>
      <c r="D14" s="1421"/>
      <c r="E14" s="1421"/>
      <c r="F14" s="1563">
        <v>0.12</v>
      </c>
      <c r="G14" s="1563"/>
      <c r="H14" s="316">
        <v>0.2</v>
      </c>
      <c r="K14" s="200"/>
    </row>
    <row r="15" spans="1:11" ht="19.5" customHeight="1">
      <c r="A15" s="664"/>
      <c r="B15" s="1572"/>
      <c r="C15" s="1562" t="s">
        <v>504</v>
      </c>
      <c r="D15" s="1421"/>
      <c r="E15" s="1421"/>
      <c r="F15" s="1563">
        <v>0.23</v>
      </c>
      <c r="G15" s="1563"/>
      <c r="H15" s="316">
        <v>0.7</v>
      </c>
      <c r="K15" s="200"/>
    </row>
    <row r="16" spans="1:11" ht="19.5" customHeight="1">
      <c r="A16" s="664"/>
      <c r="B16" s="1572"/>
      <c r="C16" s="1562" t="s">
        <v>411</v>
      </c>
      <c r="D16" s="1421"/>
      <c r="E16" s="1421"/>
      <c r="F16" s="1563">
        <v>0.25</v>
      </c>
      <c r="G16" s="1563"/>
      <c r="H16" s="316">
        <v>0.7</v>
      </c>
      <c r="K16" s="200"/>
    </row>
    <row r="17" spans="1:11" ht="19.5" customHeight="1">
      <c r="A17" s="664"/>
      <c r="B17" s="1572"/>
      <c r="C17" s="1562" t="s">
        <v>315</v>
      </c>
      <c r="D17" s="1421"/>
      <c r="E17" s="1421"/>
      <c r="F17" s="1563">
        <v>0.28</v>
      </c>
      <c r="G17" s="1563"/>
      <c r="H17" s="316">
        <v>0.8</v>
      </c>
      <c r="K17" s="200"/>
    </row>
    <row r="18" spans="1:11" ht="19.5" customHeight="1">
      <c r="A18" s="664"/>
      <c r="B18" s="1572"/>
      <c r="C18" s="1562" t="s">
        <v>412</v>
      </c>
      <c r="D18" s="1421"/>
      <c r="E18" s="1421"/>
      <c r="F18" s="1563">
        <v>0.19</v>
      </c>
      <c r="G18" s="1563"/>
      <c r="H18" s="316">
        <v>0.8</v>
      </c>
      <c r="K18" s="200"/>
    </row>
    <row r="19" spans="1:11" ht="19.5" customHeight="1">
      <c r="A19" s="664"/>
      <c r="B19" s="1572"/>
      <c r="C19" s="1562" t="s">
        <v>578</v>
      </c>
      <c r="D19" s="1421"/>
      <c r="E19" s="1421"/>
      <c r="F19" s="1563">
        <v>0.25</v>
      </c>
      <c r="G19" s="1563"/>
      <c r="H19" s="316">
        <v>0.48</v>
      </c>
      <c r="K19" s="200"/>
    </row>
    <row r="20" spans="1:11" ht="19.5" customHeight="1">
      <c r="A20" s="1573"/>
      <c r="B20" s="1488"/>
      <c r="C20" s="1562" t="s">
        <v>502</v>
      </c>
      <c r="D20" s="1421"/>
      <c r="E20" s="1421"/>
      <c r="F20" s="1566" t="s">
        <v>572</v>
      </c>
      <c r="G20" s="1566"/>
      <c r="H20" s="316">
        <v>0.48</v>
      </c>
      <c r="K20" s="200"/>
    </row>
    <row r="21" spans="1:11" ht="19.5" customHeight="1" thickBot="1">
      <c r="A21" s="1416"/>
      <c r="B21" s="1574"/>
      <c r="C21" s="1564" t="s">
        <v>503</v>
      </c>
      <c r="D21" s="1565"/>
      <c r="E21" s="1565"/>
      <c r="F21" s="1567" t="s">
        <v>572</v>
      </c>
      <c r="G21" s="1567"/>
      <c r="H21" s="317">
        <v>0.14</v>
      </c>
      <c r="K21" s="200"/>
    </row>
    <row r="22" spans="1:9" ht="15.75" thickTop="1">
      <c r="A22" s="664"/>
      <c r="B22" s="664"/>
      <c r="C22" s="664"/>
      <c r="D22" s="664"/>
      <c r="E22" s="664"/>
      <c r="F22" s="664"/>
      <c r="G22" s="664"/>
      <c r="H22" s="664"/>
      <c r="I22" s="664"/>
    </row>
    <row r="23" spans="1:9" ht="15">
      <c r="A23" s="664" t="s">
        <v>1121</v>
      </c>
      <c r="B23" s="664"/>
      <c r="C23" s="664"/>
      <c r="D23" s="664"/>
      <c r="E23" s="664"/>
      <c r="F23" s="664"/>
      <c r="G23" s="664"/>
      <c r="H23" s="664"/>
      <c r="I23" s="664"/>
    </row>
    <row r="24" spans="1:9" ht="15">
      <c r="A24" s="664" t="s">
        <v>83</v>
      </c>
      <c r="B24" s="664"/>
      <c r="C24" s="664"/>
      <c r="D24" s="664"/>
      <c r="E24" s="664"/>
      <c r="F24" s="664"/>
      <c r="G24" s="664"/>
      <c r="H24" s="664"/>
      <c r="I24" s="664"/>
    </row>
    <row r="25" spans="1:9" ht="15">
      <c r="A25" s="664"/>
      <c r="B25" s="664"/>
      <c r="C25" s="664"/>
      <c r="D25" s="664"/>
      <c r="E25" s="664"/>
      <c r="F25" s="664"/>
      <c r="G25" s="664"/>
      <c r="H25" s="664"/>
      <c r="I25" s="664"/>
    </row>
    <row r="26" spans="1:9" ht="15">
      <c r="A26" s="664"/>
      <c r="B26" s="664"/>
      <c r="C26" s="664"/>
      <c r="D26" s="664"/>
      <c r="E26" s="664"/>
      <c r="F26" s="664"/>
      <c r="G26" s="664"/>
      <c r="H26" s="664"/>
      <c r="I26" s="664"/>
    </row>
    <row r="27" spans="1:9" ht="15">
      <c r="A27" s="664"/>
      <c r="B27" s="664"/>
      <c r="C27" s="664"/>
      <c r="D27" s="664"/>
      <c r="E27" s="664"/>
      <c r="F27" s="664"/>
      <c r="G27" s="664"/>
      <c r="H27" s="664"/>
      <c r="I27" s="664"/>
    </row>
    <row r="28" spans="1:9" ht="15">
      <c r="A28" s="664"/>
      <c r="B28" s="664"/>
      <c r="C28" s="664"/>
      <c r="D28" s="664"/>
      <c r="E28" s="664"/>
      <c r="F28" s="664"/>
      <c r="G28" s="664"/>
      <c r="H28" s="664"/>
      <c r="I28" s="664"/>
    </row>
    <row r="29" spans="1:9" ht="15">
      <c r="A29" s="664"/>
      <c r="B29" s="664"/>
      <c r="C29" s="664"/>
      <c r="D29" s="664"/>
      <c r="E29" s="664"/>
      <c r="F29" s="664"/>
      <c r="G29" s="664"/>
      <c r="H29" s="664"/>
      <c r="I29" s="664"/>
    </row>
    <row r="30" spans="1:9" ht="15">
      <c r="A30" s="664"/>
      <c r="B30" s="664"/>
      <c r="C30" s="664"/>
      <c r="D30" s="664"/>
      <c r="E30" s="664"/>
      <c r="F30" s="664"/>
      <c r="G30" s="664"/>
      <c r="H30" s="664"/>
      <c r="I30" s="664"/>
    </row>
    <row r="31" spans="1:9" ht="15">
      <c r="A31" s="664"/>
      <c r="B31" s="664"/>
      <c r="C31" s="664"/>
      <c r="D31" s="664"/>
      <c r="E31" s="664"/>
      <c r="F31" s="664"/>
      <c r="G31" s="664"/>
      <c r="H31" s="664"/>
      <c r="I31" s="664"/>
    </row>
    <row r="32" spans="1:9" ht="15">
      <c r="A32" s="664"/>
      <c r="B32" s="664"/>
      <c r="C32" s="664"/>
      <c r="D32" s="664"/>
      <c r="E32" s="664"/>
      <c r="F32" s="664"/>
      <c r="G32" s="664"/>
      <c r="H32" s="664"/>
      <c r="I32" s="664"/>
    </row>
    <row r="33" spans="1:9" ht="15">
      <c r="A33" s="664"/>
      <c r="B33" s="664"/>
      <c r="C33" s="664"/>
      <c r="D33" s="664"/>
      <c r="E33" s="664"/>
      <c r="F33" s="664"/>
      <c r="G33" s="664"/>
      <c r="H33" s="664"/>
      <c r="I33" s="664"/>
    </row>
    <row r="34" spans="1:9" ht="15">
      <c r="A34" s="664"/>
      <c r="B34" s="664"/>
      <c r="C34" s="664"/>
      <c r="D34" s="664"/>
      <c r="E34" s="664"/>
      <c r="F34" s="664"/>
      <c r="G34" s="664"/>
      <c r="H34" s="664"/>
      <c r="I34" s="664"/>
    </row>
    <row r="35" spans="1:9" ht="15">
      <c r="A35" s="664"/>
      <c r="B35" s="664"/>
      <c r="C35" s="664"/>
      <c r="D35" s="664"/>
      <c r="E35" s="664"/>
      <c r="F35" s="664"/>
      <c r="G35" s="664"/>
      <c r="H35" s="664"/>
      <c r="I35" s="664"/>
    </row>
    <row r="36" spans="1:9" ht="15">
      <c r="A36" s="664"/>
      <c r="B36" s="664"/>
      <c r="C36" s="664"/>
      <c r="D36" s="664"/>
      <c r="E36" s="664"/>
      <c r="F36" s="664"/>
      <c r="G36" s="664"/>
      <c r="H36" s="664"/>
      <c r="I36" s="664"/>
    </row>
    <row r="37" spans="1:9" ht="15">
      <c r="A37" s="664"/>
      <c r="B37" s="664"/>
      <c r="C37" s="664"/>
      <c r="D37" s="664"/>
      <c r="E37" s="664"/>
      <c r="F37" s="664"/>
      <c r="G37" s="664"/>
      <c r="H37" s="664"/>
      <c r="I37" s="664"/>
    </row>
    <row r="38" spans="1:9" ht="15">
      <c r="A38" s="664"/>
      <c r="B38" s="664"/>
      <c r="C38" s="664"/>
      <c r="D38" s="664"/>
      <c r="E38" s="664"/>
      <c r="F38" s="664"/>
      <c r="G38" s="664"/>
      <c r="H38" s="664"/>
      <c r="I38" s="664"/>
    </row>
    <row r="39" spans="1:9" ht="15">
      <c r="A39" s="664"/>
      <c r="B39" s="664"/>
      <c r="C39" s="664"/>
      <c r="D39" s="664"/>
      <c r="E39" s="664"/>
      <c r="F39" s="664"/>
      <c r="G39" s="664"/>
      <c r="H39" s="664"/>
      <c r="I39" s="664"/>
    </row>
    <row r="40" spans="1:9" ht="15">
      <c r="A40" s="664"/>
      <c r="B40" s="664"/>
      <c r="C40" s="664"/>
      <c r="D40" s="664"/>
      <c r="E40" s="664"/>
      <c r="F40" s="664"/>
      <c r="G40" s="664"/>
      <c r="H40" s="664"/>
      <c r="I40" s="664"/>
    </row>
    <row r="41" spans="1:9" ht="15">
      <c r="A41" s="664"/>
      <c r="B41" s="664"/>
      <c r="C41" s="664"/>
      <c r="D41" s="664"/>
      <c r="E41" s="664"/>
      <c r="F41" s="664"/>
      <c r="G41" s="664"/>
      <c r="H41" s="664"/>
      <c r="I41" s="664"/>
    </row>
    <row r="42" spans="1:9" ht="15">
      <c r="A42" s="664"/>
      <c r="B42" s="664"/>
      <c r="C42" s="664"/>
      <c r="D42" s="664"/>
      <c r="E42" s="664"/>
      <c r="F42" s="664"/>
      <c r="G42" s="664"/>
      <c r="H42" s="664"/>
      <c r="I42" s="664"/>
    </row>
    <row r="43" spans="1:9" ht="15">
      <c r="A43" s="664"/>
      <c r="B43" s="664"/>
      <c r="C43" s="664"/>
      <c r="D43" s="664"/>
      <c r="E43" s="664"/>
      <c r="F43" s="664"/>
      <c r="G43" s="664"/>
      <c r="H43" s="664"/>
      <c r="I43" s="664"/>
    </row>
    <row r="44" spans="1:9" ht="24" customHeight="1">
      <c r="A44" s="664">
        <v>50</v>
      </c>
      <c r="B44" s="664"/>
      <c r="C44" s="664"/>
      <c r="D44" s="664"/>
      <c r="E44" s="664"/>
      <c r="F44" s="664"/>
      <c r="G44" s="664"/>
      <c r="H44" s="664"/>
      <c r="I44" s="664"/>
    </row>
  </sheetData>
  <mergeCells count="77">
    <mergeCell ref="A14:B14"/>
    <mergeCell ref="A15:B15"/>
    <mergeCell ref="A20:B20"/>
    <mergeCell ref="A21:B21"/>
    <mergeCell ref="A16:B16"/>
    <mergeCell ref="A17:B17"/>
    <mergeCell ref="A18:B18"/>
    <mergeCell ref="A19:B19"/>
    <mergeCell ref="A37:I37"/>
    <mergeCell ref="A38:I38"/>
    <mergeCell ref="A43:I43"/>
    <mergeCell ref="A39:I39"/>
    <mergeCell ref="A40:I40"/>
    <mergeCell ref="A41:I41"/>
    <mergeCell ref="A42:I42"/>
    <mergeCell ref="A33:I33"/>
    <mergeCell ref="A34:I34"/>
    <mergeCell ref="A35:I35"/>
    <mergeCell ref="A36:I36"/>
    <mergeCell ref="A29:I29"/>
    <mergeCell ref="A30:I30"/>
    <mergeCell ref="A31:I31"/>
    <mergeCell ref="A32:I32"/>
    <mergeCell ref="F11:G11"/>
    <mergeCell ref="F12:G12"/>
    <mergeCell ref="A44:I44"/>
    <mergeCell ref="A22:I22"/>
    <mergeCell ref="A23:I23"/>
    <mergeCell ref="A24:I24"/>
    <mergeCell ref="A25:I25"/>
    <mergeCell ref="A26:I26"/>
    <mergeCell ref="A27:I27"/>
    <mergeCell ref="A28:I28"/>
    <mergeCell ref="F19:G19"/>
    <mergeCell ref="F13:G13"/>
    <mergeCell ref="F14:G14"/>
    <mergeCell ref="F15:G15"/>
    <mergeCell ref="F16:G16"/>
    <mergeCell ref="F17:G17"/>
    <mergeCell ref="F18:G18"/>
    <mergeCell ref="A4:B4"/>
    <mergeCell ref="A5:B5"/>
    <mergeCell ref="C13:E13"/>
    <mergeCell ref="C14:E14"/>
    <mergeCell ref="A7:B7"/>
    <mergeCell ref="A8:B8"/>
    <mergeCell ref="A9:B9"/>
    <mergeCell ref="A11:B11"/>
    <mergeCell ref="A12:B12"/>
    <mergeCell ref="A13:B13"/>
    <mergeCell ref="F20:G20"/>
    <mergeCell ref="F21:G21"/>
    <mergeCell ref="A1:E1"/>
    <mergeCell ref="A3:E3"/>
    <mergeCell ref="A2:I2"/>
    <mergeCell ref="C7:E7"/>
    <mergeCell ref="F5:G5"/>
    <mergeCell ref="F7:G7"/>
    <mergeCell ref="C4:E5"/>
    <mergeCell ref="F4:H4"/>
    <mergeCell ref="C11:E11"/>
    <mergeCell ref="C12:E12"/>
    <mergeCell ref="C20:E20"/>
    <mergeCell ref="C21:E21"/>
    <mergeCell ref="C19:E19"/>
    <mergeCell ref="C15:E15"/>
    <mergeCell ref="C16:E16"/>
    <mergeCell ref="C17:E17"/>
    <mergeCell ref="C18:E18"/>
    <mergeCell ref="C6:E6"/>
    <mergeCell ref="F6:G6"/>
    <mergeCell ref="C10:E10"/>
    <mergeCell ref="F10:G10"/>
    <mergeCell ref="C8:E8"/>
    <mergeCell ref="C9:E9"/>
    <mergeCell ref="F8:G8"/>
    <mergeCell ref="F9:G9"/>
  </mergeCells>
  <printOptions horizontalCentered="1"/>
  <pageMargins left="0.984251968503937" right="0.5905511811023623" top="0.984251968503937" bottom="0.1968503937007874" header="0.5118110236220472"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Φύλλο19"/>
  <dimension ref="A1:H42"/>
  <sheetViews>
    <sheetView view="pageBreakPreview" zoomScaleNormal="75" zoomScaleSheetLayoutView="100" workbookViewId="0" topLeftCell="A7">
      <selection activeCell="N35" sqref="N35"/>
    </sheetView>
  </sheetViews>
  <sheetFormatPr defaultColWidth="8.796875" defaultRowHeight="15"/>
  <cols>
    <col min="1" max="1" width="5.3984375" style="510" customWidth="1"/>
    <col min="2" max="2" width="15.59765625" style="510" customWidth="1"/>
    <col min="3" max="3" width="9.59765625" style="510" customWidth="1"/>
    <col min="4" max="4" width="9.8984375" style="510" customWidth="1"/>
    <col min="5" max="5" width="18.09765625" style="510" customWidth="1"/>
    <col min="6" max="6" width="7.09765625" style="510" customWidth="1"/>
    <col min="7" max="7" width="12.09765625" style="510" customWidth="1"/>
    <col min="8" max="8" width="18.8984375" style="510" customWidth="1"/>
    <col min="9" max="16384" width="8.59765625" style="510" customWidth="1"/>
  </cols>
  <sheetData>
    <row r="1" spans="1:8" ht="18">
      <c r="A1" s="1588" t="s">
        <v>1093</v>
      </c>
      <c r="B1" s="1588"/>
      <c r="C1" s="1588"/>
      <c r="D1" s="1588"/>
      <c r="E1" s="1588"/>
      <c r="F1" s="1588"/>
      <c r="G1" s="1588"/>
      <c r="H1" s="1588"/>
    </row>
    <row r="2" spans="1:8" ht="14.25">
      <c r="A2" s="1591"/>
      <c r="B2" s="1591"/>
      <c r="C2" s="1591"/>
      <c r="D2" s="1591"/>
      <c r="E2" s="1591"/>
      <c r="F2" s="1591"/>
      <c r="G2" s="1591"/>
      <c r="H2" s="1591"/>
    </row>
    <row r="3" spans="1:8" ht="15">
      <c r="A3" s="1592" t="s">
        <v>270</v>
      </c>
      <c r="B3" s="1593"/>
      <c r="C3" s="1593"/>
      <c r="D3" s="1593"/>
      <c r="E3" s="1593"/>
      <c r="F3" s="1593"/>
      <c r="G3" s="1593"/>
      <c r="H3" s="1594"/>
    </row>
    <row r="4" spans="1:8" ht="15">
      <c r="A4" s="1595" t="s">
        <v>271</v>
      </c>
      <c r="B4" s="1596"/>
      <c r="C4" s="1596"/>
      <c r="D4" s="1596"/>
      <c r="E4" s="1596"/>
      <c r="F4" s="1596"/>
      <c r="G4" s="1596"/>
      <c r="H4" s="1597"/>
    </row>
    <row r="5" spans="1:8" ht="15">
      <c r="A5" s="1599" t="s">
        <v>272</v>
      </c>
      <c r="B5" s="1600"/>
      <c r="C5" s="1600"/>
      <c r="D5" s="1600"/>
      <c r="E5" s="1600"/>
      <c r="F5" s="1600"/>
      <c r="G5" s="1600"/>
      <c r="H5" s="1601"/>
    </row>
    <row r="6" spans="1:8" ht="15">
      <c r="A6" s="1602" t="s">
        <v>273</v>
      </c>
      <c r="B6" s="1603"/>
      <c r="C6" s="1603"/>
      <c r="D6" s="1603"/>
      <c r="E6" s="1603"/>
      <c r="F6" s="512" t="s">
        <v>274</v>
      </c>
      <c r="G6" s="1604"/>
      <c r="H6" s="1605"/>
    </row>
    <row r="7" spans="1:8" ht="15">
      <c r="A7" s="1602" t="s">
        <v>275</v>
      </c>
      <c r="B7" s="1603"/>
      <c r="C7" s="1603"/>
      <c r="D7" s="1603"/>
      <c r="E7" s="1603"/>
      <c r="F7" s="512" t="s">
        <v>274</v>
      </c>
      <c r="G7" s="1604"/>
      <c r="H7" s="1605"/>
    </row>
    <row r="8" spans="1:8" ht="30.75" customHeight="1">
      <c r="A8" s="1602" t="s">
        <v>276</v>
      </c>
      <c r="B8" s="1603"/>
      <c r="C8" s="1603"/>
      <c r="D8" s="1603"/>
      <c r="E8" s="1603"/>
      <c r="F8" s="512" t="s">
        <v>274</v>
      </c>
      <c r="G8" s="1606" t="s">
        <v>277</v>
      </c>
      <c r="H8" s="1607"/>
    </row>
    <row r="9" spans="1:8" ht="30" customHeight="1">
      <c r="A9" s="1602" t="s">
        <v>278</v>
      </c>
      <c r="B9" s="1603"/>
      <c r="C9" s="1603"/>
      <c r="D9" s="1603"/>
      <c r="E9" s="1603"/>
      <c r="F9" s="512" t="s">
        <v>274</v>
      </c>
      <c r="G9" s="1606" t="s">
        <v>279</v>
      </c>
      <c r="H9" s="1607"/>
    </row>
    <row r="10" spans="1:8" ht="15">
      <c r="A10" s="1608" t="s">
        <v>280</v>
      </c>
      <c r="B10" s="1609"/>
      <c r="C10" s="1609"/>
      <c r="D10" s="1609"/>
      <c r="E10" s="1609"/>
      <c r="F10" s="513" t="s">
        <v>281</v>
      </c>
      <c r="G10" s="1610"/>
      <c r="H10" s="1611"/>
    </row>
    <row r="11" spans="1:8" ht="15">
      <c r="A11" s="1612" t="s">
        <v>282</v>
      </c>
      <c r="B11" s="1613"/>
      <c r="C11" s="1613"/>
      <c r="D11" s="1613"/>
      <c r="E11" s="1613"/>
      <c r="F11" s="512" t="s">
        <v>274</v>
      </c>
      <c r="G11" s="1604"/>
      <c r="H11" s="1605"/>
    </row>
    <row r="12" spans="1:8" ht="15">
      <c r="A12" s="511" t="s">
        <v>283</v>
      </c>
      <c r="B12" s="514"/>
      <c r="C12" s="514"/>
      <c r="D12" s="514"/>
      <c r="E12" s="514"/>
      <c r="F12" s="512" t="s">
        <v>274</v>
      </c>
      <c r="G12" s="1604"/>
      <c r="H12" s="1605"/>
    </row>
    <row r="13" spans="1:8" ht="15">
      <c r="A13" s="511" t="s">
        <v>284</v>
      </c>
      <c r="B13" s="514"/>
      <c r="C13" s="514"/>
      <c r="D13" s="514"/>
      <c r="E13" s="514"/>
      <c r="F13" s="512" t="s">
        <v>274</v>
      </c>
      <c r="G13" s="1604"/>
      <c r="H13" s="1605"/>
    </row>
    <row r="14" spans="1:8" ht="15">
      <c r="A14" s="511" t="s">
        <v>285</v>
      </c>
      <c r="B14" s="514"/>
      <c r="C14" s="514"/>
      <c r="D14" s="514"/>
      <c r="E14" s="514"/>
      <c r="F14" s="512" t="s">
        <v>274</v>
      </c>
      <c r="G14" s="1604"/>
      <c r="H14" s="1605"/>
    </row>
    <row r="15" spans="1:8" ht="15">
      <c r="A15" s="1608" t="s">
        <v>286</v>
      </c>
      <c r="B15" s="1609"/>
      <c r="C15" s="1609"/>
      <c r="D15" s="1609"/>
      <c r="E15" s="1609"/>
      <c r="F15" s="513" t="s">
        <v>281</v>
      </c>
      <c r="G15" s="1604"/>
      <c r="H15" s="1605"/>
    </row>
    <row r="16" spans="1:8" ht="15">
      <c r="A16" s="1614" t="s">
        <v>287</v>
      </c>
      <c r="B16" s="1615"/>
      <c r="C16" s="1615"/>
      <c r="D16" s="1615"/>
      <c r="E16" s="1615"/>
      <c r="F16" s="1615"/>
      <c r="G16" s="1615"/>
      <c r="H16" s="1616"/>
    </row>
    <row r="17" spans="1:8" ht="15">
      <c r="A17" s="1617" t="s">
        <v>288</v>
      </c>
      <c r="B17" s="1610"/>
      <c r="C17" s="1610"/>
      <c r="D17" s="1610"/>
      <c r="E17" s="1610"/>
      <c r="F17" s="1610"/>
      <c r="G17" s="1610"/>
      <c r="H17" s="1611"/>
    </row>
    <row r="18" spans="1:8" ht="15">
      <c r="A18" s="1618" t="s">
        <v>289</v>
      </c>
      <c r="B18" s="1619"/>
      <c r="C18" s="1619"/>
      <c r="D18" s="1619"/>
      <c r="E18" s="1619"/>
      <c r="F18" s="1619"/>
      <c r="G18" s="1619"/>
      <c r="H18" s="1620"/>
    </row>
    <row r="19" spans="1:8" ht="14.25">
      <c r="A19" s="1621" t="s">
        <v>290</v>
      </c>
      <c r="B19" s="1621"/>
      <c r="C19" s="1621"/>
      <c r="D19" s="1621"/>
      <c r="E19" s="1621"/>
      <c r="F19" s="1621"/>
      <c r="G19" s="1621"/>
      <c r="H19" s="1621"/>
    </row>
    <row r="20" spans="1:8" ht="48" customHeight="1">
      <c r="A20" s="1575" t="s">
        <v>291</v>
      </c>
      <c r="B20" s="1575"/>
      <c r="C20" s="1575"/>
      <c r="D20" s="1575"/>
      <c r="E20" s="1575"/>
      <c r="F20" s="1575"/>
      <c r="G20" s="1575"/>
      <c r="H20" s="1575"/>
    </row>
    <row r="21" spans="1:8" ht="66" customHeight="1">
      <c r="A21" s="1575" t="s">
        <v>292</v>
      </c>
      <c r="B21" s="1575"/>
      <c r="C21" s="1575"/>
      <c r="D21" s="1575"/>
      <c r="E21" s="1575"/>
      <c r="F21" s="1575"/>
      <c r="G21" s="1575"/>
      <c r="H21" s="1575"/>
    </row>
    <row r="22" spans="1:8" s="516" customFormat="1" ht="45" customHeight="1">
      <c r="A22" s="1582" t="s">
        <v>341</v>
      </c>
      <c r="B22" s="1582"/>
      <c r="C22" s="1582"/>
      <c r="D22" s="1582"/>
      <c r="E22" s="1582"/>
      <c r="F22" s="1582"/>
      <c r="G22" s="1582"/>
      <c r="H22" s="1582"/>
    </row>
    <row r="23" spans="1:8" s="516" customFormat="1" ht="4.5" customHeight="1" thickBot="1">
      <c r="A23" s="515"/>
      <c r="B23" s="515"/>
      <c r="C23" s="515"/>
      <c r="D23" s="515"/>
      <c r="E23" s="515"/>
      <c r="F23" s="515"/>
      <c r="G23" s="515"/>
      <c r="H23" s="515"/>
    </row>
    <row r="24" spans="1:8" s="516" customFormat="1" ht="21.75" customHeight="1">
      <c r="A24" s="517"/>
      <c r="B24" s="1583" t="s">
        <v>1012</v>
      </c>
      <c r="C24" s="1584"/>
      <c r="D24" s="1584"/>
      <c r="E24" s="1584"/>
      <c r="F24" s="1584"/>
      <c r="G24" s="1584"/>
      <c r="H24" s="1585"/>
    </row>
    <row r="25" spans="1:8" s="516" customFormat="1" ht="50.25" customHeight="1">
      <c r="A25" s="517"/>
      <c r="B25" s="518" t="s">
        <v>1031</v>
      </c>
      <c r="C25" s="1586" t="s">
        <v>557</v>
      </c>
      <c r="D25" s="1586"/>
      <c r="E25" s="1586" t="s">
        <v>1032</v>
      </c>
      <c r="F25" s="1586"/>
      <c r="G25" s="1586" t="s">
        <v>316</v>
      </c>
      <c r="H25" s="1587"/>
    </row>
    <row r="26" spans="1:8" s="516" customFormat="1" ht="15" customHeight="1">
      <c r="A26" s="517"/>
      <c r="B26" s="518"/>
      <c r="C26" s="1589" t="s">
        <v>1016</v>
      </c>
      <c r="D26" s="1598"/>
      <c r="E26" s="1589" t="s">
        <v>1016</v>
      </c>
      <c r="F26" s="1598"/>
      <c r="G26" s="1589" t="s">
        <v>1016</v>
      </c>
      <c r="H26" s="1590"/>
    </row>
    <row r="27" spans="1:8" s="516" customFormat="1" ht="15">
      <c r="A27" s="517"/>
      <c r="B27" s="519" t="s">
        <v>1033</v>
      </c>
      <c r="C27" s="1578">
        <v>265</v>
      </c>
      <c r="D27" s="1579"/>
      <c r="E27" s="1578">
        <v>54</v>
      </c>
      <c r="F27" s="1579"/>
      <c r="G27" s="1578"/>
      <c r="H27" s="1581"/>
    </row>
    <row r="28" spans="1:8" s="516" customFormat="1" ht="15">
      <c r="A28" s="520"/>
      <c r="B28" s="519" t="s">
        <v>1034</v>
      </c>
      <c r="C28" s="1578">
        <v>378</v>
      </c>
      <c r="D28" s="1579"/>
      <c r="E28" s="1578">
        <v>54</v>
      </c>
      <c r="F28" s="1579"/>
      <c r="G28" s="1578"/>
      <c r="H28" s="1581"/>
    </row>
    <row r="29" spans="1:8" s="516" customFormat="1" ht="15">
      <c r="A29" s="520"/>
      <c r="B29" s="519" t="s">
        <v>1035</v>
      </c>
      <c r="C29" s="1578">
        <v>401</v>
      </c>
      <c r="D29" s="1579"/>
      <c r="E29" s="1578">
        <v>54</v>
      </c>
      <c r="F29" s="1579"/>
      <c r="G29" s="1578"/>
      <c r="H29" s="1581"/>
    </row>
    <row r="30" spans="1:8" s="516" customFormat="1" ht="15">
      <c r="A30" s="520"/>
      <c r="B30" s="519" t="s">
        <v>1036</v>
      </c>
      <c r="C30" s="1578">
        <v>427</v>
      </c>
      <c r="D30" s="1579"/>
      <c r="E30" s="1578">
        <v>87</v>
      </c>
      <c r="F30" s="1579"/>
      <c r="G30" s="1578"/>
      <c r="H30" s="1581"/>
    </row>
    <row r="31" spans="1:8" s="516" customFormat="1" ht="15">
      <c r="A31" s="520"/>
      <c r="B31" s="519" t="s">
        <v>1037</v>
      </c>
      <c r="C31" s="1578">
        <v>474</v>
      </c>
      <c r="D31" s="1579"/>
      <c r="E31" s="1578">
        <v>95</v>
      </c>
      <c r="F31" s="1579"/>
      <c r="G31" s="1578">
        <v>178</v>
      </c>
      <c r="H31" s="1581"/>
    </row>
    <row r="32" spans="1:8" s="516" customFormat="1" ht="15">
      <c r="A32" s="520"/>
      <c r="B32" s="519" t="s">
        <v>1038</v>
      </c>
      <c r="C32" s="1578">
        <v>479</v>
      </c>
      <c r="D32" s="1579"/>
      <c r="E32" s="1578">
        <v>105</v>
      </c>
      <c r="F32" s="1579"/>
      <c r="G32" s="1578">
        <v>204</v>
      </c>
      <c r="H32" s="1581"/>
    </row>
    <row r="33" spans="1:8" s="516" customFormat="1" ht="15">
      <c r="A33" s="520"/>
      <c r="B33" s="519" t="s">
        <v>1039</v>
      </c>
      <c r="C33" s="1578">
        <v>552</v>
      </c>
      <c r="D33" s="1579"/>
      <c r="E33" s="1578">
        <v>121</v>
      </c>
      <c r="F33" s="1579"/>
      <c r="G33" s="1578">
        <v>231</v>
      </c>
      <c r="H33" s="1581"/>
    </row>
    <row r="34" spans="1:8" s="516" customFormat="1" ht="15.75" thickBot="1">
      <c r="A34" s="520"/>
      <c r="B34" s="521" t="s">
        <v>1040</v>
      </c>
      <c r="C34" s="1576">
        <v>610</v>
      </c>
      <c r="D34" s="1580"/>
      <c r="E34" s="1576">
        <v>132</v>
      </c>
      <c r="F34" s="1580"/>
      <c r="G34" s="1576">
        <v>251</v>
      </c>
      <c r="H34" s="1577"/>
    </row>
    <row r="35" spans="1:8" s="516" customFormat="1" ht="53.25" customHeight="1">
      <c r="A35" s="1575" t="s">
        <v>1011</v>
      </c>
      <c r="B35" s="1575"/>
      <c r="C35" s="1575"/>
      <c r="D35" s="1575"/>
      <c r="E35" s="1575"/>
      <c r="F35" s="1575"/>
      <c r="G35" s="1575"/>
      <c r="H35" s="1575"/>
    </row>
    <row r="36" spans="1:8" s="516" customFormat="1" ht="36" customHeight="1">
      <c r="A36" s="1575" t="s">
        <v>657</v>
      </c>
      <c r="B36" s="1575"/>
      <c r="C36" s="1575"/>
      <c r="D36" s="1575"/>
      <c r="E36" s="1575"/>
      <c r="F36" s="1575"/>
      <c r="G36" s="1575"/>
      <c r="H36" s="1575"/>
    </row>
    <row r="37" spans="1:8" s="516" customFormat="1" ht="19.5" customHeight="1">
      <c r="A37" s="1575" t="s">
        <v>256</v>
      </c>
      <c r="B37" s="1575"/>
      <c r="C37" s="1575"/>
      <c r="D37" s="1575"/>
      <c r="E37" s="1575"/>
      <c r="F37" s="1575"/>
      <c r="G37" s="1575"/>
      <c r="H37" s="1575"/>
    </row>
    <row r="38" spans="1:8" s="516" customFormat="1" ht="6" customHeight="1">
      <c r="A38" s="1575"/>
      <c r="B38" s="1575"/>
      <c r="C38" s="1575"/>
      <c r="D38" s="1575"/>
      <c r="E38" s="1575"/>
      <c r="F38" s="1575"/>
      <c r="G38" s="1575"/>
      <c r="H38" s="1575"/>
    </row>
    <row r="39" spans="1:8" s="516" customFormat="1" ht="51" customHeight="1">
      <c r="A39" s="1582" t="s">
        <v>257</v>
      </c>
      <c r="B39" s="1582"/>
      <c r="C39" s="1582"/>
      <c r="D39" s="1582"/>
      <c r="E39" s="1582"/>
      <c r="F39" s="1582"/>
      <c r="G39" s="1582"/>
      <c r="H39" s="1582"/>
    </row>
    <row r="40" spans="1:8" s="516" customFormat="1" ht="36" customHeight="1">
      <c r="A40" s="1582" t="s">
        <v>397</v>
      </c>
      <c r="B40" s="1582"/>
      <c r="C40" s="1582"/>
      <c r="D40" s="1582"/>
      <c r="E40" s="1582"/>
      <c r="F40" s="1582"/>
      <c r="G40" s="1582"/>
      <c r="H40" s="1582"/>
    </row>
    <row r="41" spans="1:8" s="516" customFormat="1" ht="25.5" customHeight="1">
      <c r="A41" s="515"/>
      <c r="B41" s="1582"/>
      <c r="C41" s="1582"/>
      <c r="D41" s="1582"/>
      <c r="E41" s="1582"/>
      <c r="F41" s="1582"/>
      <c r="G41" s="1582"/>
      <c r="H41" s="1582"/>
    </row>
    <row r="42" spans="2:8" ht="21" customHeight="1">
      <c r="B42" s="1591">
        <v>51</v>
      </c>
      <c r="C42" s="1591"/>
      <c r="D42" s="1591"/>
      <c r="E42" s="1591"/>
      <c r="F42" s="1591"/>
      <c r="G42" s="1591"/>
      <c r="H42" s="1591"/>
    </row>
  </sheetData>
  <mergeCells count="68">
    <mergeCell ref="B41:H41"/>
    <mergeCell ref="B42:H42"/>
    <mergeCell ref="A20:H20"/>
    <mergeCell ref="A21:H21"/>
    <mergeCell ref="E27:F27"/>
    <mergeCell ref="E28:F28"/>
    <mergeCell ref="C26:D26"/>
    <mergeCell ref="C27:D27"/>
    <mergeCell ref="C28:D28"/>
    <mergeCell ref="E29:F29"/>
    <mergeCell ref="A16:H16"/>
    <mergeCell ref="A17:H17"/>
    <mergeCell ref="A18:H18"/>
    <mergeCell ref="A19:H19"/>
    <mergeCell ref="G12:H12"/>
    <mergeCell ref="G13:H13"/>
    <mergeCell ref="G14:H14"/>
    <mergeCell ref="A15:E15"/>
    <mergeCell ref="G15:H15"/>
    <mergeCell ref="A10:E10"/>
    <mergeCell ref="G10:H10"/>
    <mergeCell ref="A11:E11"/>
    <mergeCell ref="G11:H11"/>
    <mergeCell ref="G7:H7"/>
    <mergeCell ref="A8:E8"/>
    <mergeCell ref="G8:H8"/>
    <mergeCell ref="A9:E9"/>
    <mergeCell ref="G9:H9"/>
    <mergeCell ref="E30:F30"/>
    <mergeCell ref="A2:H2"/>
    <mergeCell ref="A3:H3"/>
    <mergeCell ref="A4:H4"/>
    <mergeCell ref="E26:F26"/>
    <mergeCell ref="A22:H22"/>
    <mergeCell ref="A5:H5"/>
    <mergeCell ref="A6:E6"/>
    <mergeCell ref="G6:H6"/>
    <mergeCell ref="A7:E7"/>
    <mergeCell ref="G29:H29"/>
    <mergeCell ref="G30:H30"/>
    <mergeCell ref="G31:H31"/>
    <mergeCell ref="G32:H32"/>
    <mergeCell ref="E31:F31"/>
    <mergeCell ref="E32:F32"/>
    <mergeCell ref="E33:F33"/>
    <mergeCell ref="A1:H1"/>
    <mergeCell ref="C30:D30"/>
    <mergeCell ref="C31:D31"/>
    <mergeCell ref="C32:D32"/>
    <mergeCell ref="G26:H26"/>
    <mergeCell ref="G27:H27"/>
    <mergeCell ref="G28:H28"/>
    <mergeCell ref="A38:H38"/>
    <mergeCell ref="A40:H40"/>
    <mergeCell ref="B24:H24"/>
    <mergeCell ref="C25:D25"/>
    <mergeCell ref="E25:F25"/>
    <mergeCell ref="G25:H25"/>
    <mergeCell ref="A39:H39"/>
    <mergeCell ref="A35:H35"/>
    <mergeCell ref="A37:H37"/>
    <mergeCell ref="C29:D29"/>
    <mergeCell ref="A36:H36"/>
    <mergeCell ref="G34:H34"/>
    <mergeCell ref="C33:D33"/>
    <mergeCell ref="E34:F34"/>
    <mergeCell ref="C34:D34"/>
    <mergeCell ref="G33:H33"/>
  </mergeCells>
  <printOptions horizontalCentered="1"/>
  <pageMargins left="0.984251968503937" right="0.3937007874015748" top="0.984251968503937" bottom="0.1968503937007874" header="0.2362204724409449" footer="0.07874015748031496"/>
  <pageSetup horizontalDpi="600" verticalDpi="600" orientation="portrait" paperSize="9" scale="82" r:id="rId1"/>
</worksheet>
</file>

<file path=xl/worksheets/sheet25.xml><?xml version="1.0" encoding="utf-8"?>
<worksheet xmlns="http://schemas.openxmlformats.org/spreadsheetml/2006/main" xmlns:r="http://schemas.openxmlformats.org/officeDocument/2006/relationships">
  <sheetPr codeName="Φύλλο20"/>
  <dimension ref="A1:K20"/>
  <sheetViews>
    <sheetView view="pageBreakPreview" zoomScale="75" zoomScaleSheetLayoutView="75" workbookViewId="0" topLeftCell="A1">
      <selection activeCell="A18" sqref="A18:J18"/>
    </sheetView>
  </sheetViews>
  <sheetFormatPr defaultColWidth="8.796875" defaultRowHeight="15"/>
  <cols>
    <col min="1" max="1" width="46.09765625" style="5" customWidth="1"/>
    <col min="2" max="2" width="7.8984375" style="5" customWidth="1"/>
    <col min="3" max="3" width="10.59765625" style="5" customWidth="1"/>
    <col min="4" max="4" width="16.09765625" style="5" customWidth="1"/>
    <col min="5" max="7" width="10.59765625" style="5" customWidth="1"/>
    <col min="8" max="8" width="16.59765625" style="5" customWidth="1"/>
    <col min="9" max="10" width="10.59765625" style="5" customWidth="1"/>
    <col min="11" max="11" width="11" style="5" customWidth="1"/>
    <col min="12" max="16384" width="8.59765625" style="5" customWidth="1"/>
  </cols>
  <sheetData>
    <row r="1" spans="1:10" ht="18.75">
      <c r="A1" s="1113"/>
      <c r="B1" s="1113"/>
      <c r="C1" s="1113"/>
      <c r="D1" s="1113"/>
      <c r="E1" s="1113"/>
      <c r="F1" s="1113"/>
      <c r="G1" s="1113"/>
      <c r="H1" s="1113"/>
      <c r="I1" s="1113"/>
      <c r="J1" s="1113"/>
    </row>
    <row r="2" spans="1:10" ht="16.5">
      <c r="A2" s="1622" t="s">
        <v>1095</v>
      </c>
      <c r="B2" s="1622"/>
      <c r="C2" s="1622"/>
      <c r="D2" s="1622"/>
      <c r="E2" s="1622"/>
      <c r="F2" s="1622"/>
      <c r="G2" s="1622"/>
      <c r="H2" s="1622"/>
      <c r="I2" s="1622"/>
      <c r="J2" s="1622"/>
    </row>
    <row r="3" spans="1:10" ht="19.5" thickBot="1">
      <c r="A3" s="1623"/>
      <c r="B3" s="1623"/>
      <c r="C3" s="1623"/>
      <c r="D3" s="1623"/>
      <c r="E3" s="1623"/>
      <c r="F3" s="1623"/>
      <c r="G3" s="1623"/>
      <c r="H3" s="1623"/>
      <c r="I3" s="1623"/>
      <c r="J3" s="1623"/>
    </row>
    <row r="4" spans="1:10" ht="34.5" customHeight="1" thickBot="1" thickTop="1">
      <c r="A4" s="1624" t="s">
        <v>937</v>
      </c>
      <c r="B4" s="1625"/>
      <c r="C4" s="1629" t="s">
        <v>211</v>
      </c>
      <c r="D4" s="1630"/>
      <c r="E4" s="1630"/>
      <c r="F4" s="1631"/>
      <c r="G4" s="1629" t="s">
        <v>213</v>
      </c>
      <c r="H4" s="1630"/>
      <c r="I4" s="1630"/>
      <c r="J4" s="1631"/>
    </row>
    <row r="5" spans="1:10" ht="48.75" customHeight="1" thickBot="1" thickTop="1">
      <c r="A5" s="1626"/>
      <c r="B5" s="1255"/>
      <c r="C5" s="1634" t="s">
        <v>936</v>
      </c>
      <c r="D5" s="1635"/>
      <c r="E5" s="1627" t="s">
        <v>212</v>
      </c>
      <c r="F5" s="1628"/>
      <c r="G5" s="1627" t="s">
        <v>214</v>
      </c>
      <c r="H5" s="1628"/>
      <c r="I5" s="1627" t="s">
        <v>212</v>
      </c>
      <c r="J5" s="1628"/>
    </row>
    <row r="6" spans="1:10" ht="82.5" customHeight="1" thickTop="1">
      <c r="A6" s="1626"/>
      <c r="B6" s="1255"/>
      <c r="C6" s="392" t="s">
        <v>1013</v>
      </c>
      <c r="D6" s="357" t="s">
        <v>210</v>
      </c>
      <c r="E6" s="392" t="s">
        <v>677</v>
      </c>
      <c r="F6" s="393" t="s">
        <v>938</v>
      </c>
      <c r="G6" s="392" t="s">
        <v>1013</v>
      </c>
      <c r="H6" s="357" t="s">
        <v>210</v>
      </c>
      <c r="I6" s="392" t="s">
        <v>677</v>
      </c>
      <c r="J6" s="393" t="s">
        <v>938</v>
      </c>
    </row>
    <row r="7" spans="1:10" ht="53.25" customHeight="1">
      <c r="A7" s="253" t="s">
        <v>108</v>
      </c>
      <c r="B7" s="266" t="s">
        <v>297</v>
      </c>
      <c r="C7" s="228">
        <v>14</v>
      </c>
      <c r="D7" s="190">
        <v>12.5</v>
      </c>
      <c r="E7" s="228">
        <v>11</v>
      </c>
      <c r="F7" s="227">
        <v>10</v>
      </c>
      <c r="G7" s="228">
        <v>12.5</v>
      </c>
      <c r="H7" s="227">
        <v>11</v>
      </c>
      <c r="I7" s="190">
        <v>10</v>
      </c>
      <c r="J7" s="227">
        <v>10</v>
      </c>
    </row>
    <row r="8" spans="1:10" ht="39.75" customHeight="1">
      <c r="A8" s="264" t="s">
        <v>939</v>
      </c>
      <c r="B8" s="266" t="s">
        <v>297</v>
      </c>
      <c r="C8" s="228">
        <v>8</v>
      </c>
      <c r="D8" s="190">
        <v>8</v>
      </c>
      <c r="E8" s="228">
        <v>8</v>
      </c>
      <c r="F8" s="227">
        <v>8</v>
      </c>
      <c r="G8" s="228">
        <v>6.5</v>
      </c>
      <c r="H8" s="227">
        <v>6.5</v>
      </c>
      <c r="I8" s="190">
        <v>6.5</v>
      </c>
      <c r="J8" s="227">
        <v>6.5</v>
      </c>
    </row>
    <row r="9" spans="1:10" ht="42.75" customHeight="1">
      <c r="A9" s="253" t="s">
        <v>109</v>
      </c>
      <c r="B9" s="266" t="s">
        <v>297</v>
      </c>
      <c r="C9" s="228">
        <v>16</v>
      </c>
      <c r="D9" s="190">
        <v>15</v>
      </c>
      <c r="E9" s="228">
        <v>14</v>
      </c>
      <c r="F9" s="227">
        <v>11</v>
      </c>
      <c r="G9" s="228">
        <v>15</v>
      </c>
      <c r="H9" s="227">
        <v>14</v>
      </c>
      <c r="I9" s="190">
        <v>12.5</v>
      </c>
      <c r="J9" s="227">
        <v>11</v>
      </c>
    </row>
    <row r="10" spans="1:10" ht="42" customHeight="1" thickBot="1">
      <c r="A10" s="253" t="s">
        <v>110</v>
      </c>
      <c r="B10" s="266" t="s">
        <v>297</v>
      </c>
      <c r="C10" s="394">
        <v>14</v>
      </c>
      <c r="D10" s="395">
        <v>12.5</v>
      </c>
      <c r="E10" s="394">
        <v>11</v>
      </c>
      <c r="F10" s="396">
        <v>10</v>
      </c>
      <c r="G10" s="394">
        <v>12.5</v>
      </c>
      <c r="H10" s="396">
        <v>11</v>
      </c>
      <c r="I10" s="395">
        <v>10</v>
      </c>
      <c r="J10" s="396">
        <v>9</v>
      </c>
    </row>
    <row r="11" spans="1:10" ht="42" customHeight="1" thickBot="1" thickTop="1">
      <c r="A11" s="265" t="s">
        <v>298</v>
      </c>
      <c r="B11" s="267" t="s">
        <v>1016</v>
      </c>
      <c r="C11" s="397" t="s">
        <v>216</v>
      </c>
      <c r="D11" s="398">
        <v>6100</v>
      </c>
      <c r="E11" s="397">
        <v>5500</v>
      </c>
      <c r="F11" s="399">
        <v>5000</v>
      </c>
      <c r="G11" s="397" t="s">
        <v>372</v>
      </c>
      <c r="H11" s="399">
        <v>5500</v>
      </c>
      <c r="I11" s="398">
        <v>5000</v>
      </c>
      <c r="J11" s="399">
        <v>4500</v>
      </c>
    </row>
    <row r="12" spans="1:10" ht="27.75" customHeight="1" thickTop="1">
      <c r="A12" s="1313" t="s">
        <v>215</v>
      </c>
      <c r="B12" s="1313"/>
      <c r="C12" s="1313"/>
      <c r="D12" s="1313"/>
      <c r="E12" s="1313"/>
      <c r="F12" s="1313"/>
      <c r="G12" s="1313"/>
      <c r="H12" s="1313"/>
      <c r="I12" s="1313"/>
      <c r="J12" s="1313"/>
    </row>
    <row r="13" spans="1:10" ht="42" customHeight="1">
      <c r="A13" s="739"/>
      <c r="B13" s="739"/>
      <c r="C13" s="739"/>
      <c r="D13" s="739"/>
      <c r="E13" s="739"/>
      <c r="F13" s="739"/>
      <c r="G13" s="739"/>
      <c r="H13" s="739"/>
      <c r="I13" s="739"/>
      <c r="J13" s="739"/>
    </row>
    <row r="14" spans="1:10" ht="15">
      <c r="A14" s="1299" t="s">
        <v>986</v>
      </c>
      <c r="B14" s="1313"/>
      <c r="C14" s="1313"/>
      <c r="D14" s="1313"/>
      <c r="E14" s="1313"/>
      <c r="F14" s="1313"/>
      <c r="G14" s="1313"/>
      <c r="H14" s="1313"/>
      <c r="I14" s="1313"/>
      <c r="J14" s="1313"/>
    </row>
    <row r="15" spans="1:10" ht="60.75" customHeight="1">
      <c r="A15" s="739" t="s">
        <v>1160</v>
      </c>
      <c r="B15" s="739"/>
      <c r="C15" s="739"/>
      <c r="D15" s="739"/>
      <c r="E15" s="739"/>
      <c r="F15" s="739"/>
      <c r="G15" s="739"/>
      <c r="H15" s="739"/>
      <c r="I15" s="739"/>
      <c r="J15" s="739"/>
    </row>
    <row r="16" spans="1:10" ht="15">
      <c r="A16" s="1313"/>
      <c r="B16" s="1313"/>
      <c r="C16" s="1313"/>
      <c r="D16" s="1313"/>
      <c r="E16" s="1313"/>
      <c r="F16" s="1313"/>
      <c r="G16" s="1313"/>
      <c r="H16" s="1313"/>
      <c r="I16" s="1313"/>
      <c r="J16" s="1313"/>
    </row>
    <row r="17" spans="1:10" ht="6.75" customHeight="1">
      <c r="A17" s="1633"/>
      <c r="B17" s="1633"/>
      <c r="C17" s="1633"/>
      <c r="D17" s="1633"/>
      <c r="E17" s="1633"/>
      <c r="F17" s="1633"/>
      <c r="G17" s="1633"/>
      <c r="H17" s="1633"/>
      <c r="I17" s="1633"/>
      <c r="J17" s="1633"/>
    </row>
    <row r="18" spans="1:10" ht="18" customHeight="1">
      <c r="A18" s="1632">
        <v>52</v>
      </c>
      <c r="B18" s="1632"/>
      <c r="C18" s="1632"/>
      <c r="D18" s="1632"/>
      <c r="E18" s="1632"/>
      <c r="F18" s="1632"/>
      <c r="G18" s="1632"/>
      <c r="H18" s="1632"/>
      <c r="I18" s="1632"/>
      <c r="J18" s="1632"/>
    </row>
    <row r="19" ht="17.25" customHeight="1"/>
    <row r="20" spans="2:11" ht="47.25" customHeight="1">
      <c r="B20" s="154"/>
      <c r="C20" s="154"/>
      <c r="D20" s="154"/>
      <c r="E20" s="154"/>
      <c r="F20" s="154"/>
      <c r="G20" s="154"/>
      <c r="H20" s="154"/>
      <c r="I20" s="154"/>
      <c r="J20" s="154"/>
      <c r="K20" s="154"/>
    </row>
  </sheetData>
  <mergeCells count="17">
    <mergeCell ref="A18:J18"/>
    <mergeCell ref="G4:J4"/>
    <mergeCell ref="A16:J16"/>
    <mergeCell ref="A17:J17"/>
    <mergeCell ref="C5:D5"/>
    <mergeCell ref="G5:H5"/>
    <mergeCell ref="E5:F5"/>
    <mergeCell ref="A1:J1"/>
    <mergeCell ref="A2:J2"/>
    <mergeCell ref="A3:J3"/>
    <mergeCell ref="A15:J15"/>
    <mergeCell ref="A4:B6"/>
    <mergeCell ref="A12:J12"/>
    <mergeCell ref="A13:J13"/>
    <mergeCell ref="A14:J14"/>
    <mergeCell ref="I5:J5"/>
    <mergeCell ref="C4:F4"/>
  </mergeCells>
  <printOptions horizontalCentered="1"/>
  <pageMargins left="0.3937007874015748" right="0.3937007874015748" top="0.984251968503937" bottom="0.1968503937007874" header="0.5118110236220472" footer="0.07874015748031496"/>
  <pageSetup horizontalDpi="600" verticalDpi="600" orientation="landscape" paperSize="9" scale="83" r:id="rId1"/>
</worksheet>
</file>

<file path=xl/worksheets/sheet26.xml><?xml version="1.0" encoding="utf-8"?>
<worksheet xmlns="http://schemas.openxmlformats.org/spreadsheetml/2006/main" xmlns:r="http://schemas.openxmlformats.org/officeDocument/2006/relationships">
  <dimension ref="A1:I23"/>
  <sheetViews>
    <sheetView view="pageBreakPreview" zoomScale="75" zoomScaleSheetLayoutView="75" workbookViewId="0" topLeftCell="A1">
      <selection activeCell="E15" sqref="E15:F15"/>
    </sheetView>
  </sheetViews>
  <sheetFormatPr defaultColWidth="8.796875" defaultRowHeight="15"/>
  <cols>
    <col min="1" max="1" width="6.59765625" style="5" customWidth="1"/>
    <col min="2" max="2" width="28.59765625" style="5" customWidth="1"/>
    <col min="3" max="3" width="8.59765625" style="5" customWidth="1"/>
    <col min="4" max="5" width="9.59765625" style="5" customWidth="1"/>
    <col min="6" max="6" width="12.09765625" style="5" customWidth="1"/>
    <col min="7" max="7" width="17.09765625" style="5" customWidth="1"/>
    <col min="8" max="16384" width="8.59765625" style="5" customWidth="1"/>
  </cols>
  <sheetData>
    <row r="1" spans="1:8" ht="24" customHeight="1">
      <c r="A1" s="1622" t="s">
        <v>678</v>
      </c>
      <c r="B1" s="1622"/>
      <c r="C1" s="1622"/>
      <c r="D1" s="1622"/>
      <c r="E1" s="1622"/>
      <c r="F1" s="1622"/>
      <c r="G1" s="1622"/>
      <c r="H1" s="215"/>
    </row>
    <row r="2" spans="1:8" ht="15">
      <c r="A2" s="1151"/>
      <c r="B2" s="1151"/>
      <c r="C2" s="1151"/>
      <c r="D2" s="1151"/>
      <c r="E2" s="1151"/>
      <c r="F2" s="1151"/>
      <c r="G2" s="1151"/>
      <c r="H2" s="155"/>
    </row>
    <row r="3" spans="1:8" ht="15" customHeight="1" thickBot="1">
      <c r="A3" s="1638"/>
      <c r="B3" s="1638"/>
      <c r="C3" s="1638"/>
      <c r="D3" s="1638"/>
      <c r="E3" s="1638"/>
      <c r="F3" s="1638"/>
      <c r="G3" s="1638"/>
      <c r="H3" s="155"/>
    </row>
    <row r="4" spans="2:6" ht="47.25" customHeight="1">
      <c r="B4" s="506" t="s">
        <v>130</v>
      </c>
      <c r="C4" s="1029" t="s">
        <v>1161</v>
      </c>
      <c r="D4" s="1239"/>
      <c r="E4" s="835"/>
      <c r="F4" s="835"/>
    </row>
    <row r="5" spans="2:6" ht="45.75" customHeight="1">
      <c r="B5" s="552" t="s">
        <v>774</v>
      </c>
      <c r="C5" s="1145">
        <v>72.2</v>
      </c>
      <c r="D5" s="1543"/>
      <c r="E5" s="983"/>
      <c r="F5" s="983"/>
    </row>
    <row r="6" spans="2:6" ht="45.75" customHeight="1">
      <c r="B6" s="552" t="s">
        <v>775</v>
      </c>
      <c r="C6" s="1516">
        <v>90</v>
      </c>
      <c r="D6" s="1517"/>
      <c r="E6" s="1637"/>
      <c r="F6" s="1637"/>
    </row>
    <row r="7" spans="2:6" ht="45.75" customHeight="1">
      <c r="B7" s="552" t="s">
        <v>776</v>
      </c>
      <c r="C7" s="1516">
        <v>90</v>
      </c>
      <c r="D7" s="1517"/>
      <c r="E7" s="983"/>
      <c r="F7" s="983"/>
    </row>
    <row r="8" spans="2:6" ht="45.75" customHeight="1">
      <c r="B8" s="552" t="s">
        <v>777</v>
      </c>
      <c r="C8" s="1516">
        <v>90</v>
      </c>
      <c r="D8" s="1517"/>
      <c r="E8" s="983"/>
      <c r="F8" s="983"/>
    </row>
    <row r="9" spans="2:6" ht="45.75" customHeight="1">
      <c r="B9" s="552" t="s">
        <v>1165</v>
      </c>
      <c r="C9" s="1516">
        <v>90</v>
      </c>
      <c r="D9" s="1517"/>
      <c r="E9" s="983"/>
      <c r="F9" s="983"/>
    </row>
    <row r="10" spans="2:6" ht="45.75" customHeight="1">
      <c r="B10" s="552" t="s">
        <v>778</v>
      </c>
      <c r="C10" s="1516">
        <v>40</v>
      </c>
      <c r="D10" s="1517"/>
      <c r="E10" s="983"/>
      <c r="F10" s="983"/>
    </row>
    <row r="11" spans="2:6" ht="45.75" customHeight="1">
      <c r="B11" s="552" t="s">
        <v>131</v>
      </c>
      <c r="C11" s="1516">
        <v>90</v>
      </c>
      <c r="D11" s="1517"/>
      <c r="E11" s="1637"/>
      <c r="F11" s="1637"/>
    </row>
    <row r="12" spans="2:6" ht="45.75" customHeight="1">
      <c r="B12" s="552" t="s">
        <v>1166</v>
      </c>
      <c r="C12" s="1516">
        <v>60</v>
      </c>
      <c r="D12" s="1517"/>
      <c r="E12" s="1637"/>
      <c r="F12" s="1637"/>
    </row>
    <row r="13" spans="2:6" ht="45.75" customHeight="1">
      <c r="B13" s="552" t="s">
        <v>394</v>
      </c>
      <c r="C13" s="1516">
        <v>60</v>
      </c>
      <c r="D13" s="1517"/>
      <c r="E13" s="1637"/>
      <c r="F13" s="1637"/>
    </row>
    <row r="14" spans="2:6" ht="45.75" customHeight="1">
      <c r="B14" s="552" t="s">
        <v>395</v>
      </c>
      <c r="C14" s="1516">
        <v>33.5</v>
      </c>
      <c r="D14" s="1517"/>
      <c r="E14" s="1637"/>
      <c r="F14" s="1637"/>
    </row>
    <row r="15" spans="2:6" ht="45.75" customHeight="1" thickBot="1">
      <c r="B15" s="553" t="s">
        <v>396</v>
      </c>
      <c r="C15" s="1556">
        <v>33.5</v>
      </c>
      <c r="D15" s="1639"/>
      <c r="E15" s="983"/>
      <c r="F15" s="983"/>
    </row>
    <row r="16" spans="1:9" ht="18" customHeight="1">
      <c r="A16" s="113"/>
      <c r="B16" s="1277"/>
      <c r="C16" s="1277"/>
      <c r="D16" s="1277"/>
      <c r="E16" s="1277"/>
      <c r="F16" s="1277"/>
      <c r="G16" s="113"/>
      <c r="H16" s="216"/>
      <c r="I16" s="216"/>
    </row>
    <row r="17" spans="2:9" ht="45.75" customHeight="1">
      <c r="B17" s="1640" t="s">
        <v>1162</v>
      </c>
      <c r="C17" s="1640"/>
      <c r="D17" s="1640"/>
      <c r="E17" s="1640"/>
      <c r="F17" s="1640"/>
      <c r="G17" s="1640"/>
      <c r="H17" s="216"/>
      <c r="I17" s="216"/>
    </row>
    <row r="18" spans="2:9" ht="31.5" customHeight="1">
      <c r="B18" s="1514" t="s">
        <v>1163</v>
      </c>
      <c r="C18" s="1514"/>
      <c r="D18" s="1514"/>
      <c r="E18" s="1514"/>
      <c r="F18" s="1514"/>
      <c r="G18" s="1514"/>
      <c r="H18" s="217"/>
      <c r="I18" s="217"/>
    </row>
    <row r="19" spans="2:9" ht="39.75" customHeight="1">
      <c r="B19" s="1514" t="s">
        <v>1164</v>
      </c>
      <c r="C19" s="1514"/>
      <c r="D19" s="1514"/>
      <c r="E19" s="1514"/>
      <c r="F19" s="1514"/>
      <c r="G19" s="1514"/>
      <c r="H19" s="218"/>
      <c r="I19" s="218"/>
    </row>
    <row r="20" spans="1:7" ht="47.25" customHeight="1">
      <c r="A20" s="113"/>
      <c r="B20" s="1636" t="s">
        <v>1167</v>
      </c>
      <c r="C20" s="1636"/>
      <c r="D20" s="1636"/>
      <c r="E20" s="1636"/>
      <c r="F20" s="1636"/>
      <c r="G20" s="1636"/>
    </row>
    <row r="21" spans="1:7" ht="30.75" customHeight="1">
      <c r="A21" s="113"/>
      <c r="B21" s="716"/>
      <c r="C21" s="716"/>
      <c r="D21" s="716"/>
      <c r="E21" s="716"/>
      <c r="F21" s="716"/>
      <c r="G21" s="716"/>
    </row>
    <row r="22" spans="2:7" ht="38.25" customHeight="1">
      <c r="B22" s="664">
        <v>53</v>
      </c>
      <c r="C22" s="664"/>
      <c r="D22" s="664"/>
      <c r="E22" s="664"/>
      <c r="F22" s="664"/>
      <c r="G22" s="664"/>
    </row>
    <row r="23" spans="1:6" ht="23.25" customHeight="1">
      <c r="A23" s="113"/>
      <c r="B23" s="196"/>
      <c r="C23" s="113"/>
      <c r="D23" s="113"/>
      <c r="E23" s="113"/>
      <c r="F23" s="113"/>
    </row>
    <row r="24" ht="15" customHeight="1"/>
    <row r="25" ht="15" customHeight="1"/>
    <row r="26" ht="15" customHeight="1"/>
    <row r="27" ht="15" customHeight="1"/>
  </sheetData>
  <mergeCells count="34">
    <mergeCell ref="B21:G21"/>
    <mergeCell ref="B22:G22"/>
    <mergeCell ref="B17:G17"/>
    <mergeCell ref="B18:G18"/>
    <mergeCell ref="B19:G19"/>
    <mergeCell ref="C14:D14"/>
    <mergeCell ref="C15:D15"/>
    <mergeCell ref="E15:F15"/>
    <mergeCell ref="C12:D12"/>
    <mergeCell ref="E10:F10"/>
    <mergeCell ref="C11:D11"/>
    <mergeCell ref="C10:D10"/>
    <mergeCell ref="C4:D4"/>
    <mergeCell ref="C5:D5"/>
    <mergeCell ref="C9:D9"/>
    <mergeCell ref="C8:D8"/>
    <mergeCell ref="E5:F5"/>
    <mergeCell ref="E6:F6"/>
    <mergeCell ref="E7:F7"/>
    <mergeCell ref="A1:G1"/>
    <mergeCell ref="A2:G2"/>
    <mergeCell ref="C6:D6"/>
    <mergeCell ref="A3:G3"/>
    <mergeCell ref="E4:F4"/>
    <mergeCell ref="C7:D7"/>
    <mergeCell ref="B20:G20"/>
    <mergeCell ref="B16:F16"/>
    <mergeCell ref="E8:F8"/>
    <mergeCell ref="E9:F9"/>
    <mergeCell ref="E14:F14"/>
    <mergeCell ref="E13:F13"/>
    <mergeCell ref="C13:D13"/>
    <mergeCell ref="E11:F11"/>
    <mergeCell ref="E12:F12"/>
  </mergeCells>
  <printOptions horizontalCentered="1"/>
  <pageMargins left="0.984251968503937" right="0.3937007874015748" top="0.984251968503937" bottom="0.1968503937007874" header="0.31496062992125984" footer="0.11811023622047245"/>
  <pageSetup horizontalDpi="600" verticalDpi="600" orientation="portrait" paperSize="9" scale="88" r:id="rId1"/>
</worksheet>
</file>

<file path=xl/worksheets/sheet27.xml><?xml version="1.0" encoding="utf-8"?>
<worksheet xmlns="http://schemas.openxmlformats.org/spreadsheetml/2006/main" xmlns:r="http://schemas.openxmlformats.org/officeDocument/2006/relationships">
  <dimension ref="A1:J21"/>
  <sheetViews>
    <sheetView view="pageBreakPreview" zoomScaleSheetLayoutView="100" workbookViewId="0" topLeftCell="A13">
      <selection activeCell="L23" sqref="L23"/>
    </sheetView>
  </sheetViews>
  <sheetFormatPr defaultColWidth="8.796875" defaultRowHeight="15"/>
  <cols>
    <col min="1" max="5" width="8.59765625" style="5" customWidth="1"/>
    <col min="6" max="6" width="11" style="5" customWidth="1"/>
    <col min="7" max="8" width="8.59765625" style="5" customWidth="1"/>
    <col min="9" max="9" width="12.09765625" style="5" customWidth="1"/>
    <col min="10" max="10" width="3.5" style="5" customWidth="1"/>
    <col min="11" max="16384" width="8.59765625" style="5" customWidth="1"/>
  </cols>
  <sheetData>
    <row r="1" spans="1:9" ht="15">
      <c r="A1" s="1151" t="s">
        <v>632</v>
      </c>
      <c r="B1" s="1151"/>
      <c r="C1" s="1151"/>
      <c r="D1" s="1151"/>
      <c r="E1" s="1151"/>
      <c r="F1" s="1151"/>
      <c r="G1" s="1151"/>
      <c r="H1" s="1151"/>
      <c r="I1" s="132"/>
    </row>
    <row r="2" spans="1:9" ht="15" customHeight="1" thickBot="1">
      <c r="A2" s="219"/>
      <c r="B2" s="219"/>
      <c r="C2" s="219"/>
      <c r="D2" s="219"/>
      <c r="E2" s="219"/>
      <c r="F2" s="219"/>
      <c r="G2" s="219"/>
      <c r="H2" s="219"/>
      <c r="I2" s="220"/>
    </row>
    <row r="3" spans="2:9" ht="52.5" customHeight="1">
      <c r="B3" s="1663" t="s">
        <v>347</v>
      </c>
      <c r="C3" s="1664"/>
      <c r="D3" s="1664"/>
      <c r="E3" s="1664"/>
      <c r="F3" s="1664"/>
      <c r="G3" s="1664"/>
      <c r="H3" s="1665"/>
      <c r="I3" s="164"/>
    </row>
    <row r="4" spans="2:9" ht="33.75" customHeight="1">
      <c r="B4" s="1657" t="s">
        <v>438</v>
      </c>
      <c r="C4" s="1658"/>
      <c r="D4" s="1658"/>
      <c r="E4" s="1658"/>
      <c r="F4" s="1658"/>
      <c r="G4" s="1666">
        <v>2</v>
      </c>
      <c r="H4" s="1667"/>
      <c r="I4" s="164"/>
    </row>
    <row r="5" spans="2:9" ht="33.75" customHeight="1">
      <c r="B5" s="1657" t="s">
        <v>439</v>
      </c>
      <c r="C5" s="1658"/>
      <c r="D5" s="1658"/>
      <c r="E5" s="1658"/>
      <c r="F5" s="1658"/>
      <c r="G5" s="1666">
        <v>3</v>
      </c>
      <c r="H5" s="1667"/>
      <c r="I5" s="164"/>
    </row>
    <row r="6" spans="2:9" ht="33.75" customHeight="1">
      <c r="B6" s="1657" t="s">
        <v>440</v>
      </c>
      <c r="C6" s="1658"/>
      <c r="D6" s="1658"/>
      <c r="E6" s="1658"/>
      <c r="F6" s="1658"/>
      <c r="G6" s="1666">
        <v>1</v>
      </c>
      <c r="H6" s="1667"/>
      <c r="I6" s="164"/>
    </row>
    <row r="7" spans="2:9" ht="33.75" customHeight="1">
      <c r="B7" s="1657" t="s">
        <v>561</v>
      </c>
      <c r="C7" s="1658"/>
      <c r="D7" s="1658"/>
      <c r="E7" s="1658"/>
      <c r="F7" s="1658"/>
      <c r="G7" s="1666">
        <v>4</v>
      </c>
      <c r="H7" s="1667"/>
      <c r="I7" s="164"/>
    </row>
    <row r="8" spans="2:9" ht="33.75" customHeight="1">
      <c r="B8" s="1657" t="s">
        <v>1027</v>
      </c>
      <c r="C8" s="1658"/>
      <c r="D8" s="1658"/>
      <c r="E8" s="1658"/>
      <c r="F8" s="1658"/>
      <c r="G8" s="1666">
        <v>5</v>
      </c>
      <c r="H8" s="1667"/>
      <c r="I8" s="164"/>
    </row>
    <row r="9" spans="2:9" ht="33.75" customHeight="1">
      <c r="B9" s="1657" t="s">
        <v>1122</v>
      </c>
      <c r="C9" s="1658"/>
      <c r="D9" s="1658"/>
      <c r="E9" s="1658"/>
      <c r="F9" s="1658"/>
      <c r="G9" s="1666">
        <v>3</v>
      </c>
      <c r="H9" s="1667"/>
      <c r="I9" s="164"/>
    </row>
    <row r="10" spans="2:9" ht="33.75" customHeight="1">
      <c r="B10" s="1657" t="s">
        <v>1028</v>
      </c>
      <c r="C10" s="1658"/>
      <c r="D10" s="1658"/>
      <c r="E10" s="1658"/>
      <c r="F10" s="1658"/>
      <c r="G10" s="1666">
        <v>1.7</v>
      </c>
      <c r="H10" s="1667"/>
      <c r="I10" s="164"/>
    </row>
    <row r="11" spans="2:9" ht="33.75" customHeight="1">
      <c r="B11" s="1659" t="s">
        <v>293</v>
      </c>
      <c r="C11" s="1660"/>
      <c r="D11" s="1660"/>
      <c r="E11" s="1660"/>
      <c r="F11" s="1660"/>
      <c r="G11" s="1661">
        <v>1.4</v>
      </c>
      <c r="H11" s="1662"/>
      <c r="I11" s="164"/>
    </row>
    <row r="12" spans="2:9" ht="33.75" customHeight="1">
      <c r="B12" s="1659" t="s">
        <v>318</v>
      </c>
      <c r="C12" s="1660"/>
      <c r="D12" s="1660"/>
      <c r="E12" s="1660"/>
      <c r="F12" s="1660"/>
      <c r="G12" s="1661">
        <v>1</v>
      </c>
      <c r="H12" s="1662"/>
      <c r="I12" s="164"/>
    </row>
    <row r="13" spans="2:9" ht="33.75" customHeight="1">
      <c r="B13" s="1659" t="s">
        <v>319</v>
      </c>
      <c r="C13" s="1660"/>
      <c r="D13" s="1660"/>
      <c r="E13" s="1660"/>
      <c r="F13" s="1660"/>
      <c r="G13" s="1654" t="s">
        <v>320</v>
      </c>
      <c r="H13" s="1655"/>
      <c r="I13" s="164"/>
    </row>
    <row r="14" spans="2:9" ht="33.75" customHeight="1">
      <c r="B14" s="1645" t="s">
        <v>882</v>
      </c>
      <c r="C14" s="1646"/>
      <c r="D14" s="1646"/>
      <c r="E14" s="1646"/>
      <c r="F14" s="1647"/>
      <c r="G14" s="1641" t="s">
        <v>791</v>
      </c>
      <c r="H14" s="1642"/>
      <c r="I14" s="164"/>
    </row>
    <row r="15" spans="2:9" ht="33.75" customHeight="1">
      <c r="B15" s="1648"/>
      <c r="C15" s="1649"/>
      <c r="D15" s="1649"/>
      <c r="E15" s="1649"/>
      <c r="F15" s="1650"/>
      <c r="G15" s="1641" t="s">
        <v>790</v>
      </c>
      <c r="H15" s="1642"/>
      <c r="I15" s="164"/>
    </row>
    <row r="16" spans="2:9" ht="28.5" customHeight="1" thickBot="1">
      <c r="B16" s="1651"/>
      <c r="C16" s="1652"/>
      <c r="D16" s="1652"/>
      <c r="E16" s="1652"/>
      <c r="F16" s="1653"/>
      <c r="G16" s="1643" t="s">
        <v>792</v>
      </c>
      <c r="H16" s="1644"/>
      <c r="I16" s="164"/>
    </row>
    <row r="17" spans="1:9" s="153" customFormat="1" ht="40.5" customHeight="1">
      <c r="A17" s="1656" t="s">
        <v>348</v>
      </c>
      <c r="B17" s="1656"/>
      <c r="C17" s="1656"/>
      <c r="D17" s="1656"/>
      <c r="E17" s="1656"/>
      <c r="F17" s="1656"/>
      <c r="G17" s="1656"/>
      <c r="H17" s="1656"/>
      <c r="I17" s="1656"/>
    </row>
    <row r="18" spans="1:9" ht="117.75" customHeight="1">
      <c r="A18" s="738" t="s">
        <v>1097</v>
      </c>
      <c r="B18" s="738"/>
      <c r="C18" s="738"/>
      <c r="D18" s="738"/>
      <c r="E18" s="738"/>
      <c r="F18" s="738"/>
      <c r="G18" s="738"/>
      <c r="H18" s="738"/>
      <c r="I18" s="738"/>
    </row>
    <row r="19" spans="1:9" ht="71.25" customHeight="1">
      <c r="A19" s="738" t="s">
        <v>992</v>
      </c>
      <c r="B19" s="738"/>
      <c r="C19" s="738"/>
      <c r="D19" s="738"/>
      <c r="E19" s="738"/>
      <c r="F19" s="738"/>
      <c r="G19" s="738"/>
      <c r="H19" s="738"/>
      <c r="I19" s="738"/>
    </row>
    <row r="20" spans="1:9" ht="68.25" customHeight="1">
      <c r="A20" s="738" t="s">
        <v>46</v>
      </c>
      <c r="B20" s="738"/>
      <c r="C20" s="738"/>
      <c r="D20" s="738"/>
      <c r="E20" s="738"/>
      <c r="F20" s="738"/>
      <c r="G20" s="738"/>
      <c r="H20" s="738"/>
      <c r="I20" s="738"/>
    </row>
    <row r="21" spans="1:10" ht="16.5" customHeight="1">
      <c r="A21" s="664">
        <v>54</v>
      </c>
      <c r="B21" s="664"/>
      <c r="C21" s="664"/>
      <c r="D21" s="664"/>
      <c r="E21" s="664"/>
      <c r="F21" s="664"/>
      <c r="G21" s="664"/>
      <c r="H21" s="664"/>
      <c r="I21" s="664"/>
      <c r="J21" s="664"/>
    </row>
  </sheetData>
  <mergeCells count="31">
    <mergeCell ref="A21:J21"/>
    <mergeCell ref="G10:H10"/>
    <mergeCell ref="B9:F9"/>
    <mergeCell ref="B5:F5"/>
    <mergeCell ref="G7:H7"/>
    <mergeCell ref="G8:H8"/>
    <mergeCell ref="G9:H9"/>
    <mergeCell ref="B13:F13"/>
    <mergeCell ref="B7:F7"/>
    <mergeCell ref="B8:F8"/>
    <mergeCell ref="A1:H1"/>
    <mergeCell ref="B4:F4"/>
    <mergeCell ref="B6:F6"/>
    <mergeCell ref="B3:H3"/>
    <mergeCell ref="G4:H4"/>
    <mergeCell ref="G5:H5"/>
    <mergeCell ref="G6:H6"/>
    <mergeCell ref="G13:H13"/>
    <mergeCell ref="A20:I20"/>
    <mergeCell ref="A17:I17"/>
    <mergeCell ref="B10:F10"/>
    <mergeCell ref="B12:F12"/>
    <mergeCell ref="B11:F11"/>
    <mergeCell ref="A18:I18"/>
    <mergeCell ref="A19:I19"/>
    <mergeCell ref="G12:H12"/>
    <mergeCell ref="G11:H11"/>
    <mergeCell ref="G14:H14"/>
    <mergeCell ref="G16:H16"/>
    <mergeCell ref="B14:F16"/>
    <mergeCell ref="G15:H15"/>
  </mergeCells>
  <printOptions horizontalCentered="1"/>
  <pageMargins left="0.984251968503937" right="0.3937007874015748" top="0.984251968503937" bottom="0.3937007874015748" header="0.5118110236220472" footer="0.31496062992125984"/>
  <pageSetup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dimension ref="A1:I87"/>
  <sheetViews>
    <sheetView view="pageBreakPreview" zoomScale="75" zoomScaleNormal="75" zoomScaleSheetLayoutView="75" workbookViewId="0" topLeftCell="A1">
      <selection activeCell="A34" sqref="A34:H34"/>
    </sheetView>
  </sheetViews>
  <sheetFormatPr defaultColWidth="8.796875" defaultRowHeight="15"/>
  <cols>
    <col min="1" max="1" width="6.3984375" style="5" customWidth="1"/>
    <col min="2" max="2" width="7" style="5" customWidth="1"/>
    <col min="3" max="3" width="23.8984375" style="5" customWidth="1"/>
    <col min="4" max="4" width="8.59765625" style="5" customWidth="1"/>
    <col min="5" max="5" width="14.8984375" style="5" customWidth="1"/>
    <col min="6" max="6" width="8.59765625" style="5" customWidth="1"/>
    <col min="7" max="7" width="7" style="5" customWidth="1"/>
    <col min="8" max="8" width="7.5" style="5" customWidth="1"/>
    <col min="9" max="9" width="0.1015625" style="5" hidden="1" customWidth="1"/>
    <col min="10" max="16384" width="8.59765625" style="5" customWidth="1"/>
  </cols>
  <sheetData>
    <row r="1" spans="1:9" ht="19.5">
      <c r="A1" s="708" t="s">
        <v>633</v>
      </c>
      <c r="B1" s="708"/>
      <c r="C1" s="708"/>
      <c r="D1" s="708"/>
      <c r="E1" s="708"/>
      <c r="F1" s="708"/>
      <c r="G1" s="708"/>
      <c r="H1" s="708"/>
      <c r="I1" s="221"/>
    </row>
    <row r="2" spans="1:9" ht="61.5" customHeight="1">
      <c r="A2" s="704" t="s">
        <v>107</v>
      </c>
      <c r="B2" s="704"/>
      <c r="C2" s="704"/>
      <c r="D2" s="704"/>
      <c r="E2" s="704"/>
      <c r="F2" s="704"/>
      <c r="G2" s="704"/>
      <c r="H2" s="704"/>
      <c r="I2" s="704"/>
    </row>
    <row r="3" spans="1:9" ht="57" customHeight="1">
      <c r="A3" s="704" t="s">
        <v>907</v>
      </c>
      <c r="B3" s="704"/>
      <c r="C3" s="704"/>
      <c r="D3" s="704"/>
      <c r="E3" s="704"/>
      <c r="F3" s="704"/>
      <c r="G3" s="704"/>
      <c r="H3" s="704"/>
      <c r="I3" s="704"/>
    </row>
    <row r="4" spans="1:9" ht="18">
      <c r="A4" s="704" t="s">
        <v>1025</v>
      </c>
      <c r="B4" s="704"/>
      <c r="C4" s="704"/>
      <c r="D4" s="704"/>
      <c r="E4" s="704"/>
      <c r="F4" s="704"/>
      <c r="G4" s="704"/>
      <c r="H4" s="704"/>
      <c r="I4" s="704"/>
    </row>
    <row r="5" spans="1:9" ht="18">
      <c r="A5" s="704" t="s">
        <v>1026</v>
      </c>
      <c r="B5" s="704"/>
      <c r="C5" s="704"/>
      <c r="D5" s="704"/>
      <c r="E5" s="704"/>
      <c r="F5" s="704"/>
      <c r="G5" s="704"/>
      <c r="H5" s="704"/>
      <c r="I5" s="704"/>
    </row>
    <row r="6" spans="1:9" ht="18.75" customHeight="1">
      <c r="A6" s="711" t="s">
        <v>1173</v>
      </c>
      <c r="B6" s="711"/>
      <c r="C6" s="711"/>
      <c r="D6" s="711"/>
      <c r="E6" s="711"/>
      <c r="F6" s="711"/>
      <c r="G6" s="711"/>
      <c r="H6" s="711"/>
      <c r="I6" s="711"/>
    </row>
    <row r="7" spans="1:9" ht="18.75" customHeight="1">
      <c r="A7" s="704" t="s">
        <v>1175</v>
      </c>
      <c r="B7" s="704"/>
      <c r="C7" s="704"/>
      <c r="D7" s="704"/>
      <c r="E7" s="704"/>
      <c r="F7" s="704"/>
      <c r="G7" s="704"/>
      <c r="H7" s="704"/>
      <c r="I7" s="704"/>
    </row>
    <row r="8" spans="1:9" ht="18.75" customHeight="1">
      <c r="A8" s="704" t="s">
        <v>1174</v>
      </c>
      <c r="B8" s="704"/>
      <c r="C8" s="704"/>
      <c r="D8" s="704"/>
      <c r="E8" s="704"/>
      <c r="F8" s="704"/>
      <c r="G8" s="704"/>
      <c r="H8" s="704"/>
      <c r="I8" s="704"/>
    </row>
    <row r="9" spans="1:9" ht="18.75" customHeight="1">
      <c r="A9" s="704" t="s">
        <v>1176</v>
      </c>
      <c r="B9" s="704"/>
      <c r="C9" s="704"/>
      <c r="D9" s="704"/>
      <c r="E9" s="704"/>
      <c r="F9" s="704"/>
      <c r="G9" s="704"/>
      <c r="H9" s="704"/>
      <c r="I9" s="704"/>
    </row>
    <row r="10" spans="1:9" ht="18.75" customHeight="1">
      <c r="A10" s="704" t="s">
        <v>1177</v>
      </c>
      <c r="B10" s="704"/>
      <c r="C10" s="704"/>
      <c r="D10" s="704"/>
      <c r="E10" s="704"/>
      <c r="F10" s="704"/>
      <c r="G10" s="704"/>
      <c r="H10" s="704"/>
      <c r="I10" s="704"/>
    </row>
    <row r="11" spans="1:9" ht="18.75" customHeight="1">
      <c r="A11" s="704" t="s">
        <v>1178</v>
      </c>
      <c r="B11" s="704"/>
      <c r="C11" s="704"/>
      <c r="D11" s="704"/>
      <c r="E11" s="704"/>
      <c r="F11" s="704"/>
      <c r="G11" s="704"/>
      <c r="H11" s="704"/>
      <c r="I11" s="704"/>
    </row>
    <row r="12" spans="1:9" ht="18.75" customHeight="1">
      <c r="A12" s="704" t="s">
        <v>1179</v>
      </c>
      <c r="B12" s="704"/>
      <c r="C12" s="704"/>
      <c r="D12" s="704"/>
      <c r="E12" s="704"/>
      <c r="F12" s="704"/>
      <c r="G12" s="704"/>
      <c r="H12" s="704"/>
      <c r="I12" s="704"/>
    </row>
    <row r="13" spans="1:9" ht="18.75" customHeight="1">
      <c r="A13" s="704" t="s">
        <v>1180</v>
      </c>
      <c r="B13" s="704"/>
      <c r="C13" s="704"/>
      <c r="D13" s="704"/>
      <c r="E13" s="704"/>
      <c r="F13" s="704"/>
      <c r="G13" s="704"/>
      <c r="H13" s="704"/>
      <c r="I13" s="704"/>
    </row>
    <row r="14" spans="1:9" ht="77.25" customHeight="1">
      <c r="A14" s="704" t="s">
        <v>883</v>
      </c>
      <c r="B14" s="704"/>
      <c r="C14" s="704"/>
      <c r="D14" s="704"/>
      <c r="E14" s="704"/>
      <c r="F14" s="704"/>
      <c r="G14" s="704"/>
      <c r="H14" s="704"/>
      <c r="I14" s="704"/>
    </row>
    <row r="15" spans="1:9" ht="40.5" customHeight="1" thickBot="1">
      <c r="A15" s="704" t="s">
        <v>2</v>
      </c>
      <c r="B15" s="704"/>
      <c r="C15" s="704"/>
      <c r="D15" s="704"/>
      <c r="E15" s="704"/>
      <c r="F15" s="704"/>
      <c r="G15" s="704"/>
      <c r="H15" s="704"/>
      <c r="I15" s="221"/>
    </row>
    <row r="16" spans="2:9" ht="51" customHeight="1">
      <c r="B16" s="221"/>
      <c r="C16" s="1668" t="s">
        <v>507</v>
      </c>
      <c r="D16" s="1669"/>
      <c r="E16" s="1669" t="s">
        <v>508</v>
      </c>
      <c r="F16" s="1670"/>
      <c r="G16" s="221"/>
      <c r="H16" s="221"/>
      <c r="I16" s="221"/>
    </row>
    <row r="17" spans="2:9" ht="24" customHeight="1">
      <c r="B17" s="221"/>
      <c r="C17" s="1671" t="s">
        <v>433</v>
      </c>
      <c r="D17" s="1672"/>
      <c r="E17" s="1673">
        <v>1.47</v>
      </c>
      <c r="F17" s="1674"/>
      <c r="G17" s="221"/>
      <c r="H17" s="221"/>
      <c r="I17" s="221"/>
    </row>
    <row r="18" spans="2:9" ht="20.25" customHeight="1">
      <c r="B18" s="221"/>
      <c r="C18" s="1671" t="s">
        <v>434</v>
      </c>
      <c r="D18" s="1672"/>
      <c r="E18" s="1673">
        <v>2.1</v>
      </c>
      <c r="F18" s="1674"/>
      <c r="G18" s="221"/>
      <c r="H18" s="221"/>
      <c r="I18" s="221"/>
    </row>
    <row r="19" spans="3:9" ht="21" customHeight="1">
      <c r="C19" s="1671" t="s">
        <v>52</v>
      </c>
      <c r="D19" s="1672"/>
      <c r="E19" s="1673">
        <v>8</v>
      </c>
      <c r="F19" s="1674"/>
      <c r="G19" s="225"/>
      <c r="H19" s="225"/>
      <c r="I19" s="221"/>
    </row>
    <row r="20" spans="3:6" ht="19.5" customHeight="1">
      <c r="C20" s="1671" t="s">
        <v>53</v>
      </c>
      <c r="D20" s="1672"/>
      <c r="E20" s="1673">
        <v>1.56</v>
      </c>
      <c r="F20" s="1674"/>
    </row>
    <row r="21" spans="3:6" ht="21.75" customHeight="1">
      <c r="C21" s="1671" t="s">
        <v>435</v>
      </c>
      <c r="D21" s="1672"/>
      <c r="E21" s="1673">
        <v>5</v>
      </c>
      <c r="F21" s="1674"/>
    </row>
    <row r="22" spans="3:6" ht="21.75" customHeight="1">
      <c r="C22" s="1671" t="s">
        <v>464</v>
      </c>
      <c r="D22" s="1672"/>
      <c r="E22" s="1673">
        <v>6.75</v>
      </c>
      <c r="F22" s="1674"/>
    </row>
    <row r="23" spans="3:6" ht="20.25" customHeight="1">
      <c r="C23" s="1671" t="s">
        <v>1041</v>
      </c>
      <c r="D23" s="1672"/>
      <c r="E23" s="1673">
        <v>3</v>
      </c>
      <c r="F23" s="1674"/>
    </row>
    <row r="24" spans="3:6" ht="30" customHeight="1">
      <c r="C24" s="1671" t="s">
        <v>51</v>
      </c>
      <c r="D24" s="1672"/>
      <c r="E24" s="1673">
        <v>5</v>
      </c>
      <c r="F24" s="1674"/>
    </row>
    <row r="25" spans="3:6" ht="30.75" customHeight="1">
      <c r="C25" s="1680" t="s">
        <v>564</v>
      </c>
      <c r="D25" s="1681"/>
      <c r="E25" s="1683"/>
      <c r="F25" s="1684"/>
    </row>
    <row r="26" spans="3:6" ht="27" customHeight="1">
      <c r="C26" s="1671" t="s">
        <v>922</v>
      </c>
      <c r="D26" s="1672"/>
      <c r="E26" s="1673" t="s">
        <v>884</v>
      </c>
      <c r="F26" s="1674"/>
    </row>
    <row r="27" spans="3:6" ht="30" customHeight="1">
      <c r="C27" s="1671" t="s">
        <v>923</v>
      </c>
      <c r="D27" s="1672"/>
      <c r="E27" s="1673" t="s">
        <v>885</v>
      </c>
      <c r="F27" s="1674"/>
    </row>
    <row r="28" spans="3:6" ht="23.25" customHeight="1">
      <c r="C28" s="1671" t="s">
        <v>54</v>
      </c>
      <c r="D28" s="1672"/>
      <c r="E28" s="1673">
        <v>4.5</v>
      </c>
      <c r="F28" s="1674"/>
    </row>
    <row r="29" spans="3:6" ht="23.25" customHeight="1">
      <c r="C29" s="1678" t="s">
        <v>1123</v>
      </c>
      <c r="D29" s="1679"/>
      <c r="E29" s="1673" t="s">
        <v>1124</v>
      </c>
      <c r="F29" s="1674"/>
    </row>
    <row r="30" spans="3:6" ht="22.5" customHeight="1">
      <c r="C30" s="1678" t="s">
        <v>359</v>
      </c>
      <c r="D30" s="1679"/>
      <c r="E30" s="1673" t="s">
        <v>908</v>
      </c>
      <c r="F30" s="1674"/>
    </row>
    <row r="31" spans="3:6" ht="69" customHeight="1" thickBot="1">
      <c r="C31" s="1675" t="s">
        <v>1125</v>
      </c>
      <c r="D31" s="1676"/>
      <c r="E31" s="1676"/>
      <c r="F31" s="1677"/>
    </row>
    <row r="32" spans="1:8" ht="15" customHeight="1">
      <c r="A32" s="1682">
        <v>55</v>
      </c>
      <c r="B32" s="1682"/>
      <c r="C32" s="1682"/>
      <c r="D32" s="1682"/>
      <c r="E32" s="1682"/>
      <c r="F32" s="1682"/>
      <c r="G32" s="1682"/>
      <c r="H32" s="1682"/>
    </row>
    <row r="34" spans="1:8" ht="75.75" customHeight="1">
      <c r="A34" s="708" t="s">
        <v>607</v>
      </c>
      <c r="B34" s="708"/>
      <c r="C34" s="708"/>
      <c r="D34" s="708"/>
      <c r="E34" s="708"/>
      <c r="F34" s="708"/>
      <c r="G34" s="708"/>
      <c r="H34" s="708"/>
    </row>
    <row r="38" spans="2:5" ht="15">
      <c r="B38" s="1685" t="s">
        <v>599</v>
      </c>
      <c r="C38" s="1685"/>
      <c r="D38" s="1685"/>
      <c r="E38" s="559">
        <v>0.6</v>
      </c>
    </row>
    <row r="39" spans="2:5" ht="15">
      <c r="B39" s="1685"/>
      <c r="C39" s="1685"/>
      <c r="D39" s="1685"/>
      <c r="E39" s="560"/>
    </row>
    <row r="40" spans="2:5" ht="15">
      <c r="B40" s="1685" t="s">
        <v>600</v>
      </c>
      <c r="C40" s="1685"/>
      <c r="D40" s="1685"/>
      <c r="E40" s="559">
        <v>1</v>
      </c>
    </row>
    <row r="41" spans="2:5" ht="15">
      <c r="B41" s="1685"/>
      <c r="C41" s="1685"/>
      <c r="D41" s="1685"/>
      <c r="E41" s="560"/>
    </row>
    <row r="42" spans="2:5" ht="15">
      <c r="B42" s="1685" t="s">
        <v>601</v>
      </c>
      <c r="C42" s="1685"/>
      <c r="D42" s="1685"/>
      <c r="E42" s="560" t="s">
        <v>598</v>
      </c>
    </row>
    <row r="43" spans="2:5" ht="15">
      <c r="B43" s="1685"/>
      <c r="C43" s="1685"/>
      <c r="D43" s="1685"/>
      <c r="E43" s="560"/>
    </row>
    <row r="44" spans="2:5" ht="36" customHeight="1">
      <c r="B44" s="1685" t="s">
        <v>602</v>
      </c>
      <c r="C44" s="1685"/>
      <c r="D44" s="1685"/>
      <c r="E44" s="561" t="s">
        <v>605</v>
      </c>
    </row>
    <row r="45" spans="2:5" ht="15">
      <c r="B45" s="1685"/>
      <c r="C45" s="1685"/>
      <c r="D45" s="1685"/>
      <c r="E45" s="560"/>
    </row>
    <row r="46" spans="2:6" ht="15">
      <c r="B46" s="1685" t="s">
        <v>603</v>
      </c>
      <c r="C46" s="1685"/>
      <c r="D46" s="1685"/>
      <c r="E46" s="559">
        <v>0.03</v>
      </c>
      <c r="F46" s="5" t="s">
        <v>606</v>
      </c>
    </row>
    <row r="47" spans="2:5" ht="15">
      <c r="B47" s="1685"/>
      <c r="C47" s="1685"/>
      <c r="D47" s="1685"/>
      <c r="E47" s="560"/>
    </row>
    <row r="48" spans="2:6" ht="15">
      <c r="B48" s="1685" t="s">
        <v>604</v>
      </c>
      <c r="C48" s="1685"/>
      <c r="D48" s="1685"/>
      <c r="E48" s="559">
        <v>0.1</v>
      </c>
      <c r="F48" s="5" t="s">
        <v>606</v>
      </c>
    </row>
    <row r="87" ht="15">
      <c r="H87" s="5">
        <v>56</v>
      </c>
    </row>
  </sheetData>
  <mergeCells count="59">
    <mergeCell ref="B45:D45"/>
    <mergeCell ref="B46:D46"/>
    <mergeCell ref="B47:D47"/>
    <mergeCell ref="B48:D48"/>
    <mergeCell ref="B41:D41"/>
    <mergeCell ref="B42:D42"/>
    <mergeCell ref="B43:D43"/>
    <mergeCell ref="B44:D44"/>
    <mergeCell ref="A34:H34"/>
    <mergeCell ref="B38:D38"/>
    <mergeCell ref="B39:D39"/>
    <mergeCell ref="B40:D40"/>
    <mergeCell ref="A32:H32"/>
    <mergeCell ref="E25:F25"/>
    <mergeCell ref="E27:F27"/>
    <mergeCell ref="E28:F28"/>
    <mergeCell ref="C27:D27"/>
    <mergeCell ref="C28:D28"/>
    <mergeCell ref="C29:D29"/>
    <mergeCell ref="E29:F29"/>
    <mergeCell ref="E17:F17"/>
    <mergeCell ref="E18:F18"/>
    <mergeCell ref="E19:F19"/>
    <mergeCell ref="E20:F20"/>
    <mergeCell ref="E21:F21"/>
    <mergeCell ref="E30:F30"/>
    <mergeCell ref="C31:F31"/>
    <mergeCell ref="E22:F22"/>
    <mergeCell ref="E23:F23"/>
    <mergeCell ref="E24:F24"/>
    <mergeCell ref="E26:F26"/>
    <mergeCell ref="C30:D30"/>
    <mergeCell ref="C25:D25"/>
    <mergeCell ref="C26:D26"/>
    <mergeCell ref="C21:D21"/>
    <mergeCell ref="C22:D22"/>
    <mergeCell ref="C23:D23"/>
    <mergeCell ref="C24:D24"/>
    <mergeCell ref="C17:D17"/>
    <mergeCell ref="C18:D18"/>
    <mergeCell ref="C19:D19"/>
    <mergeCell ref="C20:D20"/>
    <mergeCell ref="A5:I5"/>
    <mergeCell ref="A6:I6"/>
    <mergeCell ref="A7:I7"/>
    <mergeCell ref="A8:I8"/>
    <mergeCell ref="A1:H1"/>
    <mergeCell ref="A2:I2"/>
    <mergeCell ref="A3:I3"/>
    <mergeCell ref="A4:I4"/>
    <mergeCell ref="A9:I9"/>
    <mergeCell ref="A10:I10"/>
    <mergeCell ref="A11:I11"/>
    <mergeCell ref="A12:I12"/>
    <mergeCell ref="A13:I13"/>
    <mergeCell ref="A14:I14"/>
    <mergeCell ref="A15:H15"/>
    <mergeCell ref="C16:D16"/>
    <mergeCell ref="E16:F16"/>
  </mergeCells>
  <printOptions horizontalCentered="1"/>
  <pageMargins left="0.984251968503937" right="0.3937007874015748" top="0.984251968503937" bottom="0.1968503937007874" header="0.5118110236220472" footer="0.11811023622047245"/>
  <pageSetup horizontalDpi="600" verticalDpi="600" orientation="portrait" paperSize="9" scale="85" r:id="rId1"/>
  <rowBreaks count="1" manualBreakCount="1">
    <brk id="32" max="7" man="1"/>
  </rowBreaks>
  <colBreaks count="1" manualBreakCount="1">
    <brk id="8" max="65535" man="1"/>
  </colBreaks>
</worksheet>
</file>

<file path=xl/worksheets/sheet29.xml><?xml version="1.0" encoding="utf-8"?>
<worksheet xmlns="http://schemas.openxmlformats.org/spreadsheetml/2006/main" xmlns:r="http://schemas.openxmlformats.org/officeDocument/2006/relationships">
  <dimension ref="A1:I23"/>
  <sheetViews>
    <sheetView view="pageBreakPreview" zoomScale="75" zoomScaleSheetLayoutView="75" workbookViewId="0" topLeftCell="A1">
      <selection activeCell="A24" sqref="A24"/>
    </sheetView>
  </sheetViews>
  <sheetFormatPr defaultColWidth="8.796875" defaultRowHeight="15"/>
  <cols>
    <col min="1" max="9" width="8.8984375" style="0" customWidth="1"/>
  </cols>
  <sheetData>
    <row r="1" spans="1:9" ht="56.25" customHeight="1">
      <c r="A1" s="1686" t="s">
        <v>634</v>
      </c>
      <c r="B1" s="1686"/>
      <c r="C1" s="1686"/>
      <c r="D1" s="1686"/>
      <c r="E1" s="1686"/>
      <c r="F1" s="1686"/>
      <c r="G1" s="1686"/>
      <c r="H1" s="1686"/>
      <c r="I1" s="1686"/>
    </row>
    <row r="2" spans="1:9" ht="78" customHeight="1">
      <c r="A2" s="738" t="s">
        <v>1126</v>
      </c>
      <c r="B2" s="738"/>
      <c r="C2" s="738"/>
      <c r="D2" s="738"/>
      <c r="E2" s="738"/>
      <c r="F2" s="738"/>
      <c r="G2" s="738"/>
      <c r="H2" s="738"/>
      <c r="I2" s="738"/>
    </row>
    <row r="3" spans="1:9" ht="109.5" customHeight="1">
      <c r="A3" s="738" t="s">
        <v>1061</v>
      </c>
      <c r="B3" s="738"/>
      <c r="C3" s="738"/>
      <c r="D3" s="738"/>
      <c r="E3" s="738"/>
      <c r="F3" s="738"/>
      <c r="G3" s="738"/>
      <c r="H3" s="738"/>
      <c r="I3" s="738"/>
    </row>
    <row r="4" spans="1:9" ht="57" customHeight="1">
      <c r="A4" s="738" t="s">
        <v>1191</v>
      </c>
      <c r="B4" s="738"/>
      <c r="C4" s="738"/>
      <c r="D4" s="738"/>
      <c r="E4" s="738"/>
      <c r="F4" s="738"/>
      <c r="G4" s="738"/>
      <c r="H4" s="738"/>
      <c r="I4" s="738"/>
    </row>
    <row r="5" spans="1:9" ht="15.75">
      <c r="A5" s="1687"/>
      <c r="B5" s="1687"/>
      <c r="C5" s="1687"/>
      <c r="D5" s="1687"/>
      <c r="E5" s="1687"/>
      <c r="F5" s="1687"/>
      <c r="G5" s="1687"/>
      <c r="H5" s="1687"/>
      <c r="I5" s="1687"/>
    </row>
    <row r="6" spans="1:9" ht="15.75">
      <c r="A6" s="1687"/>
      <c r="B6" s="1687"/>
      <c r="C6" s="1687"/>
      <c r="D6" s="1687"/>
      <c r="E6" s="1687"/>
      <c r="F6" s="1687"/>
      <c r="G6" s="1687"/>
      <c r="H6" s="1687"/>
      <c r="I6" s="1687"/>
    </row>
    <row r="7" spans="1:9" ht="15.75">
      <c r="A7" s="1687"/>
      <c r="B7" s="1687"/>
      <c r="C7" s="1687"/>
      <c r="D7" s="1687"/>
      <c r="E7" s="1687"/>
      <c r="F7" s="1687"/>
      <c r="G7" s="1687"/>
      <c r="H7" s="1687"/>
      <c r="I7" s="1687"/>
    </row>
    <row r="8" spans="1:9" ht="15.75">
      <c r="A8" s="1687"/>
      <c r="B8" s="1687"/>
      <c r="C8" s="1687"/>
      <c r="D8" s="1687"/>
      <c r="E8" s="1687"/>
      <c r="F8" s="1687"/>
      <c r="G8" s="1687"/>
      <c r="H8" s="1687"/>
      <c r="I8" s="1687"/>
    </row>
    <row r="9" spans="1:9" ht="15.75">
      <c r="A9" s="1687"/>
      <c r="B9" s="1687"/>
      <c r="C9" s="1687"/>
      <c r="D9" s="1687"/>
      <c r="E9" s="1687"/>
      <c r="F9" s="1687"/>
      <c r="G9" s="1687"/>
      <c r="H9" s="1687"/>
      <c r="I9" s="1687"/>
    </row>
    <row r="10" spans="1:9" ht="15.75">
      <c r="A10" s="1687"/>
      <c r="B10" s="1687"/>
      <c r="C10" s="1687"/>
      <c r="D10" s="1687"/>
      <c r="E10" s="1687"/>
      <c r="F10" s="1687"/>
      <c r="G10" s="1687"/>
      <c r="H10" s="1687"/>
      <c r="I10" s="1687"/>
    </row>
    <row r="11" spans="1:9" ht="15.75">
      <c r="A11" s="1687"/>
      <c r="B11" s="1687"/>
      <c r="C11" s="1687"/>
      <c r="D11" s="1687"/>
      <c r="E11" s="1687"/>
      <c r="F11" s="1687"/>
      <c r="G11" s="1687"/>
      <c r="H11" s="1687"/>
      <c r="I11" s="1687"/>
    </row>
    <row r="12" spans="1:9" ht="15.75">
      <c r="A12" s="1687"/>
      <c r="B12" s="1687"/>
      <c r="C12" s="1687"/>
      <c r="D12" s="1687"/>
      <c r="E12" s="1687"/>
      <c r="F12" s="1687"/>
      <c r="G12" s="1687"/>
      <c r="H12" s="1687"/>
      <c r="I12" s="1687"/>
    </row>
    <row r="13" spans="1:9" ht="15.75">
      <c r="A13" s="1687"/>
      <c r="B13" s="1687"/>
      <c r="C13" s="1687"/>
      <c r="D13" s="1687"/>
      <c r="E13" s="1687"/>
      <c r="F13" s="1687"/>
      <c r="G13" s="1687"/>
      <c r="H13" s="1687"/>
      <c r="I13" s="1687"/>
    </row>
    <row r="14" spans="1:9" ht="15.75">
      <c r="A14" s="1687"/>
      <c r="B14" s="1687"/>
      <c r="C14" s="1687"/>
      <c r="D14" s="1687"/>
      <c r="E14" s="1687"/>
      <c r="F14" s="1687"/>
      <c r="G14" s="1687"/>
      <c r="H14" s="1687"/>
      <c r="I14" s="1687"/>
    </row>
    <row r="15" spans="1:9" ht="15.75">
      <c r="A15" s="1687"/>
      <c r="B15" s="1687"/>
      <c r="C15" s="1687"/>
      <c r="D15" s="1687"/>
      <c r="E15" s="1687"/>
      <c r="F15" s="1687"/>
      <c r="G15" s="1687"/>
      <c r="H15" s="1687"/>
      <c r="I15" s="1687"/>
    </row>
    <row r="16" spans="1:9" ht="15.75">
      <c r="A16" s="1687"/>
      <c r="B16" s="1687"/>
      <c r="C16" s="1687"/>
      <c r="D16" s="1687"/>
      <c r="E16" s="1687"/>
      <c r="F16" s="1687"/>
      <c r="G16" s="1687"/>
      <c r="H16" s="1687"/>
      <c r="I16" s="1687"/>
    </row>
    <row r="17" spans="1:9" ht="15.75">
      <c r="A17" s="1687"/>
      <c r="B17" s="1687"/>
      <c r="C17" s="1687"/>
      <c r="D17" s="1687"/>
      <c r="E17" s="1687"/>
      <c r="F17" s="1687"/>
      <c r="G17" s="1687"/>
      <c r="H17" s="1687"/>
      <c r="I17" s="1687"/>
    </row>
    <row r="18" spans="1:9" ht="15.75">
      <c r="A18" s="1687"/>
      <c r="B18" s="1687"/>
      <c r="C18" s="1687"/>
      <c r="D18" s="1687"/>
      <c r="E18" s="1687"/>
      <c r="F18" s="1687"/>
      <c r="G18" s="1687"/>
      <c r="H18" s="1687"/>
      <c r="I18" s="1687"/>
    </row>
    <row r="19" spans="1:9" ht="15.75">
      <c r="A19" s="1687"/>
      <c r="B19" s="1687"/>
      <c r="C19" s="1687"/>
      <c r="D19" s="1687"/>
      <c r="E19" s="1687"/>
      <c r="F19" s="1687"/>
      <c r="G19" s="1687"/>
      <c r="H19" s="1687"/>
      <c r="I19" s="1687"/>
    </row>
    <row r="20" spans="1:9" ht="15.75">
      <c r="A20" s="1687"/>
      <c r="B20" s="1687"/>
      <c r="C20" s="1687"/>
      <c r="D20" s="1687"/>
      <c r="E20" s="1687"/>
      <c r="F20" s="1687"/>
      <c r="G20" s="1687"/>
      <c r="H20" s="1687"/>
      <c r="I20" s="1687"/>
    </row>
    <row r="21" spans="1:9" ht="15.75">
      <c r="A21" s="1687"/>
      <c r="B21" s="1687"/>
      <c r="C21" s="1687"/>
      <c r="D21" s="1687"/>
      <c r="E21" s="1687"/>
      <c r="F21" s="1687"/>
      <c r="G21" s="1687"/>
      <c r="H21" s="1687"/>
      <c r="I21" s="1687"/>
    </row>
    <row r="22" spans="1:9" ht="15.75">
      <c r="A22" s="1687"/>
      <c r="B22" s="1687"/>
      <c r="C22" s="1687"/>
      <c r="D22" s="1687"/>
      <c r="E22" s="1687"/>
      <c r="F22" s="1687"/>
      <c r="G22" s="1687"/>
      <c r="H22" s="1687"/>
      <c r="I22" s="1687"/>
    </row>
    <row r="23" spans="1:9" ht="189" customHeight="1">
      <c r="A23" s="1416">
        <v>57</v>
      </c>
      <c r="B23" s="1416"/>
      <c r="C23" s="1416"/>
      <c r="D23" s="1416"/>
      <c r="E23" s="1416"/>
      <c r="F23" s="1416"/>
      <c r="G23" s="1416"/>
      <c r="H23" s="1416"/>
      <c r="I23" s="1416"/>
    </row>
  </sheetData>
  <mergeCells count="23">
    <mergeCell ref="A21:I21"/>
    <mergeCell ref="A22:I22"/>
    <mergeCell ref="A23:I23"/>
    <mergeCell ref="A17:I17"/>
    <mergeCell ref="A18:I18"/>
    <mergeCell ref="A19:I19"/>
    <mergeCell ref="A20:I20"/>
    <mergeCell ref="A13:I13"/>
    <mergeCell ref="A14:I14"/>
    <mergeCell ref="A15:I15"/>
    <mergeCell ref="A16:I16"/>
    <mergeCell ref="A9:I9"/>
    <mergeCell ref="A10:I10"/>
    <mergeCell ref="A11:I11"/>
    <mergeCell ref="A12:I12"/>
    <mergeCell ref="A5:I5"/>
    <mergeCell ref="A6:I6"/>
    <mergeCell ref="A7:I7"/>
    <mergeCell ref="A8:I8"/>
    <mergeCell ref="A2:I2"/>
    <mergeCell ref="A1:I1"/>
    <mergeCell ref="A3:I3"/>
    <mergeCell ref="A4:I4"/>
  </mergeCells>
  <printOptions horizontalCentered="1"/>
  <pageMargins left="0.984251968503937" right="0.3937007874015748" top="0.984251968503937" bottom="0.1968503937007874" header="0.5118110236220472"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Φύλλο3"/>
  <dimension ref="A1:J67"/>
  <sheetViews>
    <sheetView tabSelected="1" view="pageBreakPreview" zoomScale="80" zoomScaleSheetLayoutView="80" workbookViewId="0" topLeftCell="A10">
      <selection activeCell="O14" sqref="O14"/>
    </sheetView>
  </sheetViews>
  <sheetFormatPr defaultColWidth="8.796875" defaultRowHeight="15"/>
  <cols>
    <col min="1" max="1" width="6.3984375" style="221" customWidth="1"/>
    <col min="2" max="2" width="25.59765625" style="221" customWidth="1"/>
    <col min="3" max="8" width="12.59765625" style="221" customWidth="1"/>
    <col min="9" max="9" width="11.59765625" style="221" customWidth="1"/>
    <col min="10" max="10" width="8.59765625" style="221" hidden="1" customWidth="1"/>
    <col min="11" max="16384" width="8.59765625" style="221" customWidth="1"/>
  </cols>
  <sheetData>
    <row r="1" spans="1:9" ht="9.75" customHeight="1">
      <c r="A1" s="704"/>
      <c r="B1" s="704"/>
      <c r="C1" s="704"/>
      <c r="D1" s="704"/>
      <c r="E1" s="704"/>
      <c r="F1" s="704"/>
      <c r="G1" s="704"/>
      <c r="H1" s="704"/>
      <c r="I1" s="704"/>
    </row>
    <row r="2" spans="1:10" ht="25.5" customHeight="1">
      <c r="A2" s="708" t="s">
        <v>1098</v>
      </c>
      <c r="B2" s="709"/>
      <c r="C2" s="709"/>
      <c r="D2" s="709"/>
      <c r="E2" s="709"/>
      <c r="F2" s="709"/>
      <c r="G2" s="709"/>
      <c r="H2" s="709"/>
      <c r="I2" s="709"/>
      <c r="J2" s="709"/>
    </row>
    <row r="3" spans="1:10" ht="81" customHeight="1">
      <c r="A3" s="704" t="s">
        <v>0</v>
      </c>
      <c r="B3" s="704"/>
      <c r="C3" s="704"/>
      <c r="D3" s="704"/>
      <c r="E3" s="704"/>
      <c r="F3" s="704"/>
      <c r="G3" s="704"/>
      <c r="H3" s="704"/>
      <c r="I3" s="704"/>
      <c r="J3" s="704"/>
    </row>
    <row r="4" spans="1:9" ht="42" customHeight="1">
      <c r="A4" s="705" t="s">
        <v>1096</v>
      </c>
      <c r="B4" s="705"/>
      <c r="C4" s="705"/>
      <c r="D4" s="705"/>
      <c r="E4" s="705"/>
      <c r="F4" s="705"/>
      <c r="G4" s="705"/>
      <c r="H4" s="705"/>
      <c r="I4" s="705"/>
    </row>
    <row r="5" spans="1:10" s="224" customFormat="1" ht="9" customHeight="1">
      <c r="A5" s="705"/>
      <c r="B5" s="705"/>
      <c r="C5" s="705"/>
      <c r="D5" s="705"/>
      <c r="E5" s="705"/>
      <c r="F5" s="705"/>
      <c r="G5" s="705"/>
      <c r="H5" s="705"/>
      <c r="I5" s="705"/>
      <c r="J5" s="221"/>
    </row>
    <row r="6" spans="1:10" s="220" customFormat="1" ht="20.25" customHeight="1">
      <c r="A6" s="706" t="s">
        <v>188</v>
      </c>
      <c r="B6" s="706"/>
      <c r="C6" s="706"/>
      <c r="D6" s="706"/>
      <c r="E6" s="706"/>
      <c r="F6" s="706"/>
      <c r="G6" s="706"/>
      <c r="H6" s="706"/>
      <c r="I6" s="706"/>
      <c r="J6" s="706"/>
    </row>
    <row r="7" spans="1:10" ht="66.75" customHeight="1">
      <c r="A7" s="704" t="s">
        <v>959</v>
      </c>
      <c r="B7" s="704"/>
      <c r="C7" s="704"/>
      <c r="D7" s="704"/>
      <c r="E7" s="704"/>
      <c r="F7" s="704"/>
      <c r="G7" s="704"/>
      <c r="H7" s="704"/>
      <c r="I7" s="704"/>
      <c r="J7" s="704"/>
    </row>
    <row r="8" spans="1:9" ht="92.25" customHeight="1">
      <c r="A8" s="704" t="s">
        <v>735</v>
      </c>
      <c r="B8" s="704"/>
      <c r="C8" s="704"/>
      <c r="D8" s="704"/>
      <c r="E8" s="704"/>
      <c r="F8" s="704"/>
      <c r="G8" s="704"/>
      <c r="H8" s="704"/>
      <c r="I8" s="704"/>
    </row>
    <row r="9" spans="1:10" ht="59.25" customHeight="1">
      <c r="A9" s="704" t="s">
        <v>796</v>
      </c>
      <c r="B9" s="704"/>
      <c r="C9" s="704"/>
      <c r="D9" s="704"/>
      <c r="E9" s="704"/>
      <c r="F9" s="704"/>
      <c r="G9" s="704"/>
      <c r="H9" s="704"/>
      <c r="I9" s="704"/>
      <c r="J9" s="704"/>
    </row>
    <row r="10" spans="1:10" ht="26.25" customHeight="1">
      <c r="A10" s="704" t="s">
        <v>960</v>
      </c>
      <c r="B10" s="704"/>
      <c r="C10" s="704"/>
      <c r="D10" s="704"/>
      <c r="E10" s="704"/>
      <c r="F10" s="704"/>
      <c r="G10" s="704"/>
      <c r="H10" s="704"/>
      <c r="I10" s="704"/>
      <c r="J10" s="704"/>
    </row>
    <row r="11" spans="1:10" ht="42" customHeight="1">
      <c r="A11" s="704" t="s">
        <v>3</v>
      </c>
      <c r="B11" s="704"/>
      <c r="C11" s="704"/>
      <c r="D11" s="704"/>
      <c r="E11" s="704"/>
      <c r="F11" s="704"/>
      <c r="G11" s="704"/>
      <c r="H11" s="704"/>
      <c r="I11" s="704"/>
      <c r="J11" s="704"/>
    </row>
    <row r="12" spans="1:10" ht="57.75" customHeight="1">
      <c r="A12" s="704" t="s">
        <v>863</v>
      </c>
      <c r="B12" s="704"/>
      <c r="C12" s="704"/>
      <c r="D12" s="704"/>
      <c r="E12" s="704"/>
      <c r="F12" s="704"/>
      <c r="G12" s="704"/>
      <c r="H12" s="704"/>
      <c r="I12" s="704"/>
      <c r="J12" s="704"/>
    </row>
    <row r="13" spans="1:10" ht="48" customHeight="1">
      <c r="A13" s="707" t="s">
        <v>826</v>
      </c>
      <c r="B13" s="707"/>
      <c r="C13" s="707"/>
      <c r="D13" s="707"/>
      <c r="E13" s="707"/>
      <c r="F13" s="707"/>
      <c r="G13" s="707"/>
      <c r="H13" s="707"/>
      <c r="I13" s="707"/>
      <c r="J13" s="707"/>
    </row>
    <row r="14" spans="1:10" ht="10.5" customHeight="1">
      <c r="A14" s="704"/>
      <c r="B14" s="704"/>
      <c r="C14" s="704"/>
      <c r="D14" s="704"/>
      <c r="E14" s="704"/>
      <c r="F14" s="704"/>
      <c r="G14" s="704"/>
      <c r="H14" s="704"/>
      <c r="I14" s="704"/>
      <c r="J14" s="704"/>
    </row>
    <row r="15" spans="1:9" s="220" customFormat="1" ht="22.5" customHeight="1">
      <c r="A15" s="706" t="s">
        <v>626</v>
      </c>
      <c r="B15" s="706"/>
      <c r="C15" s="706"/>
      <c r="D15" s="706"/>
      <c r="E15" s="706"/>
      <c r="F15" s="706"/>
      <c r="G15" s="706"/>
      <c r="H15" s="706"/>
      <c r="I15" s="706"/>
    </row>
    <row r="16" spans="1:9" s="220" customFormat="1" ht="39.75" customHeight="1">
      <c r="A16" s="707" t="s">
        <v>961</v>
      </c>
      <c r="B16" s="707"/>
      <c r="C16" s="707"/>
      <c r="D16" s="707"/>
      <c r="E16" s="707"/>
      <c r="F16" s="707"/>
      <c r="G16" s="707"/>
      <c r="H16" s="707"/>
      <c r="I16" s="707"/>
    </row>
    <row r="17" spans="1:9" ht="41.25" customHeight="1">
      <c r="A17" s="704" t="s">
        <v>736</v>
      </c>
      <c r="B17" s="704"/>
      <c r="C17" s="704"/>
      <c r="D17" s="704"/>
      <c r="E17" s="704"/>
      <c r="F17" s="704"/>
      <c r="G17" s="704"/>
      <c r="H17" s="704"/>
      <c r="I17" s="704"/>
    </row>
    <row r="18" spans="1:10" ht="34.5" customHeight="1">
      <c r="A18" s="704" t="s">
        <v>798</v>
      </c>
      <c r="B18" s="704"/>
      <c r="C18" s="704"/>
      <c r="D18" s="704"/>
      <c r="E18" s="704"/>
      <c r="F18" s="704"/>
      <c r="G18" s="704"/>
      <c r="H18" s="704"/>
      <c r="I18" s="704"/>
      <c r="J18" s="704"/>
    </row>
    <row r="19" spans="1:10" ht="66.75" customHeight="1">
      <c r="A19" s="704" t="s">
        <v>60</v>
      </c>
      <c r="B19" s="704"/>
      <c r="C19" s="704"/>
      <c r="D19" s="704"/>
      <c r="E19" s="704"/>
      <c r="F19" s="704"/>
      <c r="G19" s="704"/>
      <c r="H19" s="704"/>
      <c r="I19" s="704"/>
      <c r="J19" s="704"/>
    </row>
    <row r="20" spans="1:10" ht="39" customHeight="1">
      <c r="A20" s="704" t="s">
        <v>797</v>
      </c>
      <c r="B20" s="704"/>
      <c r="C20" s="704"/>
      <c r="D20" s="704"/>
      <c r="E20" s="704"/>
      <c r="F20" s="704"/>
      <c r="G20" s="704"/>
      <c r="H20" s="704"/>
      <c r="I20" s="704"/>
      <c r="J20" s="704"/>
    </row>
    <row r="21" spans="1:10" ht="33.75" customHeight="1">
      <c r="A21" s="704" t="s">
        <v>1110</v>
      </c>
      <c r="B21" s="704"/>
      <c r="C21" s="704"/>
      <c r="D21" s="704"/>
      <c r="E21" s="704"/>
      <c r="F21" s="704"/>
      <c r="G21" s="704"/>
      <c r="H21" s="704"/>
      <c r="I21" s="704"/>
      <c r="J21" s="704"/>
    </row>
    <row r="22" spans="1:10" ht="68.25" customHeight="1">
      <c r="A22" s="704" t="s">
        <v>7</v>
      </c>
      <c r="B22" s="704"/>
      <c r="C22" s="704"/>
      <c r="D22" s="704"/>
      <c r="E22" s="704"/>
      <c r="F22" s="704"/>
      <c r="G22" s="704"/>
      <c r="H22" s="704"/>
      <c r="I22" s="704"/>
      <c r="J22" s="704"/>
    </row>
    <row r="23" spans="1:10" ht="21.75" customHeight="1">
      <c r="A23" s="704" t="s">
        <v>189</v>
      </c>
      <c r="B23" s="704"/>
      <c r="C23" s="704"/>
      <c r="D23" s="704"/>
      <c r="E23" s="704"/>
      <c r="F23" s="704"/>
      <c r="G23" s="704"/>
      <c r="H23" s="704"/>
      <c r="I23" s="704"/>
      <c r="J23" s="704"/>
    </row>
    <row r="24" spans="1:10" ht="33.75" customHeight="1">
      <c r="A24" s="704" t="s">
        <v>1006</v>
      </c>
      <c r="B24" s="704"/>
      <c r="C24" s="704"/>
      <c r="D24" s="704"/>
      <c r="E24" s="704"/>
      <c r="F24" s="704"/>
      <c r="G24" s="704"/>
      <c r="H24" s="704"/>
      <c r="I24" s="704"/>
      <c r="J24" s="704"/>
    </row>
    <row r="25" spans="1:9" ht="29.25" customHeight="1">
      <c r="A25" s="704" t="s">
        <v>962</v>
      </c>
      <c r="B25" s="704"/>
      <c r="C25" s="704"/>
      <c r="D25" s="704"/>
      <c r="E25" s="704"/>
      <c r="F25" s="704"/>
      <c r="G25" s="704"/>
      <c r="H25" s="704"/>
      <c r="I25" s="704"/>
    </row>
    <row r="26" spans="1:9" ht="33.75" customHeight="1">
      <c r="A26" s="704" t="s">
        <v>461</v>
      </c>
      <c r="B26" s="704"/>
      <c r="C26" s="704"/>
      <c r="D26" s="704"/>
      <c r="E26" s="704"/>
      <c r="F26" s="704"/>
      <c r="G26" s="704"/>
      <c r="H26" s="704"/>
      <c r="I26" s="704"/>
    </row>
    <row r="27" spans="1:9" ht="102.75" customHeight="1">
      <c r="A27" s="705" t="s">
        <v>608</v>
      </c>
      <c r="B27" s="705"/>
      <c r="C27" s="705"/>
      <c r="D27" s="705"/>
      <c r="E27" s="705"/>
      <c r="F27" s="705"/>
      <c r="G27" s="705"/>
      <c r="H27" s="705"/>
      <c r="I27" s="705"/>
    </row>
    <row r="28" spans="1:9" ht="42" customHeight="1">
      <c r="A28" s="704" t="s">
        <v>61</v>
      </c>
      <c r="B28" s="704"/>
      <c r="C28" s="704"/>
      <c r="D28" s="704"/>
      <c r="E28" s="704"/>
      <c r="F28" s="704"/>
      <c r="G28" s="704"/>
      <c r="H28" s="704"/>
      <c r="I28" s="704"/>
    </row>
    <row r="29" spans="1:9" ht="60.75" customHeight="1">
      <c r="A29" s="704" t="s">
        <v>80</v>
      </c>
      <c r="B29" s="704"/>
      <c r="C29" s="704"/>
      <c r="D29" s="704"/>
      <c r="E29" s="704"/>
      <c r="F29" s="704"/>
      <c r="G29" s="704"/>
      <c r="H29" s="704"/>
      <c r="I29" s="704"/>
    </row>
    <row r="30" ht="19.5" customHeight="1">
      <c r="I30" s="273">
        <v>3</v>
      </c>
    </row>
    <row r="31" ht="10.5" customHeight="1">
      <c r="I31" s="225"/>
    </row>
    <row r="32" ht="13.5" customHeight="1">
      <c r="I32" s="225"/>
    </row>
    <row r="33" spans="1:9" s="220" customFormat="1" ht="21" customHeight="1">
      <c r="A33" s="714" t="s">
        <v>627</v>
      </c>
      <c r="B33" s="714"/>
      <c r="C33" s="714"/>
      <c r="D33" s="714"/>
      <c r="E33" s="714"/>
      <c r="F33" s="714"/>
      <c r="G33" s="714"/>
      <c r="H33" s="714"/>
      <c r="I33" s="714"/>
    </row>
    <row r="34" spans="1:10" ht="5.25" customHeight="1">
      <c r="A34" s="704"/>
      <c r="B34" s="704"/>
      <c r="C34" s="704"/>
      <c r="D34" s="704"/>
      <c r="E34" s="704"/>
      <c r="F34" s="704"/>
      <c r="G34" s="704"/>
      <c r="H34" s="704"/>
      <c r="I34" s="704"/>
      <c r="J34" s="704"/>
    </row>
    <row r="35" spans="1:10" ht="96.75" customHeight="1">
      <c r="A35" s="704" t="s">
        <v>865</v>
      </c>
      <c r="B35" s="704"/>
      <c r="C35" s="704"/>
      <c r="D35" s="704"/>
      <c r="E35" s="704"/>
      <c r="F35" s="704"/>
      <c r="G35" s="704"/>
      <c r="H35" s="704"/>
      <c r="I35" s="704"/>
      <c r="J35" s="704"/>
    </row>
    <row r="36" spans="1:10" ht="29.25" customHeight="1">
      <c r="A36" s="704" t="s">
        <v>864</v>
      </c>
      <c r="B36" s="704"/>
      <c r="C36" s="704"/>
      <c r="D36" s="704"/>
      <c r="E36" s="704"/>
      <c r="F36" s="704"/>
      <c r="G36" s="704"/>
      <c r="H36" s="704"/>
      <c r="I36" s="704"/>
      <c r="J36" s="704"/>
    </row>
    <row r="37" spans="1:10" ht="43.5" customHeight="1">
      <c r="A37" s="704" t="s">
        <v>4</v>
      </c>
      <c r="B37" s="704"/>
      <c r="C37" s="704"/>
      <c r="D37" s="704"/>
      <c r="E37" s="704"/>
      <c r="F37" s="704"/>
      <c r="G37" s="704"/>
      <c r="H37" s="704"/>
      <c r="I37" s="704"/>
      <c r="J37" s="704"/>
    </row>
    <row r="38" spans="1:10" ht="21" customHeight="1">
      <c r="A38" s="704" t="s">
        <v>562</v>
      </c>
      <c r="B38" s="704"/>
      <c r="C38" s="704"/>
      <c r="D38" s="704"/>
      <c r="E38" s="704"/>
      <c r="F38" s="704"/>
      <c r="G38" s="704"/>
      <c r="H38" s="704"/>
      <c r="I38" s="704"/>
      <c r="J38" s="704"/>
    </row>
    <row r="39" spans="1:10" ht="36" customHeight="1">
      <c r="A39" s="704" t="s">
        <v>563</v>
      </c>
      <c r="B39" s="704"/>
      <c r="C39" s="704"/>
      <c r="D39" s="704"/>
      <c r="E39" s="704"/>
      <c r="F39" s="704"/>
      <c r="G39" s="704"/>
      <c r="H39" s="704"/>
      <c r="I39" s="704"/>
      <c r="J39" s="704"/>
    </row>
    <row r="40" spans="1:9" ht="15" customHeight="1">
      <c r="A40" s="704"/>
      <c r="B40" s="704"/>
      <c r="C40" s="704"/>
      <c r="D40" s="704"/>
      <c r="E40" s="704"/>
      <c r="F40" s="704"/>
      <c r="G40" s="704"/>
      <c r="H40" s="704"/>
      <c r="I40" s="704"/>
    </row>
    <row r="41" spans="1:9" ht="27" customHeight="1">
      <c r="A41" s="714" t="s">
        <v>628</v>
      </c>
      <c r="B41" s="715"/>
      <c r="C41" s="715"/>
      <c r="D41" s="715"/>
      <c r="E41" s="715"/>
      <c r="F41" s="715"/>
      <c r="G41" s="715"/>
      <c r="H41" s="715"/>
      <c r="I41" s="715"/>
    </row>
    <row r="42" spans="1:9" ht="56.25" customHeight="1">
      <c r="A42" s="710" t="s">
        <v>1157</v>
      </c>
      <c r="B42" s="710"/>
      <c r="C42" s="710"/>
      <c r="D42" s="710"/>
      <c r="E42" s="710"/>
      <c r="F42" s="710"/>
      <c r="G42" s="710"/>
      <c r="H42" s="710"/>
      <c r="I42" s="710"/>
    </row>
    <row r="43" spans="1:10" ht="57.75" customHeight="1">
      <c r="A43" s="704" t="s">
        <v>1052</v>
      </c>
      <c r="B43" s="704"/>
      <c r="C43" s="704"/>
      <c r="D43" s="704"/>
      <c r="E43" s="704"/>
      <c r="F43" s="704"/>
      <c r="G43" s="704"/>
      <c r="H43" s="704"/>
      <c r="I43" s="704"/>
      <c r="J43" s="704"/>
    </row>
    <row r="44" spans="1:10" ht="39" customHeight="1">
      <c r="A44" s="704" t="s">
        <v>665</v>
      </c>
      <c r="B44" s="704"/>
      <c r="C44" s="704"/>
      <c r="D44" s="704"/>
      <c r="E44" s="704"/>
      <c r="F44" s="704"/>
      <c r="G44" s="704"/>
      <c r="H44" s="704"/>
      <c r="I44" s="704"/>
      <c r="J44" s="704"/>
    </row>
    <row r="45" spans="1:9" ht="17.25" customHeight="1">
      <c r="A45" s="704" t="s">
        <v>927</v>
      </c>
      <c r="B45" s="704"/>
      <c r="C45" s="704"/>
      <c r="D45" s="704"/>
      <c r="E45" s="704"/>
      <c r="F45" s="704"/>
      <c r="G45" s="704"/>
      <c r="H45" s="704"/>
      <c r="I45" s="704"/>
    </row>
    <row r="46" spans="1:9" ht="17.25" customHeight="1">
      <c r="A46" s="704"/>
      <c r="B46" s="704"/>
      <c r="C46" s="704"/>
      <c r="D46" s="704"/>
      <c r="E46" s="704"/>
      <c r="F46" s="704"/>
      <c r="G46" s="704"/>
      <c r="H46" s="704"/>
      <c r="I46" s="704"/>
    </row>
    <row r="47" spans="1:9" ht="29.25" customHeight="1">
      <c r="A47" s="711" t="s">
        <v>125</v>
      </c>
      <c r="B47" s="711"/>
      <c r="C47" s="711"/>
      <c r="D47" s="711"/>
      <c r="E47" s="711"/>
      <c r="F47" s="711"/>
      <c r="G47" s="711"/>
      <c r="H47" s="711"/>
      <c r="I47" s="711"/>
    </row>
    <row r="48" spans="1:9" ht="71.25" customHeight="1">
      <c r="A48" s="704" t="s">
        <v>866</v>
      </c>
      <c r="B48" s="704"/>
      <c r="C48" s="704"/>
      <c r="D48" s="704"/>
      <c r="E48" s="704"/>
      <c r="F48" s="704"/>
      <c r="G48" s="704"/>
      <c r="H48" s="704"/>
      <c r="I48" s="704"/>
    </row>
    <row r="49" spans="1:9" ht="37.5" customHeight="1">
      <c r="A49" s="704" t="s">
        <v>558</v>
      </c>
      <c r="B49" s="704"/>
      <c r="C49" s="704"/>
      <c r="D49" s="704"/>
      <c r="E49" s="704"/>
      <c r="F49" s="704"/>
      <c r="G49" s="704"/>
      <c r="H49" s="704"/>
      <c r="I49" s="704"/>
    </row>
    <row r="50" spans="1:9" ht="49.5" customHeight="1">
      <c r="A50" s="711" t="s">
        <v>963</v>
      </c>
      <c r="B50" s="711"/>
      <c r="C50" s="711"/>
      <c r="D50" s="711"/>
      <c r="E50" s="711"/>
      <c r="F50" s="711"/>
      <c r="G50" s="711"/>
      <c r="H50" s="711"/>
      <c r="I50" s="711"/>
    </row>
    <row r="51" spans="1:9" ht="30" customHeight="1">
      <c r="A51" s="704" t="s">
        <v>367</v>
      </c>
      <c r="B51" s="704"/>
      <c r="C51" s="704"/>
      <c r="D51" s="704"/>
      <c r="E51" s="704"/>
      <c r="F51" s="704"/>
      <c r="G51" s="704"/>
      <c r="H51" s="704"/>
      <c r="I51" s="704"/>
    </row>
    <row r="52" spans="1:9" ht="24" customHeight="1">
      <c r="A52" s="704" t="s">
        <v>611</v>
      </c>
      <c r="B52" s="704"/>
      <c r="C52" s="704"/>
      <c r="D52" s="704"/>
      <c r="E52" s="704"/>
      <c r="F52" s="704"/>
      <c r="G52" s="704"/>
      <c r="H52" s="704"/>
      <c r="I52" s="704"/>
    </row>
    <row r="53" spans="1:9" ht="32.25" customHeight="1">
      <c r="A53" s="704" t="s">
        <v>895</v>
      </c>
      <c r="B53" s="704"/>
      <c r="C53" s="704"/>
      <c r="D53" s="704"/>
      <c r="E53" s="704"/>
      <c r="F53" s="704"/>
      <c r="G53" s="704"/>
      <c r="H53" s="704"/>
      <c r="I53" s="704"/>
    </row>
    <row r="54" spans="1:9" ht="25.5" customHeight="1">
      <c r="A54" s="704" t="s">
        <v>609</v>
      </c>
      <c r="B54" s="704"/>
      <c r="C54" s="704"/>
      <c r="D54" s="704"/>
      <c r="E54" s="704"/>
      <c r="F54" s="704"/>
      <c r="G54" s="704"/>
      <c r="H54" s="704"/>
      <c r="I54" s="704"/>
    </row>
    <row r="55" spans="1:9" ht="23.25" customHeight="1">
      <c r="A55" s="704" t="s">
        <v>610</v>
      </c>
      <c r="B55" s="704"/>
      <c r="C55" s="704"/>
      <c r="D55" s="704"/>
      <c r="E55" s="704"/>
      <c r="F55" s="704"/>
      <c r="G55" s="704"/>
      <c r="H55" s="704"/>
      <c r="I55" s="704"/>
    </row>
    <row r="56" spans="1:9" ht="8.25" customHeight="1">
      <c r="A56" s="704"/>
      <c r="B56" s="704"/>
      <c r="C56" s="704"/>
      <c r="D56" s="704"/>
      <c r="E56" s="704"/>
      <c r="F56" s="704"/>
      <c r="G56" s="704"/>
      <c r="H56" s="704"/>
      <c r="I56" s="704"/>
    </row>
    <row r="57" spans="1:10" ht="33.75" customHeight="1">
      <c r="A57" s="704" t="s">
        <v>1007</v>
      </c>
      <c r="B57" s="704"/>
      <c r="C57" s="704"/>
      <c r="D57" s="704"/>
      <c r="E57" s="704"/>
      <c r="F57" s="704"/>
      <c r="G57" s="704"/>
      <c r="H57" s="704"/>
      <c r="I57" s="704"/>
      <c r="J57" s="704"/>
    </row>
    <row r="58" spans="1:10" ht="39.75" customHeight="1">
      <c r="A58" s="704" t="s">
        <v>978</v>
      </c>
      <c r="B58" s="704"/>
      <c r="C58" s="704"/>
      <c r="D58" s="704"/>
      <c r="E58" s="704"/>
      <c r="F58" s="704"/>
      <c r="G58" s="704"/>
      <c r="H58" s="704"/>
      <c r="I58" s="704"/>
      <c r="J58" s="704"/>
    </row>
    <row r="59" spans="1:10" ht="29.25" customHeight="1">
      <c r="A59" s="704" t="s">
        <v>674</v>
      </c>
      <c r="B59" s="704"/>
      <c r="C59" s="704"/>
      <c r="D59" s="704"/>
      <c r="E59" s="704"/>
      <c r="F59" s="704"/>
      <c r="G59" s="704"/>
      <c r="H59" s="704"/>
      <c r="I59" s="704"/>
      <c r="J59" s="704"/>
    </row>
    <row r="60" spans="1:10" ht="36" customHeight="1">
      <c r="A60" s="704" t="s">
        <v>1196</v>
      </c>
      <c r="B60" s="704"/>
      <c r="C60" s="704"/>
      <c r="D60" s="704"/>
      <c r="E60" s="704"/>
      <c r="F60" s="704"/>
      <c r="G60" s="704"/>
      <c r="H60" s="704"/>
      <c r="I60" s="704"/>
      <c r="J60" s="704"/>
    </row>
    <row r="61" spans="1:10" ht="17.25" customHeight="1">
      <c r="A61" s="704"/>
      <c r="B61" s="704"/>
      <c r="C61" s="704"/>
      <c r="D61" s="704"/>
      <c r="E61" s="704"/>
      <c r="F61" s="704"/>
      <c r="G61" s="704"/>
      <c r="H61" s="704"/>
      <c r="I61" s="704"/>
      <c r="J61" s="704"/>
    </row>
    <row r="62" spans="1:9" ht="33.75" customHeight="1">
      <c r="A62" s="1688" t="s">
        <v>1</v>
      </c>
      <c r="B62" s="1688"/>
      <c r="C62" s="1688"/>
      <c r="D62" s="1688"/>
      <c r="E62" s="1688"/>
      <c r="F62" s="1688"/>
      <c r="G62" s="1688"/>
      <c r="H62" s="1688"/>
      <c r="I62" s="1688"/>
    </row>
    <row r="63" spans="1:9" ht="22.5" customHeight="1">
      <c r="A63" s="707"/>
      <c r="B63" s="707"/>
      <c r="C63" s="707"/>
      <c r="D63" s="707"/>
      <c r="E63" s="707"/>
      <c r="F63" s="707"/>
      <c r="G63" s="707"/>
      <c r="H63" s="707"/>
      <c r="I63" s="707"/>
    </row>
    <row r="64" spans="1:9" ht="73.5" customHeight="1">
      <c r="A64" s="139"/>
      <c r="B64" s="711" t="s">
        <v>931</v>
      </c>
      <c r="C64" s="711"/>
      <c r="D64" s="711"/>
      <c r="E64" s="711"/>
      <c r="F64" s="711"/>
      <c r="G64" s="711"/>
      <c r="H64" s="711"/>
      <c r="I64" s="711"/>
    </row>
    <row r="65" spans="1:9" ht="44.25" customHeight="1">
      <c r="A65" s="707"/>
      <c r="B65" s="707"/>
      <c r="C65" s="707"/>
      <c r="D65" s="707"/>
      <c r="E65" s="707"/>
      <c r="F65" s="707"/>
      <c r="G65" s="707"/>
      <c r="H65" s="707"/>
      <c r="I65" s="707"/>
    </row>
    <row r="66" spans="1:9" ht="41.25" customHeight="1">
      <c r="A66" s="713"/>
      <c r="B66" s="713"/>
      <c r="C66" s="713"/>
      <c r="D66" s="713"/>
      <c r="E66" s="713"/>
      <c r="F66" s="713"/>
      <c r="G66" s="713"/>
      <c r="H66" s="713"/>
      <c r="I66" s="713"/>
    </row>
    <row r="67" spans="1:9" ht="38.25" customHeight="1">
      <c r="A67" s="712">
        <v>4</v>
      </c>
      <c r="B67" s="712"/>
      <c r="C67" s="712"/>
      <c r="D67" s="712"/>
      <c r="E67" s="712"/>
      <c r="F67" s="712"/>
      <c r="G67" s="712"/>
      <c r="H67" s="712"/>
      <c r="I67" s="712"/>
    </row>
  </sheetData>
  <mergeCells count="64">
    <mergeCell ref="A41:I41"/>
    <mergeCell ref="A25:I25"/>
    <mergeCell ref="A26:I26"/>
    <mergeCell ref="A40:I40"/>
    <mergeCell ref="A33:I33"/>
    <mergeCell ref="A35:J35"/>
    <mergeCell ref="A38:J38"/>
    <mergeCell ref="A39:J39"/>
    <mergeCell ref="A34:J34"/>
    <mergeCell ref="A29:I29"/>
    <mergeCell ref="A57:J57"/>
    <mergeCell ref="A58:J58"/>
    <mergeCell ref="A59:J59"/>
    <mergeCell ref="A46:I46"/>
    <mergeCell ref="A47:I47"/>
    <mergeCell ref="A49:I49"/>
    <mergeCell ref="A53:I53"/>
    <mergeCell ref="A54:I54"/>
    <mergeCell ref="A55:I55"/>
    <mergeCell ref="A56:I56"/>
    <mergeCell ref="A60:J60"/>
    <mergeCell ref="A61:J61"/>
    <mergeCell ref="A67:I67"/>
    <mergeCell ref="B64:I64"/>
    <mergeCell ref="A65:I65"/>
    <mergeCell ref="A62:I62"/>
    <mergeCell ref="A66:I66"/>
    <mergeCell ref="A63:I63"/>
    <mergeCell ref="A48:I48"/>
    <mergeCell ref="A51:I51"/>
    <mergeCell ref="A52:I52"/>
    <mergeCell ref="A42:I42"/>
    <mergeCell ref="A45:I45"/>
    <mergeCell ref="A43:J43"/>
    <mergeCell ref="A50:I50"/>
    <mergeCell ref="A44:J44"/>
    <mergeCell ref="A2:J2"/>
    <mergeCell ref="A3:J3"/>
    <mergeCell ref="A6:J6"/>
    <mergeCell ref="A4:I4"/>
    <mergeCell ref="A8:I8"/>
    <mergeCell ref="A13:J13"/>
    <mergeCell ref="A16:I16"/>
    <mergeCell ref="A19:J19"/>
    <mergeCell ref="A9:J9"/>
    <mergeCell ref="A14:J14"/>
    <mergeCell ref="A18:J18"/>
    <mergeCell ref="A22:J22"/>
    <mergeCell ref="A20:J20"/>
    <mergeCell ref="A24:J24"/>
    <mergeCell ref="A37:J37"/>
    <mergeCell ref="A28:I28"/>
    <mergeCell ref="A36:J36"/>
    <mergeCell ref="A21:J21"/>
    <mergeCell ref="A1:I1"/>
    <mergeCell ref="A7:J7"/>
    <mergeCell ref="A11:J11"/>
    <mergeCell ref="A27:I27"/>
    <mergeCell ref="A23:J23"/>
    <mergeCell ref="A12:J12"/>
    <mergeCell ref="A17:I17"/>
    <mergeCell ref="A10:J10"/>
    <mergeCell ref="A15:I15"/>
    <mergeCell ref="A5:I5"/>
  </mergeCells>
  <printOptions horizontalCentered="1"/>
  <pageMargins left="0.984251968503937" right="0.7874015748031497" top="0.984251968503937" bottom="0.1968503937007874" header="0.1968503937007874" footer="0.2362204724409449"/>
  <pageSetup horizontalDpi="600" verticalDpi="600" orientation="portrait" paperSize="9" scale="61" r:id="rId2"/>
  <rowBreaks count="1" manualBreakCount="1">
    <brk id="30" max="255" man="1"/>
  </rowBreaks>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Φύλλο4"/>
  <dimension ref="A1:N872"/>
  <sheetViews>
    <sheetView view="pageBreakPreview" zoomScaleNormal="75" zoomScaleSheetLayoutView="100" workbookViewId="0" topLeftCell="B771">
      <selection activeCell="B777" sqref="B777:L777"/>
    </sheetView>
  </sheetViews>
  <sheetFormatPr defaultColWidth="8.796875" defaultRowHeight="15"/>
  <cols>
    <col min="1" max="1" width="4.19921875" style="5" customWidth="1"/>
    <col min="2" max="2" width="46.59765625" style="5" customWidth="1"/>
    <col min="3" max="3" width="12" style="56" customWidth="1"/>
    <col min="4" max="4" width="10.8984375" style="57" customWidth="1"/>
    <col min="5" max="5" width="10.5" style="5" customWidth="1"/>
    <col min="6" max="6" width="10.59765625" style="55" customWidth="1"/>
    <col min="7" max="7" width="10.19921875" style="5" customWidth="1"/>
    <col min="8" max="8" width="10.19921875" style="55" customWidth="1"/>
    <col min="9" max="9" width="10.8984375" style="5" customWidth="1"/>
    <col min="10" max="10" width="10.8984375" style="55" customWidth="1"/>
    <col min="11" max="11" width="11.8984375" style="5" customWidth="1"/>
    <col min="12" max="12" width="11.8984375" style="55" customWidth="1"/>
    <col min="13" max="13" width="13.09765625" style="5" customWidth="1"/>
    <col min="14" max="14" width="9.8984375" style="55" customWidth="1"/>
    <col min="15" max="16384" width="8.59765625" style="5" customWidth="1"/>
  </cols>
  <sheetData>
    <row r="1" spans="1:14" ht="19.5">
      <c r="A1" s="870" t="s">
        <v>842</v>
      </c>
      <c r="B1" s="870"/>
      <c r="C1" s="870"/>
      <c r="D1" s="870"/>
      <c r="E1" s="870"/>
      <c r="F1" s="870"/>
      <c r="G1" s="870"/>
      <c r="H1" s="870"/>
      <c r="I1" s="870"/>
      <c r="J1" s="870"/>
      <c r="K1" s="870"/>
      <c r="L1" s="870"/>
      <c r="M1" s="4"/>
      <c r="N1" s="4"/>
    </row>
    <row r="2" spans="1:14" ht="10.5" customHeight="1">
      <c r="A2" s="6"/>
      <c r="B2" s="6"/>
      <c r="C2" s="6"/>
      <c r="D2" s="6"/>
      <c r="E2" s="6"/>
      <c r="F2" s="6"/>
      <c r="G2" s="6"/>
      <c r="H2" s="6"/>
      <c r="I2" s="6"/>
      <c r="J2" s="6"/>
      <c r="K2" s="230"/>
      <c r="L2" s="230"/>
      <c r="M2" s="4"/>
      <c r="N2" s="4"/>
    </row>
    <row r="3" spans="1:14" ht="13.5" customHeight="1" hidden="1">
      <c r="A3" s="7"/>
      <c r="B3" s="7"/>
      <c r="C3" s="7"/>
      <c r="D3" s="7"/>
      <c r="E3" s="7"/>
      <c r="F3" s="7"/>
      <c r="G3" s="8">
        <v>2</v>
      </c>
      <c r="H3" s="9">
        <v>80000</v>
      </c>
      <c r="I3" s="10">
        <f>H3*$I$7/$H$7</f>
        <v>109101.95</v>
      </c>
      <c r="J3" s="7"/>
      <c r="K3" s="231"/>
      <c r="L3" s="231"/>
      <c r="M3" s="4"/>
      <c r="N3" s="4"/>
    </row>
    <row r="4" spans="1:14" ht="11.25" customHeight="1" hidden="1">
      <c r="A4" s="7"/>
      <c r="B4" s="7"/>
      <c r="C4" s="7"/>
      <c r="D4" s="7"/>
      <c r="E4" s="7"/>
      <c r="F4" s="7"/>
      <c r="G4" s="8">
        <v>3</v>
      </c>
      <c r="H4" s="9">
        <v>600000</v>
      </c>
      <c r="I4" s="10">
        <f>H4*$I$7/$H$7</f>
        <v>818264.66</v>
      </c>
      <c r="J4" s="7"/>
      <c r="K4" s="231"/>
      <c r="L4" s="231"/>
      <c r="M4" s="4"/>
      <c r="N4" s="4"/>
    </row>
    <row r="5" spans="1:14" ht="12.75" customHeight="1" hidden="1">
      <c r="A5" s="7"/>
      <c r="B5" s="7"/>
      <c r="C5" s="7"/>
      <c r="D5" s="7"/>
      <c r="E5" s="7"/>
      <c r="F5" s="7"/>
      <c r="G5" s="8">
        <v>4</v>
      </c>
      <c r="H5" s="9">
        <v>200000</v>
      </c>
      <c r="I5" s="10">
        <f>H5*$I$7/$H$7</f>
        <v>272754.89</v>
      </c>
      <c r="J5" s="7"/>
      <c r="K5" s="231"/>
      <c r="L5" s="231"/>
      <c r="M5" s="4"/>
      <c r="N5" s="4"/>
    </row>
    <row r="6" spans="1:14" ht="6.75" customHeight="1" hidden="1">
      <c r="A6" s="7"/>
      <c r="B6" s="7"/>
      <c r="C6" s="7"/>
      <c r="D6" s="7"/>
      <c r="E6" s="7"/>
      <c r="F6" s="7"/>
      <c r="G6" s="8">
        <v>5</v>
      </c>
      <c r="H6" s="9"/>
      <c r="I6" s="10">
        <f>H6*$I$7/$H$7</f>
        <v>0</v>
      </c>
      <c r="J6" s="7"/>
      <c r="K6" s="231"/>
      <c r="L6" s="231"/>
      <c r="M6" s="4"/>
      <c r="N6" s="4"/>
    </row>
    <row r="7" spans="1:14" ht="15" customHeight="1" hidden="1">
      <c r="A7" s="7"/>
      <c r="B7" s="7"/>
      <c r="C7" s="7"/>
      <c r="D7" s="11">
        <v>1200000</v>
      </c>
      <c r="E7" s="12">
        <v>340.75</v>
      </c>
      <c r="F7" s="11">
        <f>ROUND(D7/E7,0)</f>
        <v>3522</v>
      </c>
      <c r="G7" s="8" t="s">
        <v>1076</v>
      </c>
      <c r="H7" s="10">
        <f>SUM(H3:H6)</f>
        <v>880000</v>
      </c>
      <c r="I7" s="9">
        <f>F7*340.75</f>
        <v>1200121.5</v>
      </c>
      <c r="J7" s="7"/>
      <c r="K7" s="231"/>
      <c r="L7" s="231"/>
      <c r="M7" s="4"/>
      <c r="N7" s="4"/>
    </row>
    <row r="8" spans="1:14" ht="3.75" customHeight="1" hidden="1">
      <c r="A8" s="13"/>
      <c r="B8" s="14"/>
      <c r="C8" s="14"/>
      <c r="D8" s="14"/>
      <c r="E8" s="14"/>
      <c r="F8" s="14"/>
      <c r="G8" s="14"/>
      <c r="H8" s="14"/>
      <c r="I8" s="14"/>
      <c r="J8" s="15"/>
      <c r="K8" s="232"/>
      <c r="L8" s="232"/>
      <c r="N8" s="5"/>
    </row>
    <row r="9" spans="1:14" s="20" customFormat="1" ht="24.75" customHeight="1" thickBot="1">
      <c r="A9" s="871" t="s">
        <v>1080</v>
      </c>
      <c r="B9" s="871"/>
      <c r="C9" s="16"/>
      <c r="D9" s="17"/>
      <c r="E9" s="17"/>
      <c r="F9" s="17"/>
      <c r="G9" s="18"/>
      <c r="H9" s="19"/>
      <c r="I9" s="18"/>
      <c r="J9" s="17"/>
      <c r="K9" s="18"/>
      <c r="L9" s="17"/>
      <c r="N9" s="21"/>
    </row>
    <row r="10" spans="1:14" ht="15.75" customHeight="1" thickBot="1">
      <c r="A10" s="741"/>
      <c r="B10" s="742"/>
      <c r="C10" s="604" t="s">
        <v>522</v>
      </c>
      <c r="D10" s="605"/>
      <c r="E10" s="605"/>
      <c r="F10" s="605"/>
      <c r="G10" s="605"/>
      <c r="H10" s="605"/>
      <c r="I10" s="605"/>
      <c r="J10" s="606"/>
      <c r="K10" s="63"/>
      <c r="L10" s="63"/>
      <c r="N10" s="5"/>
    </row>
    <row r="11" spans="1:14" ht="48.75" customHeight="1" thickBot="1">
      <c r="A11" s="743"/>
      <c r="B11" s="744"/>
      <c r="C11" s="588" t="s">
        <v>1000</v>
      </c>
      <c r="D11" s="587"/>
      <c r="E11" s="588" t="s">
        <v>570</v>
      </c>
      <c r="F11" s="587"/>
      <c r="G11" s="588" t="s">
        <v>1184</v>
      </c>
      <c r="H11" s="587"/>
      <c r="I11" s="588" t="s">
        <v>349</v>
      </c>
      <c r="J11" s="587"/>
      <c r="K11" s="787"/>
      <c r="L11" s="787"/>
      <c r="N11" s="5"/>
    </row>
    <row r="12" spans="1:14" ht="17.25" thickBot="1">
      <c r="A12" s="22" t="s">
        <v>579</v>
      </c>
      <c r="B12" s="23" t="s">
        <v>837</v>
      </c>
      <c r="C12" s="667"/>
      <c r="D12" s="668"/>
      <c r="E12" s="735"/>
      <c r="F12" s="736"/>
      <c r="G12" s="735"/>
      <c r="H12" s="736"/>
      <c r="I12" s="735"/>
      <c r="J12" s="736"/>
      <c r="K12" s="864"/>
      <c r="L12" s="864"/>
      <c r="N12" s="5"/>
    </row>
    <row r="13" spans="1:12" s="26" customFormat="1" ht="16.5">
      <c r="A13" s="24">
        <v>1</v>
      </c>
      <c r="B13" s="25" t="s">
        <v>523</v>
      </c>
      <c r="C13" s="633">
        <v>7.95</v>
      </c>
      <c r="D13" s="635"/>
      <c r="E13" s="633">
        <v>3.69</v>
      </c>
      <c r="F13" s="635"/>
      <c r="G13" s="633">
        <v>6.5</v>
      </c>
      <c r="H13" s="635"/>
      <c r="I13" s="633">
        <v>3.68</v>
      </c>
      <c r="J13" s="635"/>
      <c r="K13" s="818"/>
      <c r="L13" s="818"/>
    </row>
    <row r="14" spans="1:12" s="26" customFormat="1" ht="16.5">
      <c r="A14" s="27">
        <v>2</v>
      </c>
      <c r="B14" s="28" t="s">
        <v>524</v>
      </c>
      <c r="C14" s="689">
        <v>9.94</v>
      </c>
      <c r="D14" s="690"/>
      <c r="E14" s="689">
        <v>11.08</v>
      </c>
      <c r="F14" s="690"/>
      <c r="G14" s="689">
        <v>6.5</v>
      </c>
      <c r="H14" s="690"/>
      <c r="I14" s="689">
        <v>11.51</v>
      </c>
      <c r="J14" s="690"/>
      <c r="K14" s="818"/>
      <c r="L14" s="818"/>
    </row>
    <row r="15" spans="1:12" s="26" customFormat="1" ht="16.5">
      <c r="A15" s="27">
        <v>3</v>
      </c>
      <c r="B15" s="28" t="s">
        <v>525</v>
      </c>
      <c r="C15" s="689">
        <v>1.11</v>
      </c>
      <c r="D15" s="690"/>
      <c r="E15" s="689">
        <v>1.23</v>
      </c>
      <c r="F15" s="690"/>
      <c r="G15" s="689"/>
      <c r="H15" s="690"/>
      <c r="I15" s="689"/>
      <c r="J15" s="690"/>
      <c r="K15" s="818"/>
      <c r="L15" s="818"/>
    </row>
    <row r="16" spans="1:12" s="26" customFormat="1" ht="16.5">
      <c r="A16" s="27">
        <v>4</v>
      </c>
      <c r="B16" s="28" t="s">
        <v>526</v>
      </c>
      <c r="C16" s="689"/>
      <c r="D16" s="690"/>
      <c r="E16" s="689"/>
      <c r="F16" s="690"/>
      <c r="G16" s="689"/>
      <c r="H16" s="690"/>
      <c r="I16" s="689"/>
      <c r="J16" s="690"/>
      <c r="K16" s="818"/>
      <c r="L16" s="818"/>
    </row>
    <row r="17" spans="1:12" s="29" customFormat="1" ht="24" customHeight="1">
      <c r="A17" s="233">
        <v>5</v>
      </c>
      <c r="B17" s="386" t="s">
        <v>538</v>
      </c>
      <c r="C17" s="772">
        <v>0.5</v>
      </c>
      <c r="D17" s="773"/>
      <c r="E17" s="772">
        <v>0.5</v>
      </c>
      <c r="F17" s="773"/>
      <c r="G17" s="772">
        <v>0.5</v>
      </c>
      <c r="H17" s="773"/>
      <c r="I17" s="861">
        <v>13.81</v>
      </c>
      <c r="J17" s="862"/>
      <c r="K17" s="769"/>
      <c r="L17" s="769"/>
    </row>
    <row r="18" spans="1:12" s="31" customFormat="1" ht="16.5" customHeight="1" thickBot="1">
      <c r="A18" s="22"/>
      <c r="B18" s="30" t="s">
        <v>618</v>
      </c>
      <c r="C18" s="590">
        <f>SUM(C13:D17)</f>
        <v>19.5</v>
      </c>
      <c r="D18" s="591"/>
      <c r="E18" s="590">
        <f>SUM(E13:F17)</f>
        <v>16.5</v>
      </c>
      <c r="F18" s="591"/>
      <c r="G18" s="590">
        <f>SUM(G13:H17)</f>
        <v>13.5</v>
      </c>
      <c r="H18" s="591"/>
      <c r="I18" s="859">
        <f>SUM(I13:J17)</f>
        <v>29</v>
      </c>
      <c r="J18" s="860"/>
      <c r="K18" s="858"/>
      <c r="L18" s="858"/>
    </row>
    <row r="19" spans="1:14" ht="17.25" thickBot="1">
      <c r="A19" s="22" t="s">
        <v>413</v>
      </c>
      <c r="B19" s="23" t="s">
        <v>527</v>
      </c>
      <c r="C19" s="32" t="s">
        <v>528</v>
      </c>
      <c r="D19" s="33" t="s">
        <v>529</v>
      </c>
      <c r="E19" s="32" t="s">
        <v>528</v>
      </c>
      <c r="F19" s="33" t="s">
        <v>529</v>
      </c>
      <c r="G19" s="32" t="s">
        <v>528</v>
      </c>
      <c r="H19" s="33" t="s">
        <v>529</v>
      </c>
      <c r="I19" s="32" t="s">
        <v>528</v>
      </c>
      <c r="J19" s="34" t="s">
        <v>529</v>
      </c>
      <c r="K19" s="817"/>
      <c r="L19" s="818"/>
      <c r="N19" s="5"/>
    </row>
    <row r="20" spans="1:12" s="26" customFormat="1" ht="19.5">
      <c r="A20" s="24"/>
      <c r="B20" s="35" t="s">
        <v>530</v>
      </c>
      <c r="C20" s="36" t="s">
        <v>930</v>
      </c>
      <c r="D20" s="37" t="s">
        <v>945</v>
      </c>
      <c r="E20" s="36" t="s">
        <v>930</v>
      </c>
      <c r="F20" s="37" t="s">
        <v>945</v>
      </c>
      <c r="G20" s="36" t="s">
        <v>930</v>
      </c>
      <c r="H20" s="37" t="s">
        <v>945</v>
      </c>
      <c r="I20" s="38"/>
      <c r="J20" s="40"/>
      <c r="K20" s="865"/>
      <c r="L20" s="866"/>
    </row>
    <row r="21" spans="1:12" s="26" customFormat="1" ht="16.5">
      <c r="A21" s="27"/>
      <c r="B21" s="28" t="s">
        <v>531</v>
      </c>
      <c r="C21" s="41"/>
      <c r="D21" s="42"/>
      <c r="E21" s="41"/>
      <c r="F21" s="42"/>
      <c r="G21" s="41"/>
      <c r="H21" s="42"/>
      <c r="I21" s="65">
        <v>15</v>
      </c>
      <c r="J21" s="43">
        <v>7</v>
      </c>
      <c r="K21" s="817"/>
      <c r="L21" s="818"/>
    </row>
    <row r="22" spans="1:12" s="26" customFormat="1" ht="16.5">
      <c r="A22" s="384"/>
      <c r="B22" s="391"/>
      <c r="C22" s="41"/>
      <c r="D22" s="42"/>
      <c r="E22" s="41"/>
      <c r="F22" s="42"/>
      <c r="G22" s="41"/>
      <c r="H22" s="42"/>
      <c r="I22" s="65"/>
      <c r="J22" s="43"/>
      <c r="K22" s="817"/>
      <c r="L22" s="818"/>
    </row>
    <row r="23" spans="1:12" s="26" customFormat="1" ht="17.25" thickBot="1">
      <c r="A23" s="24"/>
      <c r="B23" s="103"/>
      <c r="C23" s="41"/>
      <c r="D23" s="42"/>
      <c r="E23" s="41"/>
      <c r="F23" s="42"/>
      <c r="G23" s="41"/>
      <c r="H23" s="42"/>
      <c r="I23" s="65"/>
      <c r="J23" s="43"/>
      <c r="K23" s="817"/>
      <c r="L23" s="818"/>
    </row>
    <row r="24" spans="1:14" ht="17.25" thickBot="1">
      <c r="A24" s="22" t="s">
        <v>416</v>
      </c>
      <c r="B24" s="23" t="s">
        <v>532</v>
      </c>
      <c r="C24" s="667"/>
      <c r="D24" s="668"/>
      <c r="E24" s="667"/>
      <c r="F24" s="668"/>
      <c r="G24" s="667"/>
      <c r="H24" s="668"/>
      <c r="I24" s="667"/>
      <c r="J24" s="668"/>
      <c r="K24" s="817"/>
      <c r="L24" s="818"/>
      <c r="N24" s="5"/>
    </row>
    <row r="25" spans="1:12" s="26" customFormat="1" ht="16.5">
      <c r="A25" s="24">
        <v>1</v>
      </c>
      <c r="B25" s="25" t="s">
        <v>533</v>
      </c>
      <c r="C25" s="781">
        <v>250</v>
      </c>
      <c r="D25" s="782"/>
      <c r="E25" s="781">
        <v>250</v>
      </c>
      <c r="F25" s="782"/>
      <c r="G25" s="781">
        <v>250</v>
      </c>
      <c r="H25" s="782"/>
      <c r="I25" s="781">
        <v>1200</v>
      </c>
      <c r="J25" s="782"/>
      <c r="K25" s="863"/>
      <c r="L25" s="864"/>
    </row>
    <row r="26" spans="1:12" s="26" customFormat="1" ht="16.5">
      <c r="A26" s="27">
        <v>2</v>
      </c>
      <c r="B26" s="28" t="s">
        <v>1005</v>
      </c>
      <c r="C26" s="675">
        <v>120</v>
      </c>
      <c r="D26" s="676"/>
      <c r="E26" s="675">
        <v>120</v>
      </c>
      <c r="F26" s="676"/>
      <c r="G26" s="675">
        <v>120</v>
      </c>
      <c r="H26" s="676"/>
      <c r="I26" s="675"/>
      <c r="J26" s="676"/>
      <c r="K26" s="863"/>
      <c r="L26" s="864"/>
    </row>
    <row r="27" spans="1:12" s="26" customFormat="1" ht="16.5">
      <c r="A27" s="27"/>
      <c r="B27" s="28"/>
      <c r="C27" s="689"/>
      <c r="D27" s="690"/>
      <c r="E27" s="689"/>
      <c r="F27" s="690"/>
      <c r="G27" s="689"/>
      <c r="H27" s="690"/>
      <c r="I27" s="689"/>
      <c r="J27" s="690"/>
      <c r="K27" s="817"/>
      <c r="L27" s="818"/>
    </row>
    <row r="28" spans="1:12" s="26" customFormat="1" ht="16.5">
      <c r="A28" s="27"/>
      <c r="B28" s="28"/>
      <c r="C28" s="689"/>
      <c r="D28" s="690"/>
      <c r="E28" s="689"/>
      <c r="F28" s="690"/>
      <c r="G28" s="689"/>
      <c r="H28" s="690"/>
      <c r="I28" s="689"/>
      <c r="J28" s="690"/>
      <c r="K28" s="817"/>
      <c r="L28" s="818"/>
    </row>
    <row r="29" spans="1:12" s="26" customFormat="1" ht="17.25" thickBot="1">
      <c r="A29" s="44"/>
      <c r="B29" s="45"/>
      <c r="C29" s="665"/>
      <c r="D29" s="666"/>
      <c r="E29" s="665"/>
      <c r="F29" s="666"/>
      <c r="G29" s="665"/>
      <c r="H29" s="666"/>
      <c r="I29" s="665"/>
      <c r="J29" s="666"/>
      <c r="K29" s="817"/>
      <c r="L29" s="818"/>
    </row>
    <row r="30" spans="1:14" ht="17.25" thickBot="1">
      <c r="A30" s="22" t="s">
        <v>536</v>
      </c>
      <c r="B30" s="50" t="s">
        <v>582</v>
      </c>
      <c r="C30" s="667"/>
      <c r="D30" s="668"/>
      <c r="E30" s="667"/>
      <c r="F30" s="668"/>
      <c r="G30" s="667"/>
      <c r="H30" s="668"/>
      <c r="I30" s="667"/>
      <c r="J30" s="668"/>
      <c r="K30" s="817"/>
      <c r="L30" s="818"/>
      <c r="N30" s="5"/>
    </row>
    <row r="31" spans="1:12" s="26" customFormat="1" ht="16.5">
      <c r="A31" s="24">
        <v>1</v>
      </c>
      <c r="B31" s="25" t="s">
        <v>533</v>
      </c>
      <c r="C31" s="633">
        <v>0.17</v>
      </c>
      <c r="D31" s="635"/>
      <c r="E31" s="633">
        <v>0.18</v>
      </c>
      <c r="F31" s="635"/>
      <c r="G31" s="633">
        <v>0.2</v>
      </c>
      <c r="H31" s="635"/>
      <c r="I31" s="633">
        <v>0.17</v>
      </c>
      <c r="J31" s="635"/>
      <c r="K31" s="817"/>
      <c r="L31" s="818"/>
    </row>
    <row r="32" spans="1:12" s="26" customFormat="1" ht="16.5">
      <c r="A32" s="27">
        <v>2</v>
      </c>
      <c r="B32" s="28" t="s">
        <v>1005</v>
      </c>
      <c r="C32" s="689">
        <v>0.09</v>
      </c>
      <c r="D32" s="690"/>
      <c r="E32" s="806">
        <v>0.09</v>
      </c>
      <c r="F32" s="807"/>
      <c r="G32" s="806">
        <v>0.09</v>
      </c>
      <c r="H32" s="807"/>
      <c r="I32" s="689"/>
      <c r="J32" s="690"/>
      <c r="K32" s="817"/>
      <c r="L32" s="818"/>
    </row>
    <row r="33" spans="1:12" s="26" customFormat="1" ht="16.5">
      <c r="A33" s="27"/>
      <c r="B33" s="28"/>
      <c r="C33" s="689"/>
      <c r="D33" s="690"/>
      <c r="E33" s="689"/>
      <c r="F33" s="690"/>
      <c r="G33" s="689"/>
      <c r="H33" s="690"/>
      <c r="I33" s="689"/>
      <c r="J33" s="690"/>
      <c r="K33" s="817"/>
      <c r="L33" s="818"/>
    </row>
    <row r="34" spans="1:12" s="26" customFormat="1" ht="16.5">
      <c r="A34" s="51"/>
      <c r="B34" s="52"/>
      <c r="C34" s="689"/>
      <c r="D34" s="690"/>
      <c r="E34" s="689"/>
      <c r="F34" s="690"/>
      <c r="G34" s="689"/>
      <c r="H34" s="690"/>
      <c r="I34" s="689"/>
      <c r="J34" s="690"/>
      <c r="K34" s="817"/>
      <c r="L34" s="818"/>
    </row>
    <row r="35" spans="1:12" s="26" customFormat="1" ht="17.25" thickBot="1">
      <c r="A35" s="44"/>
      <c r="B35" s="45"/>
      <c r="C35" s="665"/>
      <c r="D35" s="666"/>
      <c r="E35" s="665"/>
      <c r="F35" s="666"/>
      <c r="G35" s="665"/>
      <c r="H35" s="666"/>
      <c r="I35" s="665"/>
      <c r="J35" s="666"/>
      <c r="K35" s="817"/>
      <c r="L35" s="818"/>
    </row>
    <row r="36" spans="1:12" s="20" customFormat="1" ht="36" customHeight="1" thickBot="1">
      <c r="A36" s="53"/>
      <c r="B36" s="54"/>
      <c r="C36" s="693"/>
      <c r="D36" s="694"/>
      <c r="E36" s="693"/>
      <c r="F36" s="694"/>
      <c r="G36" s="693"/>
      <c r="H36" s="694"/>
      <c r="I36" s="693"/>
      <c r="J36" s="694"/>
      <c r="K36" s="856"/>
      <c r="L36" s="857"/>
    </row>
    <row r="37" spans="1:12" s="26" customFormat="1" ht="16.5">
      <c r="A37" s="448"/>
      <c r="B37" s="449"/>
      <c r="C37" s="633"/>
      <c r="D37" s="635"/>
      <c r="E37" s="633"/>
      <c r="F37" s="635"/>
      <c r="G37" s="633"/>
      <c r="H37" s="635"/>
      <c r="I37" s="633"/>
      <c r="J37" s="635"/>
      <c r="K37" s="817"/>
      <c r="L37" s="818"/>
    </row>
    <row r="38" spans="1:12" s="26" customFormat="1" ht="16.5" customHeight="1" thickBot="1">
      <c r="A38" s="44"/>
      <c r="B38" s="45"/>
      <c r="C38" s="665"/>
      <c r="D38" s="666"/>
      <c r="E38" s="665"/>
      <c r="F38" s="666"/>
      <c r="G38" s="665"/>
      <c r="H38" s="666"/>
      <c r="I38" s="665"/>
      <c r="J38" s="666"/>
      <c r="K38" s="817"/>
      <c r="L38" s="818"/>
    </row>
    <row r="39" spans="1:12" ht="23.25" customHeight="1">
      <c r="A39" s="815" t="s">
        <v>268</v>
      </c>
      <c r="B39" s="815"/>
      <c r="C39" s="815"/>
      <c r="D39" s="815"/>
      <c r="E39" s="815"/>
      <c r="F39" s="815"/>
      <c r="G39" s="815"/>
      <c r="H39" s="815"/>
      <c r="I39" s="815"/>
      <c r="J39" s="815"/>
      <c r="K39" s="815"/>
      <c r="L39" s="815"/>
    </row>
    <row r="40" spans="1:12" ht="23.25" customHeight="1">
      <c r="A40" s="815"/>
      <c r="B40" s="815"/>
      <c r="C40" s="815"/>
      <c r="D40" s="815"/>
      <c r="E40" s="815"/>
      <c r="F40" s="815"/>
      <c r="G40" s="815"/>
      <c r="H40" s="815"/>
      <c r="I40" s="815"/>
      <c r="J40" s="815"/>
      <c r="K40" s="815"/>
      <c r="L40" s="815"/>
    </row>
    <row r="41" spans="1:13" ht="9.75" customHeight="1">
      <c r="A41" s="815"/>
      <c r="B41" s="815"/>
      <c r="C41" s="815"/>
      <c r="D41" s="815"/>
      <c r="E41" s="815"/>
      <c r="F41" s="815"/>
      <c r="G41" s="815"/>
      <c r="H41" s="815"/>
      <c r="I41" s="815"/>
      <c r="J41" s="815"/>
      <c r="K41" s="815"/>
      <c r="L41" s="815"/>
      <c r="M41" s="229"/>
    </row>
    <row r="42" spans="1:13" ht="39" customHeight="1">
      <c r="A42" s="478"/>
      <c r="B42" s="816"/>
      <c r="C42" s="816"/>
      <c r="D42" s="816"/>
      <c r="E42" s="816"/>
      <c r="F42" s="816"/>
      <c r="G42" s="816"/>
      <c r="H42" s="816"/>
      <c r="I42" s="816"/>
      <c r="J42" s="816"/>
      <c r="K42" s="816"/>
      <c r="L42" s="816"/>
      <c r="M42" s="229"/>
    </row>
    <row r="43" spans="1:13" ht="38.25" customHeight="1">
      <c r="A43" s="478"/>
      <c r="B43" s="547"/>
      <c r="C43" s="547"/>
      <c r="D43" s="547"/>
      <c r="E43" s="547"/>
      <c r="F43" s="547"/>
      <c r="G43" s="547"/>
      <c r="H43" s="547"/>
      <c r="I43" s="547"/>
      <c r="J43" s="547"/>
      <c r="K43" s="229"/>
      <c r="M43" s="229">
        <v>5</v>
      </c>
    </row>
    <row r="44" ht="16.5" customHeight="1"/>
    <row r="45" spans="1:14" s="20" customFormat="1" ht="24.75" customHeight="1" thickBot="1">
      <c r="A45" s="628" t="s">
        <v>1081</v>
      </c>
      <c r="B45" s="628"/>
      <c r="C45" s="16"/>
      <c r="D45" s="17"/>
      <c r="E45" s="18"/>
      <c r="F45" s="17"/>
      <c r="G45" s="18"/>
      <c r="H45" s="17"/>
      <c r="I45" s="18"/>
      <c r="J45" s="17"/>
      <c r="K45" s="18"/>
      <c r="L45" s="17"/>
      <c r="N45" s="21"/>
    </row>
    <row r="46" spans="1:14" ht="15.75" thickBot="1">
      <c r="A46" s="741"/>
      <c r="B46" s="742"/>
      <c r="C46" s="604" t="s">
        <v>522</v>
      </c>
      <c r="D46" s="605"/>
      <c r="E46" s="605"/>
      <c r="F46" s="605"/>
      <c r="G46" s="605"/>
      <c r="H46" s="605"/>
      <c r="I46" s="605"/>
      <c r="J46" s="606"/>
      <c r="L46" s="5"/>
      <c r="N46" s="5"/>
    </row>
    <row r="47" spans="1:14" ht="45.75" customHeight="1" thickBot="1">
      <c r="A47" s="743"/>
      <c r="B47" s="744"/>
      <c r="C47" s="588" t="s">
        <v>351</v>
      </c>
      <c r="D47" s="587"/>
      <c r="E47" s="588" t="s">
        <v>839</v>
      </c>
      <c r="F47" s="587"/>
      <c r="G47" s="588" t="s">
        <v>840</v>
      </c>
      <c r="H47" s="587"/>
      <c r="I47" s="588" t="s">
        <v>841</v>
      </c>
      <c r="J47" s="587"/>
      <c r="L47" s="5"/>
      <c r="N47" s="5"/>
    </row>
    <row r="48" spans="1:14" ht="17.25" thickBot="1">
      <c r="A48" s="22" t="s">
        <v>579</v>
      </c>
      <c r="B48" s="23" t="s">
        <v>837</v>
      </c>
      <c r="C48" s="735"/>
      <c r="D48" s="736"/>
      <c r="E48" s="735"/>
      <c r="F48" s="736"/>
      <c r="G48" s="735"/>
      <c r="H48" s="736"/>
      <c r="I48" s="735"/>
      <c r="J48" s="736"/>
      <c r="L48" s="5"/>
      <c r="N48" s="5"/>
    </row>
    <row r="49" spans="1:10" s="26" customFormat="1" ht="16.5">
      <c r="A49" s="24">
        <v>1</v>
      </c>
      <c r="B49" s="25" t="s">
        <v>523</v>
      </c>
      <c r="C49" s="633">
        <v>14.58</v>
      </c>
      <c r="D49" s="635"/>
      <c r="E49" s="633">
        <v>8.8</v>
      </c>
      <c r="F49" s="635"/>
      <c r="G49" s="633">
        <v>8.53</v>
      </c>
      <c r="H49" s="635"/>
      <c r="I49" s="633">
        <v>8.53</v>
      </c>
      <c r="J49" s="635"/>
    </row>
    <row r="50" spans="1:10" s="26" customFormat="1" ht="16.5">
      <c r="A50" s="27">
        <v>2</v>
      </c>
      <c r="B50" s="28" t="s">
        <v>524</v>
      </c>
      <c r="C50" s="689">
        <v>10.43</v>
      </c>
      <c r="D50" s="690"/>
      <c r="E50" s="689">
        <v>4</v>
      </c>
      <c r="F50" s="690"/>
      <c r="G50" s="689">
        <v>5.33</v>
      </c>
      <c r="H50" s="690"/>
      <c r="I50" s="689">
        <v>5.14</v>
      </c>
      <c r="J50" s="690"/>
    </row>
    <row r="51" spans="1:10" s="26" customFormat="1" ht="16.5">
      <c r="A51" s="27">
        <v>3</v>
      </c>
      <c r="B51" s="28" t="s">
        <v>525</v>
      </c>
      <c r="C51" s="689">
        <v>4.4</v>
      </c>
      <c r="D51" s="690"/>
      <c r="E51" s="689">
        <v>3.2</v>
      </c>
      <c r="F51" s="690"/>
      <c r="G51" s="689">
        <v>2.14</v>
      </c>
      <c r="H51" s="690"/>
      <c r="I51" s="689">
        <v>2.93</v>
      </c>
      <c r="J51" s="690"/>
    </row>
    <row r="52" spans="1:10" s="26" customFormat="1" ht="18" customHeight="1">
      <c r="A52" s="27">
        <v>4</v>
      </c>
      <c r="B52" s="28" t="s">
        <v>580</v>
      </c>
      <c r="C52" s="689"/>
      <c r="D52" s="690"/>
      <c r="E52" s="689"/>
      <c r="F52" s="690"/>
      <c r="G52" s="819"/>
      <c r="H52" s="820"/>
      <c r="I52" s="689"/>
      <c r="J52" s="690"/>
    </row>
    <row r="53" spans="1:10" s="26" customFormat="1" ht="16.5">
      <c r="A53" s="27">
        <v>5</v>
      </c>
      <c r="B53" s="28" t="s">
        <v>538</v>
      </c>
      <c r="C53" s="689">
        <v>13.64</v>
      </c>
      <c r="D53" s="690"/>
      <c r="E53" s="689">
        <v>0.9</v>
      </c>
      <c r="F53" s="690"/>
      <c r="G53" s="689">
        <v>0.6</v>
      </c>
      <c r="H53" s="690"/>
      <c r="I53" s="689">
        <v>0.6</v>
      </c>
      <c r="J53" s="690"/>
    </row>
    <row r="54" spans="1:10" s="31" customFormat="1" ht="17.25" thickBot="1">
      <c r="A54" s="22"/>
      <c r="B54" s="30" t="s">
        <v>618</v>
      </c>
      <c r="C54" s="590">
        <f>SUM(C49:D53)</f>
        <v>43.05</v>
      </c>
      <c r="D54" s="591"/>
      <c r="E54" s="590">
        <f>SUM(E49:F53)</f>
        <v>16.9</v>
      </c>
      <c r="F54" s="591"/>
      <c r="G54" s="590"/>
      <c r="H54" s="591"/>
      <c r="I54" s="590">
        <f>SUM(I49:J53)</f>
        <v>17.2</v>
      </c>
      <c r="J54" s="591"/>
    </row>
    <row r="55" spans="1:14" ht="17.25" thickBot="1">
      <c r="A55" s="22" t="s">
        <v>413</v>
      </c>
      <c r="B55" s="23" t="s">
        <v>527</v>
      </c>
      <c r="C55" s="32" t="s">
        <v>528</v>
      </c>
      <c r="D55" s="33" t="s">
        <v>529</v>
      </c>
      <c r="E55" s="32" t="s">
        <v>528</v>
      </c>
      <c r="F55" s="33" t="s">
        <v>529</v>
      </c>
      <c r="G55" s="32" t="s">
        <v>528</v>
      </c>
      <c r="H55" s="33" t="s">
        <v>529</v>
      </c>
      <c r="I55" s="32" t="s">
        <v>528</v>
      </c>
      <c r="J55" s="33" t="s">
        <v>529</v>
      </c>
      <c r="L55" s="5"/>
      <c r="N55" s="5"/>
    </row>
    <row r="56" spans="1:10" s="26" customFormat="1" ht="16.5">
      <c r="A56" s="24">
        <v>1</v>
      </c>
      <c r="B56" s="35" t="s">
        <v>530</v>
      </c>
      <c r="C56" s="38"/>
      <c r="D56" s="39"/>
      <c r="E56" s="38">
        <v>20</v>
      </c>
      <c r="F56" s="39">
        <v>2</v>
      </c>
      <c r="G56" s="38">
        <v>15</v>
      </c>
      <c r="H56" s="39">
        <v>2</v>
      </c>
      <c r="I56" s="38">
        <v>22</v>
      </c>
      <c r="J56" s="39">
        <v>2</v>
      </c>
    </row>
    <row r="57" spans="1:10" s="26" customFormat="1" ht="16.5">
      <c r="A57" s="27">
        <v>2</v>
      </c>
      <c r="B57" s="28" t="s">
        <v>531</v>
      </c>
      <c r="C57" s="65">
        <v>24</v>
      </c>
      <c r="D57" s="42">
        <v>11</v>
      </c>
      <c r="E57" s="41"/>
      <c r="F57" s="42"/>
      <c r="G57" s="41"/>
      <c r="H57" s="42"/>
      <c r="I57" s="41"/>
      <c r="J57" s="42"/>
    </row>
    <row r="58" spans="1:10" s="26" customFormat="1" ht="16.5">
      <c r="A58" s="27"/>
      <c r="B58" s="43"/>
      <c r="C58" s="65"/>
      <c r="D58" s="42"/>
      <c r="E58" s="41"/>
      <c r="F58" s="42"/>
      <c r="G58" s="41"/>
      <c r="H58" s="42"/>
      <c r="I58" s="41"/>
      <c r="J58" s="42"/>
    </row>
    <row r="59" spans="1:10" s="26" customFormat="1" ht="17.25" thickBot="1">
      <c r="A59" s="27"/>
      <c r="B59" s="28"/>
      <c r="C59" s="65"/>
      <c r="D59" s="42"/>
      <c r="E59" s="41"/>
      <c r="F59" s="42"/>
      <c r="G59" s="41"/>
      <c r="H59" s="42"/>
      <c r="I59" s="41"/>
      <c r="J59" s="42"/>
    </row>
    <row r="60" spans="1:14" ht="17.25" thickBot="1">
      <c r="A60" s="22" t="s">
        <v>416</v>
      </c>
      <c r="B60" s="23" t="s">
        <v>532</v>
      </c>
      <c r="C60" s="667"/>
      <c r="D60" s="668"/>
      <c r="E60" s="667"/>
      <c r="F60" s="668"/>
      <c r="G60" s="667"/>
      <c r="H60" s="668"/>
      <c r="I60" s="667"/>
      <c r="J60" s="668"/>
      <c r="L60" s="5"/>
      <c r="N60" s="5"/>
    </row>
    <row r="61" spans="1:10" s="26" customFormat="1" ht="16.5">
      <c r="A61" s="24">
        <v>1</v>
      </c>
      <c r="B61" s="35" t="s">
        <v>533</v>
      </c>
      <c r="C61" s="781">
        <v>250</v>
      </c>
      <c r="D61" s="782"/>
      <c r="E61" s="781">
        <v>200</v>
      </c>
      <c r="F61" s="782"/>
      <c r="G61" s="781">
        <v>150</v>
      </c>
      <c r="H61" s="782"/>
      <c r="I61" s="781">
        <v>150</v>
      </c>
      <c r="J61" s="782"/>
    </row>
    <row r="62" spans="1:10" s="26" customFormat="1" ht="16.5">
      <c r="A62" s="27">
        <v>2</v>
      </c>
      <c r="B62" s="28" t="s">
        <v>534</v>
      </c>
      <c r="C62" s="675"/>
      <c r="D62" s="676"/>
      <c r="E62" s="675"/>
      <c r="F62" s="676"/>
      <c r="G62" s="675"/>
      <c r="H62" s="676"/>
      <c r="I62" s="675"/>
      <c r="J62" s="676"/>
    </row>
    <row r="63" spans="1:10" s="26" customFormat="1" ht="16.5">
      <c r="A63" s="27">
        <v>3</v>
      </c>
      <c r="B63" s="28" t="s">
        <v>535</v>
      </c>
      <c r="C63" s="689"/>
      <c r="D63" s="690"/>
      <c r="E63" s="689"/>
      <c r="F63" s="690"/>
      <c r="G63" s="689"/>
      <c r="H63" s="690"/>
      <c r="I63" s="689"/>
      <c r="J63" s="690"/>
    </row>
    <row r="64" spans="1:10" s="26" customFormat="1" ht="16.5">
      <c r="A64" s="27"/>
      <c r="B64" s="28"/>
      <c r="C64" s="689"/>
      <c r="D64" s="690"/>
      <c r="E64" s="689"/>
      <c r="F64" s="690"/>
      <c r="G64" s="689"/>
      <c r="H64" s="690"/>
      <c r="I64" s="689"/>
      <c r="J64" s="690"/>
    </row>
    <row r="65" spans="1:10" s="26" customFormat="1" ht="17.25" thickBot="1">
      <c r="A65" s="44"/>
      <c r="B65" s="45"/>
      <c r="C65" s="665"/>
      <c r="D65" s="666"/>
      <c r="E65" s="665"/>
      <c r="F65" s="666"/>
      <c r="G65" s="665"/>
      <c r="H65" s="666"/>
      <c r="I65" s="665"/>
      <c r="J65" s="666"/>
    </row>
    <row r="66" spans="1:14" ht="17.25" thickBot="1">
      <c r="A66" s="22" t="s">
        <v>536</v>
      </c>
      <c r="B66" s="50" t="s">
        <v>582</v>
      </c>
      <c r="C66" s="667"/>
      <c r="D66" s="668"/>
      <c r="E66" s="667"/>
      <c r="F66" s="668"/>
      <c r="G66" s="667"/>
      <c r="H66" s="668"/>
      <c r="I66" s="667"/>
      <c r="J66" s="668"/>
      <c r="L66" s="5"/>
      <c r="N66" s="5"/>
    </row>
    <row r="67" spans="1:10" s="26" customFormat="1" ht="16.5">
      <c r="A67" s="24">
        <v>1</v>
      </c>
      <c r="B67" s="25" t="s">
        <v>533</v>
      </c>
      <c r="C67" s="633">
        <v>1.2</v>
      </c>
      <c r="D67" s="635"/>
      <c r="E67" s="633">
        <v>1.06</v>
      </c>
      <c r="F67" s="635"/>
      <c r="G67" s="633">
        <v>1.06</v>
      </c>
      <c r="H67" s="635"/>
      <c r="I67" s="633">
        <v>0.99</v>
      </c>
      <c r="J67" s="635"/>
    </row>
    <row r="68" spans="1:10" s="26" customFormat="1" ht="16.5">
      <c r="A68" s="27">
        <v>2</v>
      </c>
      <c r="B68" s="28" t="s">
        <v>534</v>
      </c>
      <c r="C68" s="689"/>
      <c r="D68" s="690"/>
      <c r="E68" s="689"/>
      <c r="F68" s="690"/>
      <c r="G68" s="689"/>
      <c r="H68" s="690"/>
      <c r="I68" s="689"/>
      <c r="J68" s="690"/>
    </row>
    <row r="69" spans="1:10" s="26" customFormat="1" ht="16.5">
      <c r="A69" s="27">
        <v>3</v>
      </c>
      <c r="B69" s="28" t="s">
        <v>535</v>
      </c>
      <c r="C69" s="689"/>
      <c r="D69" s="690"/>
      <c r="E69" s="689"/>
      <c r="F69" s="690"/>
      <c r="G69" s="689"/>
      <c r="H69" s="690"/>
      <c r="I69" s="689"/>
      <c r="J69" s="690"/>
    </row>
    <row r="70" spans="1:10" s="26" customFormat="1" ht="16.5">
      <c r="A70" s="51"/>
      <c r="B70" s="52"/>
      <c r="C70" s="689"/>
      <c r="D70" s="690"/>
      <c r="E70" s="689"/>
      <c r="F70" s="690"/>
      <c r="G70" s="689"/>
      <c r="H70" s="690"/>
      <c r="I70" s="689"/>
      <c r="J70" s="690"/>
    </row>
    <row r="71" spans="1:10" s="26" customFormat="1" ht="17.25" thickBot="1">
      <c r="A71" s="44"/>
      <c r="B71" s="45"/>
      <c r="C71" s="665"/>
      <c r="D71" s="666"/>
      <c r="E71" s="665"/>
      <c r="F71" s="666"/>
      <c r="G71" s="665"/>
      <c r="H71" s="666"/>
      <c r="I71" s="665"/>
      <c r="J71" s="666"/>
    </row>
    <row r="72" spans="1:10" s="20" customFormat="1" ht="21" customHeight="1" thickBot="1">
      <c r="A72" s="53"/>
      <c r="B72" s="54"/>
      <c r="C72" s="693"/>
      <c r="D72" s="694"/>
      <c r="E72" s="693"/>
      <c r="F72" s="694"/>
      <c r="G72" s="693"/>
      <c r="H72" s="694"/>
      <c r="I72" s="693"/>
      <c r="J72" s="694"/>
    </row>
    <row r="73" spans="1:10" s="26" customFormat="1" ht="16.5">
      <c r="A73" s="24"/>
      <c r="B73" s="25"/>
      <c r="C73" s="610"/>
      <c r="D73" s="611"/>
      <c r="E73" s="633"/>
      <c r="F73" s="635"/>
      <c r="G73" s="633"/>
      <c r="H73" s="635"/>
      <c r="I73" s="633"/>
      <c r="J73" s="635"/>
    </row>
    <row r="74" spans="1:10" s="26" customFormat="1" ht="16.5">
      <c r="A74" s="27"/>
      <c r="B74" s="28"/>
      <c r="C74" s="689"/>
      <c r="D74" s="690"/>
      <c r="E74" s="689"/>
      <c r="F74" s="690"/>
      <c r="G74" s="689"/>
      <c r="H74" s="690"/>
      <c r="I74" s="689"/>
      <c r="J74" s="690"/>
    </row>
    <row r="75" spans="1:10" s="26" customFormat="1" ht="16.5">
      <c r="A75" s="51"/>
      <c r="B75" s="52"/>
      <c r="C75" s="689"/>
      <c r="D75" s="690"/>
      <c r="E75" s="689"/>
      <c r="F75" s="690"/>
      <c r="G75" s="689"/>
      <c r="H75" s="690"/>
      <c r="I75" s="689"/>
      <c r="J75" s="690"/>
    </row>
    <row r="76" spans="1:10" s="26" customFormat="1" ht="17.25" thickBot="1">
      <c r="A76" s="44"/>
      <c r="B76" s="45"/>
      <c r="C76" s="665"/>
      <c r="D76" s="666"/>
      <c r="E76" s="665"/>
      <c r="F76" s="666"/>
      <c r="G76" s="665"/>
      <c r="H76" s="666"/>
      <c r="I76" s="665"/>
      <c r="J76" s="666"/>
    </row>
    <row r="77" spans="1:13" ht="28.5" customHeight="1">
      <c r="A77" s="814" t="s">
        <v>267</v>
      </c>
      <c r="B77" s="814"/>
      <c r="C77" s="814"/>
      <c r="D77" s="814"/>
      <c r="E77" s="814"/>
      <c r="F77" s="814"/>
      <c r="G77" s="814"/>
      <c r="H77" s="814"/>
      <c r="I77" s="814"/>
      <c r="J77" s="814"/>
      <c r="K77" s="814"/>
      <c r="L77" s="814"/>
      <c r="M77" s="814"/>
    </row>
    <row r="78" spans="1:13" ht="36" customHeight="1">
      <c r="A78" s="814"/>
      <c r="B78" s="814"/>
      <c r="C78" s="814"/>
      <c r="D78" s="814"/>
      <c r="E78" s="814"/>
      <c r="F78" s="814"/>
      <c r="G78" s="814"/>
      <c r="H78" s="814"/>
      <c r="I78" s="814"/>
      <c r="J78" s="814"/>
      <c r="K78" s="814"/>
      <c r="L78" s="814"/>
      <c r="M78" s="814"/>
    </row>
    <row r="80" ht="89.25" customHeight="1">
      <c r="M80" s="58">
        <v>6</v>
      </c>
    </row>
    <row r="81" spans="1:12" ht="15">
      <c r="A81" s="59"/>
      <c r="B81" s="59"/>
      <c r="C81" s="4"/>
      <c r="D81" s="60"/>
      <c r="E81" s="59"/>
      <c r="F81" s="60"/>
      <c r="G81" s="59"/>
      <c r="H81" s="60"/>
      <c r="I81" s="59"/>
      <c r="J81" s="60"/>
      <c r="K81" s="59"/>
      <c r="L81" s="60"/>
    </row>
    <row r="82" spans="1:14" ht="24.75" customHeight="1" thickBot="1">
      <c r="A82" s="628" t="s">
        <v>1082</v>
      </c>
      <c r="B82" s="628"/>
      <c r="C82" s="61"/>
      <c r="D82" s="62"/>
      <c r="E82" s="63"/>
      <c r="F82" s="62"/>
      <c r="G82" s="63"/>
      <c r="H82" s="62"/>
      <c r="I82" s="63"/>
      <c r="J82" s="62"/>
      <c r="L82" s="5"/>
      <c r="N82" s="5"/>
    </row>
    <row r="83" spans="1:14" ht="15.75" thickBot="1">
      <c r="A83" s="741"/>
      <c r="B83" s="742"/>
      <c r="C83" s="604" t="s">
        <v>522</v>
      </c>
      <c r="D83" s="605"/>
      <c r="E83" s="605"/>
      <c r="F83" s="605"/>
      <c r="G83" s="605"/>
      <c r="H83" s="606"/>
      <c r="J83" s="5"/>
      <c r="L83" s="5"/>
      <c r="N83" s="5"/>
    </row>
    <row r="84" spans="1:14" ht="48" customHeight="1" thickBot="1">
      <c r="A84" s="743"/>
      <c r="B84" s="744"/>
      <c r="C84" s="872" t="s">
        <v>980</v>
      </c>
      <c r="D84" s="873"/>
      <c r="E84" s="872" t="s">
        <v>979</v>
      </c>
      <c r="F84" s="873"/>
      <c r="G84" s="872" t="s">
        <v>1185</v>
      </c>
      <c r="H84" s="873"/>
      <c r="J84" s="5"/>
      <c r="L84" s="5"/>
      <c r="N84" s="5"/>
    </row>
    <row r="85" spans="1:14" ht="17.25" thickBot="1">
      <c r="A85" s="22" t="s">
        <v>579</v>
      </c>
      <c r="B85" s="23" t="s">
        <v>581</v>
      </c>
      <c r="C85" s="735"/>
      <c r="D85" s="736"/>
      <c r="E85" s="735"/>
      <c r="F85" s="736"/>
      <c r="G85" s="735"/>
      <c r="H85" s="736"/>
      <c r="L85" s="5"/>
      <c r="N85" s="5"/>
    </row>
    <row r="86" spans="1:8" s="26" customFormat="1" ht="16.5">
      <c r="A86" s="24">
        <v>1</v>
      </c>
      <c r="B86" s="25" t="s">
        <v>523</v>
      </c>
      <c r="C86" s="633">
        <v>4.4</v>
      </c>
      <c r="D86" s="635"/>
      <c r="E86" s="633">
        <v>3.68</v>
      </c>
      <c r="F86" s="635"/>
      <c r="G86" s="633">
        <v>4.7</v>
      </c>
      <c r="H86" s="635"/>
    </row>
    <row r="87" spans="1:8" s="26" customFormat="1" ht="16.5">
      <c r="A87" s="27">
        <v>2</v>
      </c>
      <c r="B87" s="28" t="s">
        <v>524</v>
      </c>
      <c r="C87" s="689"/>
      <c r="D87" s="690"/>
      <c r="E87" s="689">
        <v>11.51</v>
      </c>
      <c r="F87" s="690"/>
      <c r="G87" s="689">
        <v>14.67</v>
      </c>
      <c r="H87" s="690"/>
    </row>
    <row r="88" spans="1:8" s="26" customFormat="1" ht="16.5">
      <c r="A88" s="27">
        <v>3</v>
      </c>
      <c r="B88" s="28" t="s">
        <v>525</v>
      </c>
      <c r="C88" s="689"/>
      <c r="D88" s="690"/>
      <c r="E88" s="689"/>
      <c r="F88" s="690"/>
      <c r="G88" s="689"/>
      <c r="H88" s="690"/>
    </row>
    <row r="89" spans="1:8" s="26" customFormat="1" ht="16.5">
      <c r="A89" s="27">
        <v>4</v>
      </c>
      <c r="B89" s="28" t="s">
        <v>526</v>
      </c>
      <c r="C89" s="689"/>
      <c r="D89" s="690"/>
      <c r="E89" s="689"/>
      <c r="F89" s="690"/>
      <c r="G89" s="689"/>
      <c r="H89" s="690"/>
    </row>
    <row r="90" spans="1:8" s="26" customFormat="1" ht="16.5">
      <c r="A90" s="27">
        <v>5</v>
      </c>
      <c r="B90" s="28" t="s">
        <v>538</v>
      </c>
      <c r="C90" s="689">
        <v>2.94</v>
      </c>
      <c r="D90" s="690"/>
      <c r="E90" s="689">
        <v>13.81</v>
      </c>
      <c r="F90" s="690"/>
      <c r="G90" s="689">
        <v>17.61</v>
      </c>
      <c r="H90" s="690"/>
    </row>
    <row r="91" spans="1:8" s="31" customFormat="1" ht="17.25" thickBot="1">
      <c r="A91" s="22"/>
      <c r="B91" s="30" t="s">
        <v>618</v>
      </c>
      <c r="C91" s="590">
        <f>SUM(C86:D90)</f>
        <v>7.34</v>
      </c>
      <c r="D91" s="591"/>
      <c r="E91" s="590">
        <f>SUM(E86:F90)</f>
        <v>29</v>
      </c>
      <c r="F91" s="591"/>
      <c r="G91" s="590">
        <f>SUM(G86:H90)</f>
        <v>36.98</v>
      </c>
      <c r="H91" s="591"/>
    </row>
    <row r="92" spans="1:14" ht="17.25" thickBot="1">
      <c r="A92" s="22" t="s">
        <v>413</v>
      </c>
      <c r="B92" s="23" t="s">
        <v>527</v>
      </c>
      <c r="C92" s="32" t="s">
        <v>528</v>
      </c>
      <c r="D92" s="33" t="s">
        <v>529</v>
      </c>
      <c r="E92" s="32" t="s">
        <v>528</v>
      </c>
      <c r="F92" s="33" t="s">
        <v>529</v>
      </c>
      <c r="G92" s="32" t="s">
        <v>528</v>
      </c>
      <c r="H92" s="33" t="s">
        <v>529</v>
      </c>
      <c r="L92" s="5"/>
      <c r="N92" s="5"/>
    </row>
    <row r="93" spans="1:8" s="26" customFormat="1" ht="16.5">
      <c r="A93" s="24">
        <v>1</v>
      </c>
      <c r="B93" s="35" t="s">
        <v>530</v>
      </c>
      <c r="C93" s="64">
        <v>6</v>
      </c>
      <c r="D93" s="239">
        <v>2.5</v>
      </c>
      <c r="E93" s="38"/>
      <c r="F93" s="39"/>
      <c r="G93" s="38"/>
      <c r="H93" s="39"/>
    </row>
    <row r="94" spans="1:8" s="26" customFormat="1" ht="16.5">
      <c r="A94" s="27">
        <v>2</v>
      </c>
      <c r="B94" s="28" t="s">
        <v>531</v>
      </c>
      <c r="C94" s="41"/>
      <c r="D94" s="42"/>
      <c r="E94" s="65">
        <v>15</v>
      </c>
      <c r="F94" s="42">
        <v>7</v>
      </c>
      <c r="G94" s="65">
        <v>20</v>
      </c>
      <c r="H94" s="42">
        <v>7</v>
      </c>
    </row>
    <row r="95" spans="1:8" s="26" customFormat="1" ht="16.5">
      <c r="A95" s="27"/>
      <c r="B95" s="28"/>
      <c r="C95" s="41"/>
      <c r="D95" s="42"/>
      <c r="E95" s="41"/>
      <c r="F95" s="42"/>
      <c r="G95" s="41"/>
      <c r="H95" s="42"/>
    </row>
    <row r="96" spans="1:8" s="26" customFormat="1" ht="17.25" thickBot="1">
      <c r="A96" s="44"/>
      <c r="B96" s="45"/>
      <c r="C96" s="46"/>
      <c r="D96" s="47"/>
      <c r="E96" s="46"/>
      <c r="F96" s="47"/>
      <c r="G96" s="46"/>
      <c r="H96" s="47"/>
    </row>
    <row r="97" spans="1:14" ht="15.75" customHeight="1" thickBot="1">
      <c r="A97" s="22" t="s">
        <v>416</v>
      </c>
      <c r="B97" s="23" t="s">
        <v>532</v>
      </c>
      <c r="C97" s="812"/>
      <c r="D97" s="813"/>
      <c r="E97" s="812"/>
      <c r="F97" s="813"/>
      <c r="G97" s="812"/>
      <c r="H97" s="813"/>
      <c r="L97" s="5"/>
      <c r="N97" s="5"/>
    </row>
    <row r="98" spans="1:8" s="26" customFormat="1" ht="16.5">
      <c r="A98" s="24">
        <v>1</v>
      </c>
      <c r="B98" s="35" t="s">
        <v>533</v>
      </c>
      <c r="C98" s="781">
        <v>400</v>
      </c>
      <c r="D98" s="782"/>
      <c r="E98" s="640">
        <v>6000</v>
      </c>
      <c r="F98" s="637"/>
      <c r="G98" s="640">
        <v>3000</v>
      </c>
      <c r="H98" s="637"/>
    </row>
    <row r="99" spans="1:8" s="26" customFormat="1" ht="16.5">
      <c r="A99" s="27">
        <v>2</v>
      </c>
      <c r="B99" s="28" t="s">
        <v>534</v>
      </c>
      <c r="C99" s="675"/>
      <c r="D99" s="676"/>
      <c r="E99" s="675"/>
      <c r="F99" s="676"/>
      <c r="G99" s="675"/>
      <c r="H99" s="676"/>
    </row>
    <row r="100" spans="1:8" s="26" customFormat="1" ht="16.5">
      <c r="A100" s="27">
        <v>3</v>
      </c>
      <c r="B100" s="28" t="s">
        <v>535</v>
      </c>
      <c r="C100" s="689"/>
      <c r="D100" s="690"/>
      <c r="E100" s="689"/>
      <c r="F100" s="690"/>
      <c r="G100" s="689"/>
      <c r="H100" s="690"/>
    </row>
    <row r="101" spans="1:8" s="26" customFormat="1" ht="16.5">
      <c r="A101" s="27"/>
      <c r="B101" s="28"/>
      <c r="C101" s="689"/>
      <c r="D101" s="690"/>
      <c r="E101" s="689"/>
      <c r="F101" s="690"/>
      <c r="G101" s="689"/>
      <c r="H101" s="690"/>
    </row>
    <row r="102" spans="1:8" s="26" customFormat="1" ht="17.25" thickBot="1">
      <c r="A102" s="44"/>
      <c r="B102" s="45"/>
      <c r="C102" s="665"/>
      <c r="D102" s="666"/>
      <c r="E102" s="665"/>
      <c r="F102" s="666"/>
      <c r="G102" s="665"/>
      <c r="H102" s="666"/>
    </row>
    <row r="103" spans="1:14" ht="17.25" thickBot="1">
      <c r="A103" s="22" t="s">
        <v>536</v>
      </c>
      <c r="B103" s="50" t="s">
        <v>582</v>
      </c>
      <c r="C103" s="667"/>
      <c r="D103" s="668"/>
      <c r="E103" s="667"/>
      <c r="F103" s="668"/>
      <c r="G103" s="667"/>
      <c r="H103" s="668"/>
      <c r="L103" s="5"/>
      <c r="N103" s="5"/>
    </row>
    <row r="104" spans="1:8" s="26" customFormat="1" ht="16.5">
      <c r="A104" s="24">
        <v>1</v>
      </c>
      <c r="B104" s="25" t="s">
        <v>533</v>
      </c>
      <c r="C104" s="633">
        <v>0.18</v>
      </c>
      <c r="D104" s="635"/>
      <c r="E104" s="633">
        <v>0.04</v>
      </c>
      <c r="F104" s="635"/>
      <c r="G104" s="633">
        <v>0.07</v>
      </c>
      <c r="H104" s="635"/>
    </row>
    <row r="105" spans="1:8" s="26" customFormat="1" ht="16.5">
      <c r="A105" s="27">
        <v>2</v>
      </c>
      <c r="B105" s="28" t="s">
        <v>534</v>
      </c>
      <c r="C105" s="689"/>
      <c r="D105" s="690"/>
      <c r="E105" s="689"/>
      <c r="F105" s="690"/>
      <c r="G105" s="689"/>
      <c r="H105" s="690"/>
    </row>
    <row r="106" spans="1:8" s="26" customFormat="1" ht="16.5">
      <c r="A106" s="27">
        <v>3</v>
      </c>
      <c r="B106" s="28" t="s">
        <v>535</v>
      </c>
      <c r="C106" s="689"/>
      <c r="D106" s="690"/>
      <c r="E106" s="689"/>
      <c r="F106" s="690"/>
      <c r="G106" s="689"/>
      <c r="H106" s="690"/>
    </row>
    <row r="107" spans="1:8" s="26" customFormat="1" ht="16.5">
      <c r="A107" s="51"/>
      <c r="B107" s="52"/>
      <c r="C107" s="689"/>
      <c r="D107" s="690"/>
      <c r="E107" s="689"/>
      <c r="F107" s="690"/>
      <c r="G107" s="689"/>
      <c r="H107" s="690"/>
    </row>
    <row r="108" spans="1:8" s="26" customFormat="1" ht="17.25" thickBot="1">
      <c r="A108" s="44"/>
      <c r="B108" s="45"/>
      <c r="C108" s="665"/>
      <c r="D108" s="666"/>
      <c r="E108" s="665"/>
      <c r="F108" s="666"/>
      <c r="G108" s="665"/>
      <c r="H108" s="666"/>
    </row>
    <row r="109" spans="1:10" s="20" customFormat="1" ht="20.25" customHeight="1" thickBot="1">
      <c r="A109" s="53"/>
      <c r="B109" s="54"/>
      <c r="C109" s="693"/>
      <c r="D109" s="694"/>
      <c r="E109" s="693"/>
      <c r="F109" s="694"/>
      <c r="G109" s="693"/>
      <c r="H109" s="694"/>
      <c r="J109" s="21"/>
    </row>
    <row r="110" spans="1:8" s="26" customFormat="1" ht="16.5">
      <c r="A110" s="24"/>
      <c r="B110" s="25"/>
      <c r="C110" s="633"/>
      <c r="D110" s="635"/>
      <c r="E110" s="633"/>
      <c r="F110" s="635"/>
      <c r="G110" s="633"/>
      <c r="H110" s="635"/>
    </row>
    <row r="111" spans="1:8" s="26" customFormat="1" ht="16.5">
      <c r="A111" s="27"/>
      <c r="B111" s="28"/>
      <c r="C111" s="689"/>
      <c r="D111" s="690"/>
      <c r="E111" s="689"/>
      <c r="F111" s="690"/>
      <c r="G111" s="689"/>
      <c r="H111" s="690"/>
    </row>
    <row r="112" spans="1:8" s="26" customFormat="1" ht="16.5">
      <c r="A112" s="51"/>
      <c r="B112" s="52"/>
      <c r="C112" s="689"/>
      <c r="D112" s="690"/>
      <c r="E112" s="689"/>
      <c r="F112" s="690"/>
      <c r="G112" s="689"/>
      <c r="H112" s="690"/>
    </row>
    <row r="113" spans="1:8" s="26" customFormat="1" ht="17.25" thickBot="1">
      <c r="A113" s="44"/>
      <c r="B113" s="45"/>
      <c r="C113" s="665"/>
      <c r="D113" s="666"/>
      <c r="E113" s="665"/>
      <c r="F113" s="666"/>
      <c r="G113" s="665"/>
      <c r="H113" s="666"/>
    </row>
    <row r="114" spans="1:12" ht="21" customHeight="1">
      <c r="A114" s="664"/>
      <c r="B114" s="664"/>
      <c r="C114" s="664"/>
      <c r="D114" s="664"/>
      <c r="E114" s="664"/>
      <c r="F114" s="664"/>
      <c r="G114" s="664"/>
      <c r="H114" s="664"/>
      <c r="I114" s="664"/>
      <c r="J114" s="664"/>
      <c r="K114" s="664"/>
      <c r="L114" s="664"/>
    </row>
    <row r="118" spans="1:13" ht="86.25" customHeight="1">
      <c r="A118" s="66"/>
      <c r="C118" s="67"/>
      <c r="D118" s="68"/>
      <c r="E118" s="69"/>
      <c r="F118" s="70"/>
      <c r="G118" s="69"/>
      <c r="H118" s="70"/>
      <c r="I118" s="69"/>
      <c r="J118" s="70"/>
      <c r="K118" s="69"/>
      <c r="M118" s="58">
        <v>7</v>
      </c>
    </row>
    <row r="119" spans="1:12" ht="15">
      <c r="A119" s="59"/>
      <c r="B119" s="59"/>
      <c r="C119" s="4"/>
      <c r="D119" s="60"/>
      <c r="E119" s="59"/>
      <c r="F119" s="60"/>
      <c r="G119" s="59"/>
      <c r="H119" s="60"/>
      <c r="I119" s="59"/>
      <c r="J119" s="60"/>
      <c r="K119" s="59"/>
      <c r="L119" s="60"/>
    </row>
    <row r="120" spans="1:12" ht="24.75" customHeight="1" thickBot="1">
      <c r="A120" s="628" t="s">
        <v>1083</v>
      </c>
      <c r="B120" s="628"/>
      <c r="C120" s="628"/>
      <c r="D120" s="628"/>
      <c r="E120" s="628"/>
      <c r="F120" s="628"/>
      <c r="G120" s="628"/>
      <c r="H120" s="628"/>
      <c r="I120" s="63"/>
      <c r="J120" s="62"/>
      <c r="K120" s="63"/>
      <c r="L120" s="62"/>
    </row>
    <row r="121" spans="1:14" ht="15.75" thickBot="1">
      <c r="A121" s="741"/>
      <c r="B121" s="742"/>
      <c r="C121" s="604" t="s">
        <v>522</v>
      </c>
      <c r="D121" s="605"/>
      <c r="E121" s="605"/>
      <c r="F121" s="605"/>
      <c r="G121" s="605"/>
      <c r="H121" s="606"/>
      <c r="J121" s="5"/>
      <c r="L121" s="5"/>
      <c r="N121" s="5"/>
    </row>
    <row r="122" spans="1:14" ht="37.5" customHeight="1" thickBot="1">
      <c r="A122" s="743"/>
      <c r="B122" s="744"/>
      <c r="C122" s="588" t="s">
        <v>981</v>
      </c>
      <c r="D122" s="587"/>
      <c r="E122" s="588" t="s">
        <v>352</v>
      </c>
      <c r="F122" s="587"/>
      <c r="G122" s="588" t="s">
        <v>964</v>
      </c>
      <c r="H122" s="587"/>
      <c r="J122" s="5"/>
      <c r="L122" s="5"/>
      <c r="N122" s="5"/>
    </row>
    <row r="123" spans="1:14" ht="17.25" thickBot="1">
      <c r="A123" s="22" t="s">
        <v>579</v>
      </c>
      <c r="B123" s="23" t="s">
        <v>837</v>
      </c>
      <c r="C123" s="735"/>
      <c r="D123" s="736"/>
      <c r="E123" s="735"/>
      <c r="F123" s="736"/>
      <c r="G123" s="735"/>
      <c r="H123" s="736"/>
      <c r="J123" s="5"/>
      <c r="L123" s="5"/>
      <c r="N123" s="5"/>
    </row>
    <row r="124" spans="1:8" s="26" customFormat="1" ht="16.5">
      <c r="A124" s="24">
        <v>1</v>
      </c>
      <c r="B124" s="25" t="s">
        <v>523</v>
      </c>
      <c r="C124" s="633">
        <v>8.8</v>
      </c>
      <c r="D124" s="635"/>
      <c r="E124" s="633">
        <v>11.74</v>
      </c>
      <c r="F124" s="635"/>
      <c r="G124" s="633"/>
      <c r="H124" s="635"/>
    </row>
    <row r="125" spans="1:8" s="26" customFormat="1" ht="16.5">
      <c r="A125" s="27">
        <v>2</v>
      </c>
      <c r="B125" s="28" t="s">
        <v>524</v>
      </c>
      <c r="C125" s="689">
        <v>4.4</v>
      </c>
      <c r="D125" s="690"/>
      <c r="E125" s="689">
        <v>4.4</v>
      </c>
      <c r="F125" s="690"/>
      <c r="G125" s="689">
        <v>10.67</v>
      </c>
      <c r="H125" s="690"/>
    </row>
    <row r="126" spans="1:8" s="26" customFormat="1" ht="16.5">
      <c r="A126" s="27">
        <v>3</v>
      </c>
      <c r="B126" s="28" t="s">
        <v>525</v>
      </c>
      <c r="C126" s="689"/>
      <c r="D126" s="690"/>
      <c r="E126" s="689"/>
      <c r="F126" s="690"/>
      <c r="G126" s="689">
        <v>3.56</v>
      </c>
      <c r="H126" s="690"/>
    </row>
    <row r="127" spans="1:8" s="26" customFormat="1" ht="16.5">
      <c r="A127" s="27">
        <v>4</v>
      </c>
      <c r="B127" s="28" t="s">
        <v>526</v>
      </c>
      <c r="C127" s="689"/>
      <c r="D127" s="690"/>
      <c r="E127" s="689"/>
      <c r="F127" s="690"/>
      <c r="G127" s="689"/>
      <c r="H127" s="690"/>
    </row>
    <row r="128" spans="1:8" s="26" customFormat="1" ht="16.5">
      <c r="A128" s="27">
        <v>5</v>
      </c>
      <c r="B128" s="28" t="s">
        <v>580</v>
      </c>
      <c r="C128" s="689"/>
      <c r="D128" s="690"/>
      <c r="E128" s="689"/>
      <c r="F128" s="690"/>
      <c r="G128" s="689"/>
      <c r="H128" s="690"/>
    </row>
    <row r="129" spans="1:8" s="26" customFormat="1" ht="16.5">
      <c r="A129" s="27">
        <v>6</v>
      </c>
      <c r="B129" s="28" t="s">
        <v>538</v>
      </c>
      <c r="C129" s="689">
        <v>0.9</v>
      </c>
      <c r="D129" s="690"/>
      <c r="E129" s="689">
        <v>0.9</v>
      </c>
      <c r="F129" s="690"/>
      <c r="G129" s="689">
        <v>12.12</v>
      </c>
      <c r="H129" s="690"/>
    </row>
    <row r="130" spans="1:8" s="31" customFormat="1" ht="17.25" thickBot="1">
      <c r="A130" s="22"/>
      <c r="B130" s="30" t="s">
        <v>618</v>
      </c>
      <c r="C130" s="590">
        <f>SUM(C124:D129)</f>
        <v>14.1</v>
      </c>
      <c r="D130" s="591"/>
      <c r="E130" s="590">
        <f>SUM(E124:F129)</f>
        <v>17.04</v>
      </c>
      <c r="F130" s="591"/>
      <c r="G130" s="590">
        <f>SUM(G124:H129)</f>
        <v>26.35</v>
      </c>
      <c r="H130" s="591"/>
    </row>
    <row r="131" spans="1:14" ht="17.25" thickBot="1">
      <c r="A131" s="22" t="s">
        <v>413</v>
      </c>
      <c r="B131" s="23" t="s">
        <v>527</v>
      </c>
      <c r="C131" s="32" t="s">
        <v>528</v>
      </c>
      <c r="D131" s="33" t="s">
        <v>529</v>
      </c>
      <c r="E131" s="32" t="s">
        <v>528</v>
      </c>
      <c r="F131" s="33" t="s">
        <v>529</v>
      </c>
      <c r="G131" s="32" t="s">
        <v>528</v>
      </c>
      <c r="H131" s="33" t="s">
        <v>529</v>
      </c>
      <c r="J131" s="5"/>
      <c r="L131" s="5"/>
      <c r="N131" s="5"/>
    </row>
    <row r="132" spans="1:8" s="26" customFormat="1" ht="16.5">
      <c r="A132" s="24">
        <v>1</v>
      </c>
      <c r="B132" s="35" t="s">
        <v>530</v>
      </c>
      <c r="C132" s="38">
        <v>6</v>
      </c>
      <c r="D132" s="239">
        <v>2.5</v>
      </c>
      <c r="E132" s="38">
        <v>4</v>
      </c>
      <c r="F132" s="39">
        <v>2</v>
      </c>
      <c r="G132" s="38"/>
      <c r="H132" s="39"/>
    </row>
    <row r="133" spans="1:8" s="26" customFormat="1" ht="16.5">
      <c r="A133" s="27">
        <v>2</v>
      </c>
      <c r="B133" s="28" t="s">
        <v>531</v>
      </c>
      <c r="C133" s="41"/>
      <c r="D133" s="42"/>
      <c r="E133" s="41"/>
      <c r="F133" s="42"/>
      <c r="G133" s="65">
        <v>18</v>
      </c>
      <c r="H133" s="42">
        <v>15</v>
      </c>
    </row>
    <row r="134" spans="1:8" s="26" customFormat="1" ht="16.5">
      <c r="A134" s="27"/>
      <c r="B134" s="402"/>
      <c r="C134" s="41"/>
      <c r="D134" s="42"/>
      <c r="E134" s="41"/>
      <c r="F134" s="42"/>
      <c r="G134" s="41"/>
      <c r="H134" s="42"/>
    </row>
    <row r="135" spans="1:8" s="26" customFormat="1" ht="17.25" thickBot="1">
      <c r="A135" s="403"/>
      <c r="B135" s="404"/>
      <c r="C135" s="41"/>
      <c r="D135" s="42"/>
      <c r="E135" s="41"/>
      <c r="F135" s="42"/>
      <c r="G135" s="41"/>
      <c r="H135" s="42"/>
    </row>
    <row r="136" spans="1:14" ht="15.75" customHeight="1" thickBot="1">
      <c r="A136" s="83" t="s">
        <v>416</v>
      </c>
      <c r="B136" s="98" t="s">
        <v>532</v>
      </c>
      <c r="C136" s="812"/>
      <c r="D136" s="813"/>
      <c r="E136" s="812"/>
      <c r="F136" s="813"/>
      <c r="G136" s="812"/>
      <c r="H136" s="813"/>
      <c r="J136" s="5"/>
      <c r="L136" s="5"/>
      <c r="N136" s="5"/>
    </row>
    <row r="137" spans="1:8" s="26" customFormat="1" ht="16.5">
      <c r="A137" s="24">
        <v>1</v>
      </c>
      <c r="B137" s="35" t="s">
        <v>533</v>
      </c>
      <c r="C137" s="781">
        <v>500</v>
      </c>
      <c r="D137" s="782"/>
      <c r="E137" s="781">
        <v>200</v>
      </c>
      <c r="F137" s="782"/>
      <c r="G137" s="781">
        <v>1700</v>
      </c>
      <c r="H137" s="782"/>
    </row>
    <row r="138" spans="1:8" s="26" customFormat="1" ht="16.5">
      <c r="A138" s="27">
        <v>2</v>
      </c>
      <c r="B138" s="28" t="s">
        <v>534</v>
      </c>
      <c r="C138" s="675"/>
      <c r="D138" s="676"/>
      <c r="E138" s="687"/>
      <c r="F138" s="688"/>
      <c r="G138" s="675"/>
      <c r="H138" s="676"/>
    </row>
    <row r="139" spans="1:8" s="26" customFormat="1" ht="16.5">
      <c r="A139" s="27">
        <v>3</v>
      </c>
      <c r="B139" s="28" t="s">
        <v>535</v>
      </c>
      <c r="C139" s="689"/>
      <c r="D139" s="690"/>
      <c r="E139" s="675"/>
      <c r="F139" s="676"/>
      <c r="G139" s="689"/>
      <c r="H139" s="690"/>
    </row>
    <row r="140" spans="1:8" s="26" customFormat="1" ht="16.5">
      <c r="A140" s="27"/>
      <c r="B140" s="28"/>
      <c r="C140" s="689"/>
      <c r="D140" s="690"/>
      <c r="E140" s="689"/>
      <c r="F140" s="690"/>
      <c r="G140" s="689"/>
      <c r="H140" s="690"/>
    </row>
    <row r="141" spans="1:8" s="26" customFormat="1" ht="17.25" thickBot="1">
      <c r="A141" s="44"/>
      <c r="B141" s="45"/>
      <c r="C141" s="665"/>
      <c r="D141" s="666"/>
      <c r="E141" s="665"/>
      <c r="F141" s="666"/>
      <c r="G141" s="665"/>
      <c r="H141" s="666"/>
    </row>
    <row r="142" spans="1:14" ht="17.25" thickBot="1">
      <c r="A142" s="22" t="s">
        <v>536</v>
      </c>
      <c r="B142" s="50" t="s">
        <v>582</v>
      </c>
      <c r="C142" s="667"/>
      <c r="D142" s="668"/>
      <c r="E142" s="667"/>
      <c r="F142" s="668"/>
      <c r="G142" s="667"/>
      <c r="H142" s="668"/>
      <c r="J142" s="5"/>
      <c r="L142" s="5"/>
      <c r="N142" s="5"/>
    </row>
    <row r="143" spans="1:8" s="26" customFormat="1" ht="16.5">
      <c r="A143" s="24">
        <v>1</v>
      </c>
      <c r="B143" s="25" t="s">
        <v>533</v>
      </c>
      <c r="C143" s="633">
        <v>0.24</v>
      </c>
      <c r="D143" s="635"/>
      <c r="E143" s="725">
        <v>0.69</v>
      </c>
      <c r="F143" s="726"/>
      <c r="G143" s="633">
        <v>0.23</v>
      </c>
      <c r="H143" s="635"/>
    </row>
    <row r="144" spans="1:8" s="26" customFormat="1" ht="16.5">
      <c r="A144" s="27">
        <v>2</v>
      </c>
      <c r="B144" s="28" t="s">
        <v>534</v>
      </c>
      <c r="C144" s="689"/>
      <c r="D144" s="690"/>
      <c r="E144" s="729"/>
      <c r="F144" s="730"/>
      <c r="G144" s="689"/>
      <c r="H144" s="690"/>
    </row>
    <row r="145" spans="1:8" s="26" customFormat="1" ht="16.5">
      <c r="A145" s="27">
        <v>3</v>
      </c>
      <c r="B145" s="28" t="s">
        <v>535</v>
      </c>
      <c r="C145" s="689"/>
      <c r="D145" s="690"/>
      <c r="E145" s="729"/>
      <c r="F145" s="730"/>
      <c r="G145" s="689"/>
      <c r="H145" s="690"/>
    </row>
    <row r="146" spans="1:8" s="26" customFormat="1" ht="16.5">
      <c r="A146" s="51"/>
      <c r="B146" s="52"/>
      <c r="C146" s="689"/>
      <c r="D146" s="690"/>
      <c r="E146" s="729"/>
      <c r="F146" s="730"/>
      <c r="G146" s="689"/>
      <c r="H146" s="690"/>
    </row>
    <row r="147" spans="1:8" s="26" customFormat="1" ht="17.25" thickBot="1">
      <c r="A147" s="44"/>
      <c r="B147" s="45"/>
      <c r="C147" s="665"/>
      <c r="D147" s="666"/>
      <c r="E147" s="875"/>
      <c r="F147" s="876"/>
      <c r="G147" s="665"/>
      <c r="H147" s="666"/>
    </row>
    <row r="148" spans="1:8" s="20" customFormat="1" ht="21" customHeight="1" thickBot="1">
      <c r="A148" s="53"/>
      <c r="B148" s="54"/>
      <c r="C148" s="693"/>
      <c r="D148" s="694"/>
      <c r="E148" s="693"/>
      <c r="F148" s="694"/>
      <c r="G148" s="693"/>
      <c r="H148" s="694"/>
    </row>
    <row r="149" spans="1:8" s="26" customFormat="1" ht="16.5">
      <c r="A149" s="24"/>
      <c r="B149" s="25"/>
      <c r="C149" s="633"/>
      <c r="D149" s="635"/>
      <c r="E149" s="633"/>
      <c r="F149" s="635"/>
      <c r="G149" s="633"/>
      <c r="H149" s="635"/>
    </row>
    <row r="150" spans="1:8" s="26" customFormat="1" ht="17.25" thickBot="1">
      <c r="A150" s="51"/>
      <c r="B150" s="52"/>
      <c r="C150" s="665"/>
      <c r="D150" s="666"/>
      <c r="E150" s="665"/>
      <c r="F150" s="666"/>
      <c r="G150" s="665"/>
      <c r="H150" s="666"/>
    </row>
    <row r="151" spans="1:8" s="26" customFormat="1" ht="17.25" thickBot="1">
      <c r="A151" s="83" t="s">
        <v>537</v>
      </c>
      <c r="B151" s="50" t="s">
        <v>553</v>
      </c>
      <c r="C151" s="667"/>
      <c r="D151" s="668"/>
      <c r="E151" s="667"/>
      <c r="F151" s="668"/>
      <c r="G151" s="667"/>
      <c r="H151" s="668"/>
    </row>
    <row r="152" spans="1:8" s="26" customFormat="1" ht="17.25" thickBot="1">
      <c r="A152" s="51">
        <v>1</v>
      </c>
      <c r="B152" s="76"/>
      <c r="C152" s="667"/>
      <c r="D152" s="668"/>
      <c r="E152" s="667"/>
      <c r="F152" s="668"/>
      <c r="G152" s="667">
        <v>300</v>
      </c>
      <c r="H152" s="668"/>
    </row>
    <row r="153" spans="1:8" s="26" customFormat="1" ht="17.25" thickBot="1">
      <c r="A153" s="453" t="s">
        <v>500</v>
      </c>
      <c r="B153" s="470" t="s">
        <v>498</v>
      </c>
      <c r="C153" s="691"/>
      <c r="D153" s="691"/>
      <c r="E153" s="691"/>
      <c r="F153" s="691"/>
      <c r="G153" s="691"/>
      <c r="H153" s="691"/>
    </row>
    <row r="154" spans="1:8" s="26" customFormat="1" ht="16.5">
      <c r="A154" s="473">
        <v>1</v>
      </c>
      <c r="B154" s="474" t="s">
        <v>87</v>
      </c>
      <c r="C154" s="696"/>
      <c r="D154" s="696"/>
      <c r="E154" s="696"/>
      <c r="F154" s="696"/>
      <c r="G154" s="874">
        <v>1</v>
      </c>
      <c r="H154" s="874"/>
    </row>
    <row r="155" spans="1:8" ht="17.25" thickBot="1">
      <c r="A155" s="467">
        <v>2</v>
      </c>
      <c r="B155" s="469" t="s">
        <v>499</v>
      </c>
      <c r="C155" s="695"/>
      <c r="D155" s="695"/>
      <c r="E155" s="692"/>
      <c r="F155" s="692"/>
      <c r="G155" s="855">
        <v>4</v>
      </c>
      <c r="H155" s="855"/>
    </row>
    <row r="156" spans="1:13" ht="104.25" customHeight="1">
      <c r="A156" s="66"/>
      <c r="C156" s="67"/>
      <c r="D156" s="68"/>
      <c r="E156" s="69"/>
      <c r="F156" s="70"/>
      <c r="G156" s="69"/>
      <c r="H156" s="70"/>
      <c r="I156" s="69"/>
      <c r="J156" s="70"/>
      <c r="K156" s="69"/>
      <c r="M156" s="58">
        <v>8</v>
      </c>
    </row>
    <row r="157" spans="1:12" ht="15">
      <c r="A157" s="59"/>
      <c r="B157" s="59"/>
      <c r="C157" s="4"/>
      <c r="D157" s="60"/>
      <c r="E157" s="59"/>
      <c r="F157" s="60"/>
      <c r="G157" s="59"/>
      <c r="H157" s="60"/>
      <c r="I157" s="59"/>
      <c r="J157" s="60"/>
      <c r="K157" s="59"/>
      <c r="L157" s="60"/>
    </row>
    <row r="158" spans="1:12" ht="24.75" customHeight="1" thickBot="1">
      <c r="A158" s="566" t="s">
        <v>993</v>
      </c>
      <c r="B158" s="566"/>
      <c r="C158" s="566"/>
      <c r="D158" s="566"/>
      <c r="E158" s="566"/>
      <c r="F158" s="566"/>
      <c r="G158" s="566"/>
      <c r="H158" s="566"/>
      <c r="I158" s="566"/>
      <c r="J158" s="566"/>
      <c r="K158" s="566"/>
      <c r="L158" s="566"/>
    </row>
    <row r="159" spans="1:14" ht="15.75" customHeight="1" thickBot="1">
      <c r="A159" s="741"/>
      <c r="B159" s="742"/>
      <c r="C159" s="850" t="s">
        <v>522</v>
      </c>
      <c r="D159" s="851"/>
      <c r="E159" s="851"/>
      <c r="F159" s="851"/>
      <c r="G159" s="851"/>
      <c r="H159" s="851"/>
      <c r="I159" s="851"/>
      <c r="J159" s="851"/>
      <c r="K159" s="851"/>
      <c r="L159" s="852"/>
      <c r="N159" s="5"/>
    </row>
    <row r="160" spans="1:14" ht="15.75" customHeight="1" thickBot="1">
      <c r="A160" s="743"/>
      <c r="B160" s="744"/>
      <c r="C160" s="604" t="s">
        <v>1070</v>
      </c>
      <c r="D160" s="606"/>
      <c r="E160" s="604" t="s">
        <v>1071</v>
      </c>
      <c r="F160" s="606"/>
      <c r="G160" s="604" t="s">
        <v>1072</v>
      </c>
      <c r="H160" s="606"/>
      <c r="I160" s="604" t="s">
        <v>1073</v>
      </c>
      <c r="J160" s="606"/>
      <c r="K160" s="850" t="s">
        <v>799</v>
      </c>
      <c r="L160" s="852"/>
      <c r="N160" s="5"/>
    </row>
    <row r="161" spans="1:14" ht="17.25" thickBot="1">
      <c r="A161" s="22" t="s">
        <v>579</v>
      </c>
      <c r="B161" s="23" t="s">
        <v>837</v>
      </c>
      <c r="C161" s="667"/>
      <c r="D161" s="668"/>
      <c r="E161" s="735"/>
      <c r="F161" s="736"/>
      <c r="G161" s="667"/>
      <c r="H161" s="668"/>
      <c r="I161" s="735"/>
      <c r="J161" s="736"/>
      <c r="K161" s="921"/>
      <c r="L161" s="922"/>
      <c r="N161" s="5"/>
    </row>
    <row r="162" spans="1:14" ht="16.5">
      <c r="A162" s="24">
        <v>1</v>
      </c>
      <c r="B162" s="25" t="s">
        <v>523</v>
      </c>
      <c r="C162" s="725">
        <v>96.58</v>
      </c>
      <c r="D162" s="726"/>
      <c r="E162" s="725">
        <v>435.12</v>
      </c>
      <c r="F162" s="726"/>
      <c r="G162" s="725">
        <v>78.78</v>
      </c>
      <c r="H162" s="726"/>
      <c r="I162" s="725">
        <v>366.44</v>
      </c>
      <c r="J162" s="726"/>
      <c r="K162" s="919">
        <v>120</v>
      </c>
      <c r="L162" s="920"/>
      <c r="N162" s="5"/>
    </row>
    <row r="163" spans="1:14" ht="16.5">
      <c r="A163" s="27">
        <v>2</v>
      </c>
      <c r="B163" s="28" t="s">
        <v>524</v>
      </c>
      <c r="C163" s="729">
        <v>270.44</v>
      </c>
      <c r="D163" s="730"/>
      <c r="E163" s="729">
        <v>217.56</v>
      </c>
      <c r="F163" s="730"/>
      <c r="G163" s="729">
        <v>220.59</v>
      </c>
      <c r="H163" s="730"/>
      <c r="I163" s="729">
        <v>183.22</v>
      </c>
      <c r="J163" s="730"/>
      <c r="K163" s="905">
        <v>41</v>
      </c>
      <c r="L163" s="906"/>
      <c r="N163" s="5"/>
    </row>
    <row r="164" spans="1:14" ht="16.5">
      <c r="A164" s="27">
        <v>3</v>
      </c>
      <c r="B164" s="28" t="s">
        <v>525</v>
      </c>
      <c r="C164" s="729">
        <v>231.81</v>
      </c>
      <c r="D164" s="730"/>
      <c r="E164" s="729">
        <v>190.37</v>
      </c>
      <c r="F164" s="730"/>
      <c r="G164" s="729">
        <v>189.07</v>
      </c>
      <c r="H164" s="730"/>
      <c r="I164" s="729">
        <v>160.32</v>
      </c>
      <c r="J164" s="730"/>
      <c r="K164" s="905">
        <v>71</v>
      </c>
      <c r="L164" s="906"/>
      <c r="N164" s="5"/>
    </row>
    <row r="165" spans="1:14" ht="16.5">
      <c r="A165" s="27">
        <v>4</v>
      </c>
      <c r="B165" s="28" t="s">
        <v>526</v>
      </c>
      <c r="C165" s="731" t="s">
        <v>1074</v>
      </c>
      <c r="D165" s="732"/>
      <c r="E165" s="731" t="s">
        <v>1074</v>
      </c>
      <c r="F165" s="732"/>
      <c r="G165" s="729"/>
      <c r="H165" s="730"/>
      <c r="I165" s="729"/>
      <c r="J165" s="730"/>
      <c r="K165" s="905"/>
      <c r="L165" s="906"/>
      <c r="N165" s="5"/>
    </row>
    <row r="166" spans="1:14" ht="16.5">
      <c r="A166" s="27">
        <v>5</v>
      </c>
      <c r="B166" s="28" t="s">
        <v>1094</v>
      </c>
      <c r="C166" s="729">
        <v>400</v>
      </c>
      <c r="D166" s="730"/>
      <c r="E166" s="729">
        <v>500</v>
      </c>
      <c r="F166" s="730"/>
      <c r="G166" s="729">
        <v>157.56</v>
      </c>
      <c r="H166" s="730"/>
      <c r="I166" s="729">
        <v>229.02</v>
      </c>
      <c r="J166" s="730"/>
      <c r="K166" s="905">
        <v>300</v>
      </c>
      <c r="L166" s="906"/>
      <c r="N166" s="5"/>
    </row>
    <row r="167" spans="1:12" s="31" customFormat="1" ht="17.25" thickBot="1">
      <c r="A167" s="22"/>
      <c r="B167" s="30" t="s">
        <v>618</v>
      </c>
      <c r="C167" s="582">
        <f>SUM(C162:C166)</f>
        <v>998.83</v>
      </c>
      <c r="D167" s="583"/>
      <c r="E167" s="582">
        <f>SUM(E162:E166)</f>
        <v>1343.05</v>
      </c>
      <c r="F167" s="583"/>
      <c r="G167" s="582">
        <f>SUM(G162:G166)</f>
        <v>646</v>
      </c>
      <c r="H167" s="583"/>
      <c r="I167" s="582">
        <f>SUM(I162:I166)</f>
        <v>939</v>
      </c>
      <c r="J167" s="583"/>
      <c r="K167" s="907">
        <f>SUM(K162:K166)</f>
        <v>532</v>
      </c>
      <c r="L167" s="908"/>
    </row>
    <row r="168" spans="1:14" ht="17.25" thickBot="1">
      <c r="A168" s="22" t="s">
        <v>413</v>
      </c>
      <c r="B168" s="23" t="s">
        <v>527</v>
      </c>
      <c r="C168" s="684" t="s">
        <v>1208</v>
      </c>
      <c r="D168" s="685"/>
      <c r="E168" s="684" t="s">
        <v>1208</v>
      </c>
      <c r="F168" s="685"/>
      <c r="G168" s="684" t="s">
        <v>1208</v>
      </c>
      <c r="H168" s="685"/>
      <c r="I168" s="684" t="s">
        <v>1208</v>
      </c>
      <c r="J168" s="685"/>
      <c r="K168" s="684" t="s">
        <v>1208</v>
      </c>
      <c r="L168" s="685"/>
      <c r="N168" s="5"/>
    </row>
    <row r="169" spans="1:12" s="26" customFormat="1" ht="16.5">
      <c r="A169" s="24"/>
      <c r="B169" s="35" t="s">
        <v>530</v>
      </c>
      <c r="C169" s="682"/>
      <c r="D169" s="683"/>
      <c r="E169" s="682"/>
      <c r="F169" s="683"/>
      <c r="G169" s="682"/>
      <c r="H169" s="683"/>
      <c r="I169" s="682"/>
      <c r="J169" s="683"/>
      <c r="K169" s="682"/>
      <c r="L169" s="683"/>
    </row>
    <row r="170" spans="1:12" s="26" customFormat="1" ht="16.5">
      <c r="A170" s="27"/>
      <c r="B170" s="28" t="s">
        <v>531</v>
      </c>
      <c r="C170" s="680">
        <v>850</v>
      </c>
      <c r="D170" s="674"/>
      <c r="E170" s="680">
        <v>750</v>
      </c>
      <c r="F170" s="674"/>
      <c r="G170" s="680">
        <v>850</v>
      </c>
      <c r="H170" s="674"/>
      <c r="I170" s="680">
        <v>750</v>
      </c>
      <c r="J170" s="674"/>
      <c r="K170" s="680">
        <v>350</v>
      </c>
      <c r="L170" s="674"/>
    </row>
    <row r="171" spans="1:12" s="26" customFormat="1" ht="16.5">
      <c r="A171" s="568"/>
      <c r="B171" s="569"/>
      <c r="C171" s="675" t="s">
        <v>1209</v>
      </c>
      <c r="D171" s="676"/>
      <c r="E171" s="675" t="s">
        <v>1209</v>
      </c>
      <c r="F171" s="676"/>
      <c r="G171" s="675" t="s">
        <v>1209</v>
      </c>
      <c r="H171" s="676"/>
      <c r="I171" s="675" t="s">
        <v>1209</v>
      </c>
      <c r="J171" s="676"/>
      <c r="K171" s="675" t="s">
        <v>1209</v>
      </c>
      <c r="L171" s="676"/>
    </row>
    <row r="172" spans="1:12" s="26" customFormat="1" ht="16.5">
      <c r="A172" s="24">
        <v>1</v>
      </c>
      <c r="B172" s="103" t="s">
        <v>28</v>
      </c>
      <c r="C172" s="677">
        <v>2</v>
      </c>
      <c r="D172" s="678"/>
      <c r="E172" s="677">
        <v>2</v>
      </c>
      <c r="F172" s="678"/>
      <c r="G172" s="677">
        <v>2</v>
      </c>
      <c r="H172" s="678"/>
      <c r="I172" s="677">
        <v>2</v>
      </c>
      <c r="J172" s="678"/>
      <c r="K172" s="677">
        <v>2</v>
      </c>
      <c r="L172" s="678"/>
    </row>
    <row r="173" spans="1:12" s="26" customFormat="1" ht="16.5">
      <c r="A173" s="24">
        <v>2</v>
      </c>
      <c r="B173" s="103" t="s">
        <v>29</v>
      </c>
      <c r="C173" s="677">
        <v>5</v>
      </c>
      <c r="D173" s="678"/>
      <c r="E173" s="677">
        <v>5</v>
      </c>
      <c r="F173" s="678"/>
      <c r="G173" s="677">
        <v>5</v>
      </c>
      <c r="H173" s="678"/>
      <c r="I173" s="677">
        <v>5</v>
      </c>
      <c r="J173" s="678"/>
      <c r="K173" s="677">
        <v>2</v>
      </c>
      <c r="L173" s="678"/>
    </row>
    <row r="174" spans="1:12" s="26" customFormat="1" ht="16.5">
      <c r="A174" s="27">
        <v>3</v>
      </c>
      <c r="B174" s="100" t="s">
        <v>30</v>
      </c>
      <c r="C174" s="677">
        <v>10</v>
      </c>
      <c r="D174" s="678"/>
      <c r="E174" s="677">
        <v>10</v>
      </c>
      <c r="F174" s="678"/>
      <c r="G174" s="677">
        <v>10</v>
      </c>
      <c r="H174" s="678"/>
      <c r="I174" s="677">
        <v>10</v>
      </c>
      <c r="J174" s="678"/>
      <c r="K174" s="677">
        <v>10</v>
      </c>
      <c r="L174" s="678"/>
    </row>
    <row r="175" spans="1:12" s="26" customFormat="1" ht="16.5">
      <c r="A175" s="51">
        <v>4</v>
      </c>
      <c r="B175" s="385" t="s">
        <v>31</v>
      </c>
      <c r="C175" s="677">
        <v>15</v>
      </c>
      <c r="D175" s="678"/>
      <c r="E175" s="677">
        <v>15</v>
      </c>
      <c r="F175" s="678"/>
      <c r="G175" s="677">
        <v>15</v>
      </c>
      <c r="H175" s="678"/>
      <c r="I175" s="677">
        <v>15</v>
      </c>
      <c r="J175" s="678"/>
      <c r="K175" s="677">
        <v>10</v>
      </c>
      <c r="L175" s="678"/>
    </row>
    <row r="176" spans="1:12" s="26" customFormat="1" ht="16.5">
      <c r="A176" s="51">
        <v>5</v>
      </c>
      <c r="B176" s="385" t="s">
        <v>89</v>
      </c>
      <c r="C176" s="677">
        <v>15</v>
      </c>
      <c r="D176" s="678"/>
      <c r="E176" s="677">
        <v>15</v>
      </c>
      <c r="F176" s="678"/>
      <c r="G176" s="677">
        <v>15</v>
      </c>
      <c r="H176" s="678"/>
      <c r="I176" s="677">
        <v>15</v>
      </c>
      <c r="J176" s="678"/>
      <c r="K176" s="677">
        <v>15</v>
      </c>
      <c r="L176" s="678"/>
    </row>
    <row r="177" spans="1:14" ht="17.25" thickBot="1">
      <c r="A177" s="71"/>
      <c r="B177" s="72"/>
      <c r="C177" s="689"/>
      <c r="D177" s="690"/>
      <c r="E177" s="689"/>
      <c r="F177" s="690"/>
      <c r="G177" s="689"/>
      <c r="H177" s="690"/>
      <c r="I177" s="689"/>
      <c r="J177" s="690"/>
      <c r="K177" s="689"/>
      <c r="L177" s="690"/>
      <c r="N177" s="5"/>
    </row>
    <row r="178" spans="1:14" ht="16.5" customHeight="1" thickBot="1">
      <c r="A178" s="22" t="s">
        <v>416</v>
      </c>
      <c r="B178" s="23" t="s">
        <v>532</v>
      </c>
      <c r="C178" s="667"/>
      <c r="D178" s="668"/>
      <c r="E178" s="667"/>
      <c r="F178" s="668"/>
      <c r="G178" s="667"/>
      <c r="H178" s="668"/>
      <c r="I178" s="667"/>
      <c r="J178" s="668"/>
      <c r="K178" s="917"/>
      <c r="L178" s="918"/>
      <c r="N178" s="5"/>
    </row>
    <row r="179" spans="1:12" s="26" customFormat="1" ht="16.5">
      <c r="A179" s="24">
        <v>1</v>
      </c>
      <c r="B179" s="35" t="s">
        <v>533</v>
      </c>
      <c r="C179" s="640" t="s">
        <v>1017</v>
      </c>
      <c r="D179" s="637"/>
      <c r="E179" s="781" t="s">
        <v>658</v>
      </c>
      <c r="F179" s="782"/>
      <c r="G179" s="640" t="s">
        <v>1018</v>
      </c>
      <c r="H179" s="637"/>
      <c r="I179" s="781" t="s">
        <v>1075</v>
      </c>
      <c r="J179" s="782"/>
      <c r="K179" s="909" t="s">
        <v>965</v>
      </c>
      <c r="L179" s="910"/>
    </row>
    <row r="180" spans="1:12" s="26" customFormat="1" ht="16.5">
      <c r="A180" s="27">
        <v>2</v>
      </c>
      <c r="B180" s="28" t="s">
        <v>534</v>
      </c>
      <c r="C180" s="675"/>
      <c r="D180" s="676"/>
      <c r="E180" s="675"/>
      <c r="F180" s="676"/>
      <c r="G180" s="675"/>
      <c r="H180" s="676"/>
      <c r="I180" s="675"/>
      <c r="J180" s="676"/>
      <c r="K180" s="687"/>
      <c r="L180" s="688"/>
    </row>
    <row r="181" spans="1:12" s="26" customFormat="1" ht="16.5">
      <c r="A181" s="27">
        <v>3</v>
      </c>
      <c r="B181" s="28" t="s">
        <v>535</v>
      </c>
      <c r="C181" s="689"/>
      <c r="D181" s="690"/>
      <c r="E181" s="689"/>
      <c r="F181" s="690"/>
      <c r="G181" s="689"/>
      <c r="H181" s="690"/>
      <c r="I181" s="689"/>
      <c r="J181" s="690"/>
      <c r="K181" s="687"/>
      <c r="L181" s="688"/>
    </row>
    <row r="182" spans="1:14" ht="16.5">
      <c r="A182" s="71"/>
      <c r="B182" s="72"/>
      <c r="C182" s="689"/>
      <c r="D182" s="690"/>
      <c r="E182" s="689"/>
      <c r="F182" s="690"/>
      <c r="G182" s="689"/>
      <c r="H182" s="690"/>
      <c r="I182" s="689"/>
      <c r="J182" s="690"/>
      <c r="K182" s="911"/>
      <c r="L182" s="912"/>
      <c r="N182" s="5"/>
    </row>
    <row r="183" spans="1:14" ht="17.25" thickBot="1">
      <c r="A183" s="73"/>
      <c r="B183" s="74"/>
      <c r="C183" s="665"/>
      <c r="D183" s="666"/>
      <c r="E183" s="665"/>
      <c r="F183" s="666"/>
      <c r="G183" s="665"/>
      <c r="H183" s="666"/>
      <c r="I183" s="665"/>
      <c r="J183" s="666"/>
      <c r="K183" s="915"/>
      <c r="L183" s="916"/>
      <c r="N183" s="5"/>
    </row>
    <row r="184" spans="1:14" ht="17.25" thickBot="1">
      <c r="A184" s="22" t="s">
        <v>536</v>
      </c>
      <c r="B184" s="50" t="s">
        <v>582</v>
      </c>
      <c r="C184" s="667"/>
      <c r="D184" s="668"/>
      <c r="E184" s="667"/>
      <c r="F184" s="668"/>
      <c r="G184" s="667"/>
      <c r="H184" s="668"/>
      <c r="I184" s="667"/>
      <c r="J184" s="668"/>
      <c r="K184" s="917"/>
      <c r="L184" s="918"/>
      <c r="N184" s="5"/>
    </row>
    <row r="185" spans="1:12" s="26" customFormat="1" ht="16.5">
      <c r="A185" s="24">
        <v>1</v>
      </c>
      <c r="B185" s="25" t="s">
        <v>533</v>
      </c>
      <c r="C185" s="633">
        <v>0.84</v>
      </c>
      <c r="D185" s="635"/>
      <c r="E185" s="633">
        <v>0.27</v>
      </c>
      <c r="F185" s="635"/>
      <c r="G185" s="633">
        <v>0.84</v>
      </c>
      <c r="H185" s="635"/>
      <c r="I185" s="633">
        <v>0.22</v>
      </c>
      <c r="J185" s="635"/>
      <c r="K185" s="919">
        <v>1.24</v>
      </c>
      <c r="L185" s="920"/>
    </row>
    <row r="186" spans="1:12" s="26" customFormat="1" ht="16.5">
      <c r="A186" s="27">
        <v>2</v>
      </c>
      <c r="B186" s="28" t="s">
        <v>534</v>
      </c>
      <c r="C186" s="689"/>
      <c r="D186" s="690"/>
      <c r="E186" s="689"/>
      <c r="F186" s="690"/>
      <c r="G186" s="689"/>
      <c r="H186" s="690"/>
      <c r="I186" s="689"/>
      <c r="J186" s="690"/>
      <c r="K186" s="687"/>
      <c r="L186" s="688"/>
    </row>
    <row r="187" spans="1:12" s="26" customFormat="1" ht="16.5">
      <c r="A187" s="27">
        <v>3</v>
      </c>
      <c r="B187" s="28" t="s">
        <v>535</v>
      </c>
      <c r="C187" s="689"/>
      <c r="D187" s="690"/>
      <c r="E187" s="689"/>
      <c r="F187" s="690"/>
      <c r="G187" s="689"/>
      <c r="H187" s="690"/>
      <c r="I187" s="689"/>
      <c r="J187" s="690"/>
      <c r="K187" s="687"/>
      <c r="L187" s="688"/>
    </row>
    <row r="188" spans="1:14" ht="16.5">
      <c r="A188" s="75"/>
      <c r="B188" s="76"/>
      <c r="C188" s="689"/>
      <c r="D188" s="690"/>
      <c r="E188" s="689"/>
      <c r="F188" s="690"/>
      <c r="G188" s="689"/>
      <c r="H188" s="690"/>
      <c r="I188" s="689"/>
      <c r="J188" s="690"/>
      <c r="K188" s="911"/>
      <c r="L188" s="912"/>
      <c r="N188" s="5"/>
    </row>
    <row r="189" spans="1:14" ht="17.25" thickBot="1">
      <c r="A189" s="73"/>
      <c r="B189" s="74"/>
      <c r="C189" s="665"/>
      <c r="D189" s="666"/>
      <c r="E189" s="665"/>
      <c r="F189" s="666"/>
      <c r="G189" s="665"/>
      <c r="H189" s="666"/>
      <c r="I189" s="665"/>
      <c r="J189" s="666"/>
      <c r="K189" s="915"/>
      <c r="L189" s="916"/>
      <c r="N189" s="5"/>
    </row>
    <row r="190" spans="1:12" s="20" customFormat="1" ht="17.25" thickBot="1">
      <c r="A190" s="53"/>
      <c r="B190" s="54"/>
      <c r="C190" s="693"/>
      <c r="D190" s="694"/>
      <c r="E190" s="693"/>
      <c r="F190" s="694"/>
      <c r="G190" s="693"/>
      <c r="H190" s="694"/>
      <c r="I190" s="693"/>
      <c r="J190" s="694"/>
      <c r="K190" s="913"/>
      <c r="L190" s="914"/>
    </row>
    <row r="191" spans="1:14" ht="16.5">
      <c r="A191" s="77"/>
      <c r="B191" s="78"/>
      <c r="C191" s="610"/>
      <c r="D191" s="611"/>
      <c r="E191" s="610"/>
      <c r="F191" s="611"/>
      <c r="G191" s="610"/>
      <c r="H191" s="611"/>
      <c r="I191" s="610"/>
      <c r="J191" s="611"/>
      <c r="K191" s="923"/>
      <c r="L191" s="924"/>
      <c r="N191" s="5"/>
    </row>
    <row r="192" spans="1:14" ht="16.5">
      <c r="A192" s="71"/>
      <c r="B192" s="72"/>
      <c r="C192" s="689"/>
      <c r="D192" s="690"/>
      <c r="E192" s="689"/>
      <c r="F192" s="690"/>
      <c r="G192" s="689"/>
      <c r="H192" s="690"/>
      <c r="I192" s="689"/>
      <c r="J192" s="690"/>
      <c r="K192" s="911"/>
      <c r="L192" s="912"/>
      <c r="N192" s="5"/>
    </row>
    <row r="193" spans="1:14" ht="17.25" thickBot="1">
      <c r="A193" s="73"/>
      <c r="B193" s="104"/>
      <c r="C193" s="665"/>
      <c r="D193" s="666"/>
      <c r="E193" s="665"/>
      <c r="F193" s="666"/>
      <c r="G193" s="665"/>
      <c r="H193" s="666"/>
      <c r="I193" s="665"/>
      <c r="J193" s="666"/>
      <c r="K193" s="661"/>
      <c r="L193" s="662"/>
      <c r="N193" s="5"/>
    </row>
    <row r="194" spans="1:14" ht="24" customHeight="1">
      <c r="A194" s="570" t="s">
        <v>770</v>
      </c>
      <c r="B194" s="565"/>
      <c r="C194" s="565"/>
      <c r="D194" s="565"/>
      <c r="E194" s="565"/>
      <c r="F194" s="565"/>
      <c r="G194" s="565"/>
      <c r="H194" s="565"/>
      <c r="I194" s="565"/>
      <c r="J194" s="565"/>
      <c r="K194" s="565"/>
      <c r="L194" s="5"/>
      <c r="N194" s="5"/>
    </row>
    <row r="195" spans="1:13" ht="109.5" customHeight="1">
      <c r="A195" s="66"/>
      <c r="C195" s="67"/>
      <c r="D195" s="68"/>
      <c r="E195" s="69"/>
      <c r="F195" s="70"/>
      <c r="G195" s="69"/>
      <c r="H195" s="70"/>
      <c r="I195" s="69"/>
      <c r="J195" s="70"/>
      <c r="K195" s="69"/>
      <c r="M195" s="58">
        <v>9</v>
      </c>
    </row>
    <row r="196" spans="1:13" ht="18" customHeight="1">
      <c r="A196" s="59"/>
      <c r="B196" s="59"/>
      <c r="C196" s="4"/>
      <c r="D196" s="60"/>
      <c r="E196" s="59"/>
      <c r="F196" s="60"/>
      <c r="G196" s="59"/>
      <c r="H196" s="60"/>
      <c r="I196" s="59"/>
      <c r="J196" s="60"/>
      <c r="K196" s="59"/>
      <c r="L196" s="60"/>
      <c r="M196" s="58"/>
    </row>
    <row r="197" spans="1:13" ht="31.5" customHeight="1" thickBot="1">
      <c r="A197" s="566" t="s">
        <v>994</v>
      </c>
      <c r="B197" s="566"/>
      <c r="C197" s="566"/>
      <c r="D197" s="566"/>
      <c r="E197" s="566"/>
      <c r="F197" s="566"/>
      <c r="G197" s="566"/>
      <c r="H197" s="566"/>
      <c r="I197" s="566"/>
      <c r="J197" s="566"/>
      <c r="K197" s="566"/>
      <c r="L197" s="566"/>
      <c r="M197" s="58"/>
    </row>
    <row r="198" spans="1:13" ht="23.25" customHeight="1" thickBot="1">
      <c r="A198" s="741"/>
      <c r="B198" s="742"/>
      <c r="C198" s="850" t="s">
        <v>522</v>
      </c>
      <c r="D198" s="851"/>
      <c r="E198" s="851"/>
      <c r="F198" s="851"/>
      <c r="G198" s="851"/>
      <c r="H198" s="851"/>
      <c r="I198" s="851"/>
      <c r="J198" s="852"/>
      <c r="K198" s="312"/>
      <c r="L198" s="313"/>
      <c r="M198" s="58"/>
    </row>
    <row r="199" spans="1:13" ht="32.25" customHeight="1" thickBot="1">
      <c r="A199" s="743"/>
      <c r="B199" s="744"/>
      <c r="C199" s="765" t="s">
        <v>995</v>
      </c>
      <c r="D199" s="766"/>
      <c r="E199" s="765" t="s">
        <v>996</v>
      </c>
      <c r="F199" s="766"/>
      <c r="G199" s="765" t="s">
        <v>294</v>
      </c>
      <c r="H199" s="766"/>
      <c r="I199" s="765" t="s">
        <v>295</v>
      </c>
      <c r="J199" s="766"/>
      <c r="K199" s="767"/>
      <c r="L199" s="768"/>
      <c r="M199" s="58"/>
    </row>
    <row r="200" spans="1:13" ht="25.5" customHeight="1" thickBot="1">
      <c r="A200" s="22" t="s">
        <v>579</v>
      </c>
      <c r="B200" s="23" t="s">
        <v>837</v>
      </c>
      <c r="C200" s="667"/>
      <c r="D200" s="668"/>
      <c r="E200" s="735"/>
      <c r="F200" s="736"/>
      <c r="G200" s="667"/>
      <c r="H200" s="668"/>
      <c r="I200" s="735"/>
      <c r="J200" s="736"/>
      <c r="K200" s="733"/>
      <c r="L200" s="734"/>
      <c r="M200" s="58"/>
    </row>
    <row r="201" spans="1:13" ht="20.25" customHeight="1">
      <c r="A201" s="24">
        <v>1</v>
      </c>
      <c r="B201" s="25" t="s">
        <v>523</v>
      </c>
      <c r="C201" s="725">
        <v>264.42</v>
      </c>
      <c r="D201" s="726"/>
      <c r="E201" s="725">
        <v>264.42</v>
      </c>
      <c r="F201" s="726"/>
      <c r="G201" s="725">
        <v>422.6</v>
      </c>
      <c r="H201" s="726"/>
      <c r="I201" s="725">
        <v>422.6</v>
      </c>
      <c r="J201" s="726"/>
      <c r="K201" s="721"/>
      <c r="L201" s="722"/>
      <c r="M201" s="58"/>
    </row>
    <row r="202" spans="1:13" ht="19.5" customHeight="1">
      <c r="A202" s="27">
        <v>2</v>
      </c>
      <c r="B202" s="28" t="s">
        <v>524</v>
      </c>
      <c r="C202" s="729">
        <v>322.82</v>
      </c>
      <c r="D202" s="730"/>
      <c r="E202" s="729">
        <v>322.82</v>
      </c>
      <c r="F202" s="730"/>
      <c r="G202" s="729">
        <v>332.5</v>
      </c>
      <c r="H202" s="730"/>
      <c r="I202" s="729">
        <v>332.5</v>
      </c>
      <c r="J202" s="730"/>
      <c r="K202" s="721"/>
      <c r="L202" s="722"/>
      <c r="M202" s="58"/>
    </row>
    <row r="203" spans="1:13" ht="20.25" customHeight="1">
      <c r="A203" s="27">
        <v>3</v>
      </c>
      <c r="B203" s="28" t="s">
        <v>525</v>
      </c>
      <c r="C203" s="729">
        <v>322.82</v>
      </c>
      <c r="D203" s="730"/>
      <c r="E203" s="729">
        <v>219.75</v>
      </c>
      <c r="F203" s="730"/>
      <c r="G203" s="729">
        <v>452</v>
      </c>
      <c r="H203" s="730"/>
      <c r="I203" s="729">
        <v>452</v>
      </c>
      <c r="J203" s="730"/>
      <c r="K203" s="721"/>
      <c r="L203" s="722"/>
      <c r="M203" s="58"/>
    </row>
    <row r="204" spans="1:13" ht="21.75" customHeight="1">
      <c r="A204" s="27">
        <v>4</v>
      </c>
      <c r="B204" s="28" t="s">
        <v>526</v>
      </c>
      <c r="C204" s="731" t="s">
        <v>1074</v>
      </c>
      <c r="D204" s="732"/>
      <c r="E204" s="731" t="s">
        <v>1074</v>
      </c>
      <c r="F204" s="732"/>
      <c r="G204" s="731" t="s">
        <v>1074</v>
      </c>
      <c r="H204" s="732"/>
      <c r="I204" s="731" t="s">
        <v>1074</v>
      </c>
      <c r="J204" s="732"/>
      <c r="K204" s="721"/>
      <c r="L204" s="722"/>
      <c r="M204" s="58"/>
    </row>
    <row r="205" spans="1:13" ht="24" customHeight="1">
      <c r="A205" s="27">
        <v>5</v>
      </c>
      <c r="B205" s="28" t="s">
        <v>1094</v>
      </c>
      <c r="C205" s="729">
        <v>500</v>
      </c>
      <c r="D205" s="730"/>
      <c r="E205" s="729">
        <v>200</v>
      </c>
      <c r="F205" s="730"/>
      <c r="G205" s="729">
        <v>500</v>
      </c>
      <c r="H205" s="730"/>
      <c r="I205" s="729">
        <v>200</v>
      </c>
      <c r="J205" s="730"/>
      <c r="K205" s="721"/>
      <c r="L205" s="722"/>
      <c r="M205" s="58"/>
    </row>
    <row r="206" spans="1:13" ht="21" customHeight="1" thickBot="1">
      <c r="A206" s="22"/>
      <c r="B206" s="30" t="s">
        <v>618</v>
      </c>
      <c r="C206" s="582">
        <f>SUM(C201:C205)</f>
        <v>1410.06</v>
      </c>
      <c r="D206" s="583"/>
      <c r="E206" s="582">
        <f>SUM(E201:E205)</f>
        <v>1006.99</v>
      </c>
      <c r="F206" s="583"/>
      <c r="G206" s="582">
        <f>SUM(G201:G205)</f>
        <v>1707.1</v>
      </c>
      <c r="H206" s="583"/>
      <c r="I206" s="582">
        <f>SUM(I201:I205)</f>
        <v>1407.1</v>
      </c>
      <c r="J206" s="583"/>
      <c r="K206" s="727"/>
      <c r="L206" s="728"/>
      <c r="M206" s="58"/>
    </row>
    <row r="207" spans="1:13" ht="25.5" customHeight="1" thickBot="1">
      <c r="A207" s="22" t="s">
        <v>413</v>
      </c>
      <c r="B207" s="23" t="s">
        <v>527</v>
      </c>
      <c r="C207" s="684" t="s">
        <v>1208</v>
      </c>
      <c r="D207" s="685"/>
      <c r="E207" s="684" t="s">
        <v>1208</v>
      </c>
      <c r="F207" s="685"/>
      <c r="G207" s="684" t="s">
        <v>1208</v>
      </c>
      <c r="H207" s="685"/>
      <c r="I207" s="684" t="s">
        <v>1208</v>
      </c>
      <c r="J207" s="685"/>
      <c r="K207" s="314"/>
      <c r="L207" s="92"/>
      <c r="M207" s="58"/>
    </row>
    <row r="208" spans="1:13" ht="21.75" customHeight="1">
      <c r="A208" s="24"/>
      <c r="B208" s="35" t="s">
        <v>530</v>
      </c>
      <c r="C208" s="682"/>
      <c r="D208" s="683"/>
      <c r="E208" s="682"/>
      <c r="F208" s="683"/>
      <c r="G208" s="682"/>
      <c r="H208" s="683"/>
      <c r="I208" s="682"/>
      <c r="J208" s="683"/>
      <c r="K208" s="296"/>
      <c r="L208" s="310"/>
      <c r="M208" s="58"/>
    </row>
    <row r="209" spans="1:13" ht="18" customHeight="1">
      <c r="A209" s="27"/>
      <c r="B209" s="28" t="s">
        <v>531</v>
      </c>
      <c r="C209" s="680">
        <v>800</v>
      </c>
      <c r="D209" s="674"/>
      <c r="E209" s="680">
        <v>715</v>
      </c>
      <c r="F209" s="674"/>
      <c r="G209" s="680">
        <v>790</v>
      </c>
      <c r="H209" s="674"/>
      <c r="I209" s="680">
        <v>680</v>
      </c>
      <c r="J209" s="674"/>
      <c r="K209" s="311"/>
      <c r="L209" s="309"/>
      <c r="M209" s="58"/>
    </row>
    <row r="210" spans="1:13" ht="18" customHeight="1">
      <c r="A210" s="27"/>
      <c r="B210" s="28"/>
      <c r="C210" s="675" t="s">
        <v>1209</v>
      </c>
      <c r="D210" s="676"/>
      <c r="E210" s="675" t="s">
        <v>1209</v>
      </c>
      <c r="F210" s="676"/>
      <c r="G210" s="675" t="s">
        <v>1209</v>
      </c>
      <c r="H210" s="676"/>
      <c r="I210" s="675" t="s">
        <v>1209</v>
      </c>
      <c r="J210" s="676"/>
      <c r="K210" s="311"/>
      <c r="L210" s="309"/>
      <c r="M210" s="58"/>
    </row>
    <row r="211" spans="1:13" ht="18" customHeight="1">
      <c r="A211" s="27">
        <v>1</v>
      </c>
      <c r="B211" s="100" t="s">
        <v>30</v>
      </c>
      <c r="C211" s="677">
        <v>25</v>
      </c>
      <c r="D211" s="678"/>
      <c r="E211" s="677">
        <v>15</v>
      </c>
      <c r="F211" s="678"/>
      <c r="G211" s="677">
        <v>20</v>
      </c>
      <c r="H211" s="678"/>
      <c r="I211" s="677">
        <v>10</v>
      </c>
      <c r="J211" s="678"/>
      <c r="K211" s="311"/>
      <c r="L211" s="309"/>
      <c r="M211" s="58"/>
    </row>
    <row r="212" spans="1:13" ht="18" customHeight="1">
      <c r="A212" s="51">
        <v>2</v>
      </c>
      <c r="B212" s="385" t="s">
        <v>31</v>
      </c>
      <c r="C212" s="677">
        <v>40</v>
      </c>
      <c r="D212" s="678"/>
      <c r="E212" s="677">
        <v>20</v>
      </c>
      <c r="F212" s="678"/>
      <c r="G212" s="677">
        <v>40</v>
      </c>
      <c r="H212" s="678"/>
      <c r="I212" s="677">
        <v>20</v>
      </c>
      <c r="J212" s="678"/>
      <c r="K212" s="311"/>
      <c r="L212" s="309"/>
      <c r="M212" s="58"/>
    </row>
    <row r="213" spans="1:13" ht="21.75" customHeight="1">
      <c r="A213" s="51">
        <v>3</v>
      </c>
      <c r="B213" s="385" t="s">
        <v>89</v>
      </c>
      <c r="C213" s="677">
        <v>35</v>
      </c>
      <c r="D213" s="678"/>
      <c r="E213" s="677">
        <v>20</v>
      </c>
      <c r="F213" s="678"/>
      <c r="G213" s="677">
        <v>35</v>
      </c>
      <c r="H213" s="678"/>
      <c r="I213" s="677">
        <v>20</v>
      </c>
      <c r="J213" s="678"/>
      <c r="K213" s="315"/>
      <c r="L213" s="113"/>
      <c r="M213" s="58"/>
    </row>
    <row r="214" spans="1:13" ht="21.75" customHeight="1" thickBot="1">
      <c r="A214" s="73"/>
      <c r="B214" s="74"/>
      <c r="C214" s="665"/>
      <c r="D214" s="666"/>
      <c r="E214" s="665"/>
      <c r="F214" s="666"/>
      <c r="G214" s="665"/>
      <c r="H214" s="666"/>
      <c r="I214" s="665"/>
      <c r="J214" s="666"/>
      <c r="K214" s="315"/>
      <c r="L214" s="113"/>
      <c r="M214" s="58"/>
    </row>
    <row r="215" spans="1:13" ht="25.5" customHeight="1" thickBot="1">
      <c r="A215" s="22" t="s">
        <v>416</v>
      </c>
      <c r="B215" s="23" t="s">
        <v>532</v>
      </c>
      <c r="C215" s="667"/>
      <c r="D215" s="668"/>
      <c r="E215" s="667"/>
      <c r="F215" s="668"/>
      <c r="G215" s="667"/>
      <c r="H215" s="668"/>
      <c r="I215" s="667"/>
      <c r="J215" s="668"/>
      <c r="K215" s="567"/>
      <c r="L215" s="716"/>
      <c r="M215" s="58"/>
    </row>
    <row r="216" spans="1:13" ht="21" customHeight="1">
      <c r="A216" s="24">
        <v>1</v>
      </c>
      <c r="B216" s="35" t="s">
        <v>533</v>
      </c>
      <c r="C216" s="725" t="s">
        <v>909</v>
      </c>
      <c r="D216" s="726"/>
      <c r="E216" s="725" t="s">
        <v>910</v>
      </c>
      <c r="F216" s="726"/>
      <c r="G216" s="725" t="s">
        <v>911</v>
      </c>
      <c r="H216" s="726"/>
      <c r="I216" s="725" t="s">
        <v>912</v>
      </c>
      <c r="J216" s="726"/>
      <c r="K216" s="723"/>
      <c r="L216" s="724"/>
      <c r="M216" s="58"/>
    </row>
    <row r="217" spans="1:13" ht="19.5" customHeight="1">
      <c r="A217" s="27">
        <v>2</v>
      </c>
      <c r="B217" s="28" t="s">
        <v>534</v>
      </c>
      <c r="C217" s="675"/>
      <c r="D217" s="676"/>
      <c r="E217" s="675"/>
      <c r="F217" s="676"/>
      <c r="G217" s="675"/>
      <c r="H217" s="676"/>
      <c r="I217" s="675"/>
      <c r="J217" s="676"/>
      <c r="K217" s="719"/>
      <c r="L217" s="720"/>
      <c r="M217" s="58"/>
    </row>
    <row r="218" spans="1:13" ht="24" customHeight="1">
      <c r="A218" s="27">
        <v>3</v>
      </c>
      <c r="B218" s="28" t="s">
        <v>535</v>
      </c>
      <c r="C218" s="689"/>
      <c r="D218" s="690"/>
      <c r="E218" s="689"/>
      <c r="F218" s="690"/>
      <c r="G218" s="689"/>
      <c r="H218" s="690"/>
      <c r="I218" s="689"/>
      <c r="J218" s="690"/>
      <c r="K218" s="719"/>
      <c r="L218" s="720"/>
      <c r="M218" s="58"/>
    </row>
    <row r="219" spans="1:13" ht="24" customHeight="1">
      <c r="A219" s="71"/>
      <c r="B219" s="72"/>
      <c r="C219" s="689"/>
      <c r="D219" s="690"/>
      <c r="E219" s="689"/>
      <c r="F219" s="690"/>
      <c r="G219" s="689"/>
      <c r="H219" s="690"/>
      <c r="I219" s="689"/>
      <c r="J219" s="690"/>
      <c r="K219" s="567"/>
      <c r="L219" s="716"/>
      <c r="M219" s="58"/>
    </row>
    <row r="220" spans="1:13" ht="24" customHeight="1" thickBot="1">
      <c r="A220" s="73"/>
      <c r="B220" s="74"/>
      <c r="C220" s="665"/>
      <c r="D220" s="666"/>
      <c r="E220" s="665"/>
      <c r="F220" s="666"/>
      <c r="G220" s="665"/>
      <c r="H220" s="666"/>
      <c r="I220" s="665"/>
      <c r="J220" s="666"/>
      <c r="K220" s="567"/>
      <c r="L220" s="716"/>
      <c r="M220" s="58"/>
    </row>
    <row r="221" spans="1:13" ht="24" customHeight="1" thickBot="1">
      <c r="A221" s="22" t="s">
        <v>536</v>
      </c>
      <c r="B221" s="50" t="s">
        <v>582</v>
      </c>
      <c r="C221" s="667"/>
      <c r="D221" s="668"/>
      <c r="E221" s="667"/>
      <c r="F221" s="668"/>
      <c r="G221" s="667"/>
      <c r="H221" s="668"/>
      <c r="I221" s="667"/>
      <c r="J221" s="668"/>
      <c r="K221" s="567"/>
      <c r="L221" s="716"/>
      <c r="M221" s="58"/>
    </row>
    <row r="222" spans="1:13" ht="24" customHeight="1">
      <c r="A222" s="24">
        <v>1</v>
      </c>
      <c r="B222" s="25" t="s">
        <v>533</v>
      </c>
      <c r="C222" s="633">
        <v>1.03</v>
      </c>
      <c r="D222" s="635"/>
      <c r="E222" s="633">
        <v>0.61</v>
      </c>
      <c r="F222" s="635"/>
      <c r="G222" s="633">
        <v>0.51</v>
      </c>
      <c r="H222" s="635"/>
      <c r="I222" s="633">
        <v>0.29</v>
      </c>
      <c r="J222" s="635"/>
      <c r="K222" s="721"/>
      <c r="L222" s="722"/>
      <c r="M222" s="58"/>
    </row>
    <row r="223" spans="1:13" ht="25.5" customHeight="1">
      <c r="A223" s="27">
        <v>2</v>
      </c>
      <c r="B223" s="28" t="s">
        <v>534</v>
      </c>
      <c r="C223" s="689"/>
      <c r="D223" s="690"/>
      <c r="E223" s="689"/>
      <c r="F223" s="690"/>
      <c r="G223" s="689"/>
      <c r="H223" s="690"/>
      <c r="I223" s="689"/>
      <c r="J223" s="690"/>
      <c r="K223" s="719"/>
      <c r="L223" s="720"/>
      <c r="M223" s="58"/>
    </row>
    <row r="224" spans="1:13" ht="26.25" customHeight="1">
      <c r="A224" s="27">
        <v>3</v>
      </c>
      <c r="B224" s="28" t="s">
        <v>535</v>
      </c>
      <c r="C224" s="689"/>
      <c r="D224" s="690"/>
      <c r="E224" s="689"/>
      <c r="F224" s="690"/>
      <c r="G224" s="689"/>
      <c r="H224" s="690"/>
      <c r="I224" s="689"/>
      <c r="J224" s="690"/>
      <c r="K224" s="719"/>
      <c r="L224" s="720"/>
      <c r="M224" s="58"/>
    </row>
    <row r="225" spans="1:13" ht="21" customHeight="1" thickBot="1">
      <c r="A225" s="75"/>
      <c r="B225" s="76"/>
      <c r="C225" s="689"/>
      <c r="D225" s="690"/>
      <c r="E225" s="689"/>
      <c r="F225" s="690"/>
      <c r="G225" s="689"/>
      <c r="H225" s="690"/>
      <c r="I225" s="689"/>
      <c r="J225" s="690"/>
      <c r="K225" s="567"/>
      <c r="L225" s="716"/>
      <c r="M225" s="58"/>
    </row>
    <row r="226" spans="1:13" ht="25.5" customHeight="1" thickBot="1">
      <c r="A226" s="107"/>
      <c r="B226" s="414"/>
      <c r="C226" s="693"/>
      <c r="D226" s="694"/>
      <c r="E226" s="693"/>
      <c r="F226" s="694"/>
      <c r="G226" s="693"/>
      <c r="H226" s="694"/>
      <c r="I226" s="693"/>
      <c r="J226" s="694"/>
      <c r="K226" s="717"/>
      <c r="L226" s="718"/>
      <c r="M226" s="58"/>
    </row>
    <row r="227" spans="1:13" ht="24" customHeight="1">
      <c r="A227" s="77"/>
      <c r="B227" s="78"/>
      <c r="C227" s="610"/>
      <c r="D227" s="611"/>
      <c r="E227" s="610"/>
      <c r="F227" s="611"/>
      <c r="G227" s="610"/>
      <c r="H227" s="611"/>
      <c r="I227" s="610"/>
      <c r="J227" s="611"/>
      <c r="K227" s="567"/>
      <c r="L227" s="716"/>
      <c r="M227" s="58"/>
    </row>
    <row r="228" spans="1:13" ht="21" customHeight="1">
      <c r="A228" s="71"/>
      <c r="B228" s="72"/>
      <c r="C228" s="689"/>
      <c r="D228" s="690"/>
      <c r="E228" s="689"/>
      <c r="F228" s="690"/>
      <c r="G228" s="689"/>
      <c r="H228" s="690"/>
      <c r="I228" s="689"/>
      <c r="J228" s="690"/>
      <c r="K228" s="567"/>
      <c r="L228" s="716"/>
      <c r="M228" s="58"/>
    </row>
    <row r="229" spans="1:13" ht="19.5" customHeight="1" thickBot="1">
      <c r="A229" s="73"/>
      <c r="B229" s="104"/>
      <c r="C229" s="665"/>
      <c r="D229" s="666"/>
      <c r="E229" s="665"/>
      <c r="F229" s="666"/>
      <c r="G229" s="665"/>
      <c r="H229" s="666"/>
      <c r="I229" s="665"/>
      <c r="J229" s="666"/>
      <c r="K229" s="567"/>
      <c r="L229" s="716"/>
      <c r="M229" s="58"/>
    </row>
    <row r="230" spans="1:13" ht="23.25" customHeight="1">
      <c r="A230" s="565" t="s">
        <v>770</v>
      </c>
      <c r="B230" s="565"/>
      <c r="C230" s="565"/>
      <c r="D230" s="565"/>
      <c r="E230" s="565"/>
      <c r="F230" s="565"/>
      <c r="G230" s="565"/>
      <c r="H230" s="565"/>
      <c r="I230" s="565"/>
      <c r="J230" s="565"/>
      <c r="K230" s="565"/>
      <c r="L230" s="5"/>
      <c r="M230" s="58"/>
    </row>
    <row r="231" ht="24" customHeight="1">
      <c r="M231" s="58">
        <v>10</v>
      </c>
    </row>
    <row r="232" spans="1:11" ht="15">
      <c r="A232" s="66"/>
      <c r="C232" s="67"/>
      <c r="D232" s="68"/>
      <c r="E232" s="69"/>
      <c r="F232" s="70"/>
      <c r="G232" s="69"/>
      <c r="H232" s="70"/>
      <c r="I232" s="69"/>
      <c r="J232" s="70"/>
      <c r="K232" s="69"/>
    </row>
    <row r="233" spans="1:14" ht="24.75" customHeight="1" thickBot="1">
      <c r="A233" s="628" t="s">
        <v>1084</v>
      </c>
      <c r="B233" s="628"/>
      <c r="C233" s="61"/>
      <c r="D233" s="62"/>
      <c r="E233" s="63"/>
      <c r="F233" s="62"/>
      <c r="G233" s="63"/>
      <c r="H233" s="62"/>
      <c r="I233" s="63"/>
      <c r="J233" s="62"/>
      <c r="K233" s="63"/>
      <c r="L233" s="62"/>
      <c r="N233" s="5"/>
    </row>
    <row r="234" spans="1:14" ht="15.75" thickBot="1">
      <c r="A234" s="741"/>
      <c r="B234" s="742"/>
      <c r="C234" s="604" t="s">
        <v>522</v>
      </c>
      <c r="D234" s="605"/>
      <c r="E234" s="605"/>
      <c r="F234" s="605"/>
      <c r="G234" s="605"/>
      <c r="H234" s="605"/>
      <c r="I234" s="605"/>
      <c r="J234" s="605"/>
      <c r="K234" s="605"/>
      <c r="L234" s="606"/>
      <c r="N234" s="5"/>
    </row>
    <row r="235" spans="1:14" ht="48" customHeight="1" thickBot="1">
      <c r="A235" s="743"/>
      <c r="B235" s="744"/>
      <c r="C235" s="604" t="s">
        <v>843</v>
      </c>
      <c r="D235" s="606"/>
      <c r="E235" s="604" t="s">
        <v>844</v>
      </c>
      <c r="F235" s="606"/>
      <c r="G235" s="604" t="s">
        <v>575</v>
      </c>
      <c r="H235" s="606"/>
      <c r="I235" s="604" t="s">
        <v>576</v>
      </c>
      <c r="J235" s="606"/>
      <c r="K235" s="765" t="s">
        <v>317</v>
      </c>
      <c r="L235" s="766"/>
      <c r="N235" s="5"/>
    </row>
    <row r="236" spans="1:12" ht="17.25" thickBot="1">
      <c r="A236" s="22" t="s">
        <v>579</v>
      </c>
      <c r="B236" s="23" t="s">
        <v>837</v>
      </c>
      <c r="C236" s="667"/>
      <c r="D236" s="668"/>
      <c r="E236" s="735"/>
      <c r="F236" s="736"/>
      <c r="G236" s="735"/>
      <c r="H236" s="736"/>
      <c r="I236" s="735"/>
      <c r="J236" s="736"/>
      <c r="K236" s="735"/>
      <c r="L236" s="736"/>
    </row>
    <row r="237" spans="1:14" s="26" customFormat="1" ht="16.5">
      <c r="A237" s="24">
        <v>1</v>
      </c>
      <c r="B237" s="25" t="s">
        <v>523</v>
      </c>
      <c r="C237" s="633" t="s">
        <v>1204</v>
      </c>
      <c r="D237" s="635"/>
      <c r="E237" s="633">
        <v>5.87</v>
      </c>
      <c r="F237" s="635"/>
      <c r="G237" s="633">
        <v>21.47</v>
      </c>
      <c r="H237" s="635"/>
      <c r="I237" s="633">
        <v>34.74</v>
      </c>
      <c r="J237" s="635"/>
      <c r="K237" s="633">
        <v>88.04</v>
      </c>
      <c r="L237" s="635"/>
      <c r="N237" s="79"/>
    </row>
    <row r="238" spans="1:14" s="26" customFormat="1" ht="16.5">
      <c r="A238" s="27">
        <v>2</v>
      </c>
      <c r="B238" s="28" t="s">
        <v>524</v>
      </c>
      <c r="C238" s="689">
        <v>26</v>
      </c>
      <c r="D238" s="690"/>
      <c r="E238" s="689">
        <v>29.35</v>
      </c>
      <c r="F238" s="690"/>
      <c r="G238" s="689">
        <v>25.76</v>
      </c>
      <c r="H238" s="690"/>
      <c r="I238" s="689">
        <v>21.71</v>
      </c>
      <c r="J238" s="690"/>
      <c r="K238" s="689">
        <v>16.14</v>
      </c>
      <c r="L238" s="690"/>
      <c r="N238" s="79"/>
    </row>
    <row r="239" spans="1:14" s="26" customFormat="1" ht="16.5">
      <c r="A239" s="27">
        <v>3</v>
      </c>
      <c r="B239" s="28" t="s">
        <v>525</v>
      </c>
      <c r="C239" s="689">
        <v>28.89</v>
      </c>
      <c r="D239" s="690"/>
      <c r="E239" s="689">
        <v>44.02</v>
      </c>
      <c r="F239" s="690"/>
      <c r="G239" s="689">
        <v>14.67</v>
      </c>
      <c r="H239" s="690"/>
      <c r="I239" s="689">
        <v>13.03</v>
      </c>
      <c r="J239" s="690"/>
      <c r="K239" s="689">
        <v>14.67</v>
      </c>
      <c r="L239" s="690"/>
      <c r="N239" s="79"/>
    </row>
    <row r="240" spans="1:14" s="26" customFormat="1" ht="16.5">
      <c r="A240" s="27">
        <v>4</v>
      </c>
      <c r="B240" s="28" t="s">
        <v>526</v>
      </c>
      <c r="C240" s="689"/>
      <c r="D240" s="690"/>
      <c r="E240" s="689"/>
      <c r="F240" s="690"/>
      <c r="G240" s="689"/>
      <c r="H240" s="690"/>
      <c r="I240" s="689"/>
      <c r="J240" s="690"/>
      <c r="K240" s="689"/>
      <c r="L240" s="690"/>
      <c r="N240" s="79"/>
    </row>
    <row r="241" spans="1:14" s="26" customFormat="1" ht="16.5">
      <c r="A241" s="27">
        <v>5</v>
      </c>
      <c r="B241" s="28" t="s">
        <v>538</v>
      </c>
      <c r="C241" s="689">
        <v>26</v>
      </c>
      <c r="D241" s="690"/>
      <c r="E241" s="689">
        <v>29.34</v>
      </c>
      <c r="F241" s="690"/>
      <c r="G241" s="689">
        <v>29.35</v>
      </c>
      <c r="H241" s="690"/>
      <c r="I241" s="689">
        <v>20.55</v>
      </c>
      <c r="J241" s="690"/>
      <c r="K241" s="689">
        <v>20.55</v>
      </c>
      <c r="L241" s="690"/>
      <c r="N241" s="79"/>
    </row>
    <row r="242" spans="1:14" s="31" customFormat="1" ht="17.25" thickBot="1">
      <c r="A242" s="22"/>
      <c r="B242" s="30" t="s">
        <v>618</v>
      </c>
      <c r="C242" s="590">
        <v>117</v>
      </c>
      <c r="D242" s="591"/>
      <c r="E242" s="590">
        <f>SUM(E237:E241)</f>
        <v>108.58</v>
      </c>
      <c r="F242" s="591"/>
      <c r="G242" s="590">
        <f>SUM(G237:G241)</f>
        <v>91.25</v>
      </c>
      <c r="H242" s="591"/>
      <c r="I242" s="590">
        <f>SUM(I237:I241)</f>
        <v>90.03</v>
      </c>
      <c r="J242" s="591"/>
      <c r="K242" s="590">
        <f>SUM(K237:K241)</f>
        <v>139.4</v>
      </c>
      <c r="L242" s="591"/>
      <c r="N242" s="80"/>
    </row>
    <row r="243" spans="1:12" ht="17.25" thickBot="1">
      <c r="A243" s="22" t="s">
        <v>413</v>
      </c>
      <c r="B243" s="23" t="s">
        <v>527</v>
      </c>
      <c r="C243" s="684" t="s">
        <v>1208</v>
      </c>
      <c r="D243" s="685"/>
      <c r="E243" s="684" t="s">
        <v>1208</v>
      </c>
      <c r="F243" s="685"/>
      <c r="G243" s="684" t="s">
        <v>1208</v>
      </c>
      <c r="H243" s="685"/>
      <c r="I243" s="684" t="s">
        <v>1208</v>
      </c>
      <c r="J243" s="685"/>
      <c r="K243" s="379" t="s">
        <v>528</v>
      </c>
      <c r="L243" s="380" t="s">
        <v>529</v>
      </c>
    </row>
    <row r="244" spans="1:14" s="26" customFormat="1" ht="16.5">
      <c r="A244" s="24"/>
      <c r="B244" s="35" t="s">
        <v>530</v>
      </c>
      <c r="C244" s="682"/>
      <c r="D244" s="683"/>
      <c r="E244" s="682"/>
      <c r="F244" s="683"/>
      <c r="G244" s="682"/>
      <c r="H244" s="683"/>
      <c r="I244" s="682"/>
      <c r="J244" s="683"/>
      <c r="K244" s="381"/>
      <c r="L244" s="382"/>
      <c r="N244" s="79"/>
    </row>
    <row r="245" spans="1:14" s="26" customFormat="1" ht="16.5">
      <c r="A245" s="27"/>
      <c r="B245" s="28" t="s">
        <v>531</v>
      </c>
      <c r="C245" s="680">
        <v>150</v>
      </c>
      <c r="D245" s="674"/>
      <c r="E245" s="680">
        <v>120</v>
      </c>
      <c r="F245" s="674"/>
      <c r="G245" s="680">
        <v>120</v>
      </c>
      <c r="H245" s="674"/>
      <c r="I245" s="680">
        <v>100</v>
      </c>
      <c r="J245" s="674"/>
      <c r="K245" s="381" t="s">
        <v>90</v>
      </c>
      <c r="L245" s="383">
        <v>15</v>
      </c>
      <c r="N245" s="79"/>
    </row>
    <row r="246" spans="1:14" s="26" customFormat="1" ht="16.5">
      <c r="A246" s="568"/>
      <c r="B246" s="569"/>
      <c r="C246" s="675" t="s">
        <v>1209</v>
      </c>
      <c r="D246" s="676"/>
      <c r="E246" s="675" t="s">
        <v>1209</v>
      </c>
      <c r="F246" s="676"/>
      <c r="G246" s="675" t="s">
        <v>1209</v>
      </c>
      <c r="H246" s="676"/>
      <c r="I246" s="675" t="s">
        <v>1209</v>
      </c>
      <c r="J246" s="676"/>
      <c r="K246" s="38"/>
      <c r="L246" s="42"/>
      <c r="N246" s="79"/>
    </row>
    <row r="247" spans="1:14" s="26" customFormat="1" ht="16.5">
      <c r="A247" s="24">
        <v>1</v>
      </c>
      <c r="B247" s="103" t="s">
        <v>28</v>
      </c>
      <c r="C247" s="677">
        <v>2</v>
      </c>
      <c r="D247" s="678"/>
      <c r="E247" s="677">
        <v>2</v>
      </c>
      <c r="F247" s="678"/>
      <c r="G247" s="677">
        <v>2</v>
      </c>
      <c r="H247" s="678"/>
      <c r="I247" s="677">
        <v>2</v>
      </c>
      <c r="J247" s="678"/>
      <c r="K247" s="38"/>
      <c r="L247" s="42"/>
      <c r="N247" s="79"/>
    </row>
    <row r="248" spans="1:14" s="26" customFormat="1" ht="16.5">
      <c r="A248" s="24">
        <v>2</v>
      </c>
      <c r="B248" s="103" t="s">
        <v>29</v>
      </c>
      <c r="C248" s="677">
        <v>2</v>
      </c>
      <c r="D248" s="678"/>
      <c r="E248" s="677">
        <v>2</v>
      </c>
      <c r="F248" s="678"/>
      <c r="G248" s="677">
        <v>3</v>
      </c>
      <c r="H248" s="678"/>
      <c r="I248" s="677">
        <v>2</v>
      </c>
      <c r="J248" s="678"/>
      <c r="K248" s="38"/>
      <c r="L248" s="42"/>
      <c r="N248" s="79"/>
    </row>
    <row r="249" spans="1:14" s="26" customFormat="1" ht="16.5">
      <c r="A249" s="27">
        <v>3</v>
      </c>
      <c r="B249" s="100" t="s">
        <v>30</v>
      </c>
      <c r="C249" s="677">
        <v>6</v>
      </c>
      <c r="D249" s="678"/>
      <c r="E249" s="677">
        <v>6</v>
      </c>
      <c r="F249" s="678"/>
      <c r="G249" s="677">
        <v>6</v>
      </c>
      <c r="H249" s="678"/>
      <c r="I249" s="677">
        <v>6</v>
      </c>
      <c r="J249" s="678"/>
      <c r="K249" s="38"/>
      <c r="L249" s="42"/>
      <c r="N249" s="79"/>
    </row>
    <row r="250" spans="1:14" s="26" customFormat="1" ht="16.5">
      <c r="A250" s="51">
        <v>4</v>
      </c>
      <c r="B250" s="385" t="s">
        <v>31</v>
      </c>
      <c r="C250" s="677">
        <v>5</v>
      </c>
      <c r="D250" s="678"/>
      <c r="E250" s="677">
        <v>5</v>
      </c>
      <c r="F250" s="678"/>
      <c r="G250" s="677">
        <v>5</v>
      </c>
      <c r="H250" s="678"/>
      <c r="I250" s="677">
        <v>5</v>
      </c>
      <c r="J250" s="678"/>
      <c r="K250" s="38"/>
      <c r="L250" s="42"/>
      <c r="N250" s="79"/>
    </row>
    <row r="251" spans="1:14" s="26" customFormat="1" ht="16.5">
      <c r="A251" s="51">
        <v>5</v>
      </c>
      <c r="B251" s="385" t="s">
        <v>89</v>
      </c>
      <c r="C251" s="677">
        <v>6</v>
      </c>
      <c r="D251" s="678"/>
      <c r="E251" s="677">
        <v>6</v>
      </c>
      <c r="F251" s="678"/>
      <c r="G251" s="677">
        <v>6</v>
      </c>
      <c r="H251" s="678"/>
      <c r="I251" s="677">
        <v>8</v>
      </c>
      <c r="J251" s="678"/>
      <c r="K251" s="41"/>
      <c r="L251" s="42"/>
      <c r="N251" s="79"/>
    </row>
    <row r="252" spans="1:12" ht="17.25" thickBot="1">
      <c r="A252" s="73"/>
      <c r="B252" s="74"/>
      <c r="C252" s="665"/>
      <c r="D252" s="666"/>
      <c r="E252" s="665"/>
      <c r="F252" s="666"/>
      <c r="G252" s="665"/>
      <c r="H252" s="666"/>
      <c r="I252" s="665"/>
      <c r="J252" s="666"/>
      <c r="K252" s="665"/>
      <c r="L252" s="666"/>
    </row>
    <row r="253" spans="1:12" ht="17.25" thickBot="1">
      <c r="A253" s="22" t="s">
        <v>416</v>
      </c>
      <c r="B253" s="23" t="s">
        <v>532</v>
      </c>
      <c r="C253" s="667"/>
      <c r="D253" s="668"/>
      <c r="E253" s="667"/>
      <c r="F253" s="668"/>
      <c r="G253" s="667"/>
      <c r="H253" s="668"/>
      <c r="I253" s="667"/>
      <c r="J253" s="668"/>
      <c r="K253" s="667"/>
      <c r="L253" s="668"/>
    </row>
    <row r="254" spans="1:14" s="26" customFormat="1" ht="16.5">
      <c r="A254" s="24">
        <v>1</v>
      </c>
      <c r="B254" s="35" t="s">
        <v>533</v>
      </c>
      <c r="C254" s="640">
        <v>4000</v>
      </c>
      <c r="D254" s="637"/>
      <c r="E254" s="640">
        <v>2500</v>
      </c>
      <c r="F254" s="637"/>
      <c r="G254" s="640" t="s">
        <v>554</v>
      </c>
      <c r="H254" s="637"/>
      <c r="I254" s="640">
        <v>2500</v>
      </c>
      <c r="J254" s="637"/>
      <c r="K254" s="640">
        <v>2200</v>
      </c>
      <c r="L254" s="637"/>
      <c r="N254" s="79"/>
    </row>
    <row r="255" spans="1:14" s="26" customFormat="1" ht="16.5">
      <c r="A255" s="27">
        <v>2</v>
      </c>
      <c r="B255" s="28" t="s">
        <v>534</v>
      </c>
      <c r="C255" s="675"/>
      <c r="D255" s="676"/>
      <c r="E255" s="675"/>
      <c r="F255" s="676"/>
      <c r="G255" s="675"/>
      <c r="H255" s="676"/>
      <c r="I255" s="675"/>
      <c r="J255" s="676"/>
      <c r="K255" s="675"/>
      <c r="L255" s="676"/>
      <c r="N255" s="79"/>
    </row>
    <row r="256" spans="1:14" s="26" customFormat="1" ht="16.5">
      <c r="A256" s="27">
        <v>3</v>
      </c>
      <c r="B256" s="28" t="s">
        <v>535</v>
      </c>
      <c r="C256" s="689"/>
      <c r="D256" s="690"/>
      <c r="E256" s="689"/>
      <c r="F256" s="690"/>
      <c r="G256" s="689"/>
      <c r="H256" s="690"/>
      <c r="I256" s="689"/>
      <c r="J256" s="690"/>
      <c r="K256" s="689"/>
      <c r="L256" s="690"/>
      <c r="N256" s="79"/>
    </row>
    <row r="257" spans="1:14" s="26" customFormat="1" ht="16.5">
      <c r="A257" s="27"/>
      <c r="B257" s="28"/>
      <c r="C257" s="689"/>
      <c r="D257" s="690"/>
      <c r="E257" s="689"/>
      <c r="F257" s="690"/>
      <c r="G257" s="689"/>
      <c r="H257" s="690"/>
      <c r="I257" s="689"/>
      <c r="J257" s="690"/>
      <c r="K257" s="689"/>
      <c r="L257" s="690"/>
      <c r="N257" s="79"/>
    </row>
    <row r="258" spans="1:12" ht="17.25" thickBot="1">
      <c r="A258" s="73"/>
      <c r="B258" s="74"/>
      <c r="C258" s="665"/>
      <c r="D258" s="666"/>
      <c r="E258" s="665"/>
      <c r="F258" s="666"/>
      <c r="G258" s="665"/>
      <c r="H258" s="666"/>
      <c r="I258" s="665"/>
      <c r="J258" s="666"/>
      <c r="K258" s="665"/>
      <c r="L258" s="666"/>
    </row>
    <row r="259" spans="1:12" ht="17.25" thickBot="1">
      <c r="A259" s="22" t="s">
        <v>536</v>
      </c>
      <c r="B259" s="50" t="s">
        <v>582</v>
      </c>
      <c r="C259" s="667"/>
      <c r="D259" s="668"/>
      <c r="E259" s="667"/>
      <c r="F259" s="668"/>
      <c r="G259" s="667"/>
      <c r="H259" s="668"/>
      <c r="I259" s="667"/>
      <c r="J259" s="668"/>
      <c r="K259" s="667"/>
      <c r="L259" s="668"/>
    </row>
    <row r="260" spans="1:14" s="26" customFormat="1" ht="16.5">
      <c r="A260" s="24">
        <v>1</v>
      </c>
      <c r="B260" s="25" t="s">
        <v>533</v>
      </c>
      <c r="C260" s="633">
        <v>0.51</v>
      </c>
      <c r="D260" s="635"/>
      <c r="E260" s="633">
        <v>0.7</v>
      </c>
      <c r="F260" s="635"/>
      <c r="G260" s="633">
        <v>0.41</v>
      </c>
      <c r="H260" s="635"/>
      <c r="I260" s="633">
        <v>0.56</v>
      </c>
      <c r="J260" s="635"/>
      <c r="K260" s="633">
        <v>0.5</v>
      </c>
      <c r="L260" s="635"/>
      <c r="N260" s="79"/>
    </row>
    <row r="261" spans="1:14" s="26" customFormat="1" ht="16.5">
      <c r="A261" s="27">
        <v>2</v>
      </c>
      <c r="B261" s="28" t="s">
        <v>534</v>
      </c>
      <c r="C261" s="689"/>
      <c r="D261" s="690"/>
      <c r="E261" s="689"/>
      <c r="F261" s="690"/>
      <c r="G261" s="689"/>
      <c r="H261" s="690"/>
      <c r="I261" s="689"/>
      <c r="J261" s="690"/>
      <c r="K261" s="689"/>
      <c r="L261" s="690"/>
      <c r="N261" s="79"/>
    </row>
    <row r="262" spans="1:14" s="26" customFormat="1" ht="16.5">
      <c r="A262" s="27">
        <v>3</v>
      </c>
      <c r="B262" s="28" t="s">
        <v>535</v>
      </c>
      <c r="C262" s="689"/>
      <c r="D262" s="690"/>
      <c r="E262" s="689"/>
      <c r="F262" s="690"/>
      <c r="G262" s="689"/>
      <c r="H262" s="690"/>
      <c r="I262" s="689"/>
      <c r="J262" s="690"/>
      <c r="K262" s="689"/>
      <c r="L262" s="690"/>
      <c r="N262" s="79"/>
    </row>
    <row r="263" spans="1:14" s="26" customFormat="1" ht="16.5">
      <c r="A263" s="51"/>
      <c r="B263" s="52"/>
      <c r="C263" s="689"/>
      <c r="D263" s="690"/>
      <c r="E263" s="689"/>
      <c r="F263" s="690"/>
      <c r="G263" s="689"/>
      <c r="H263" s="690"/>
      <c r="I263" s="689"/>
      <c r="J263" s="690"/>
      <c r="K263" s="689"/>
      <c r="L263" s="690"/>
      <c r="N263" s="79"/>
    </row>
    <row r="264" spans="1:12" ht="17.25" thickBot="1">
      <c r="A264" s="73"/>
      <c r="B264" s="74"/>
      <c r="C264" s="665"/>
      <c r="D264" s="666"/>
      <c r="E264" s="665"/>
      <c r="F264" s="666"/>
      <c r="G264" s="665"/>
      <c r="H264" s="666"/>
      <c r="I264" s="665"/>
      <c r="J264" s="666"/>
      <c r="K264" s="665"/>
      <c r="L264" s="666"/>
    </row>
    <row r="265" spans="1:12" s="20" customFormat="1" ht="17.25" thickBot="1">
      <c r="A265" s="53"/>
      <c r="B265" s="54"/>
      <c r="C265" s="693"/>
      <c r="D265" s="694"/>
      <c r="E265" s="693"/>
      <c r="F265" s="694"/>
      <c r="G265" s="693"/>
      <c r="H265" s="694"/>
      <c r="I265" s="693"/>
      <c r="J265" s="694"/>
      <c r="K265" s="667"/>
      <c r="L265" s="668"/>
    </row>
    <row r="266" spans="1:12" ht="16.5">
      <c r="A266" s="77"/>
      <c r="B266" s="78"/>
      <c r="C266" s="610"/>
      <c r="D266" s="611"/>
      <c r="E266" s="745"/>
      <c r="F266" s="746"/>
      <c r="G266" s="610"/>
      <c r="H266" s="611"/>
      <c r="I266" s="610"/>
      <c r="J266" s="611"/>
      <c r="K266" s="633"/>
      <c r="L266" s="635"/>
    </row>
    <row r="267" spans="1:12" ht="16.5">
      <c r="A267" s="71"/>
      <c r="B267" s="72"/>
      <c r="C267" s="689"/>
      <c r="D267" s="690"/>
      <c r="E267" s="689"/>
      <c r="F267" s="690"/>
      <c r="G267" s="689"/>
      <c r="H267" s="690"/>
      <c r="I267" s="689"/>
      <c r="J267" s="690"/>
      <c r="K267" s="689"/>
      <c r="L267" s="690"/>
    </row>
    <row r="268" spans="1:12" ht="16.5">
      <c r="A268" s="75"/>
      <c r="B268" s="76"/>
      <c r="C268" s="689"/>
      <c r="D268" s="690"/>
      <c r="E268" s="810"/>
      <c r="F268" s="811"/>
      <c r="G268" s="689"/>
      <c r="H268" s="690"/>
      <c r="I268" s="689"/>
      <c r="J268" s="690"/>
      <c r="K268" s="689"/>
      <c r="L268" s="690"/>
    </row>
    <row r="269" spans="1:12" ht="17.25" thickBot="1">
      <c r="A269" s="73"/>
      <c r="B269" s="74"/>
      <c r="C269" s="665"/>
      <c r="D269" s="666"/>
      <c r="E269" s="665"/>
      <c r="F269" s="666"/>
      <c r="G269" s="665"/>
      <c r="H269" s="666"/>
      <c r="I269" s="665"/>
      <c r="J269" s="666"/>
      <c r="K269" s="665"/>
      <c r="L269" s="666"/>
    </row>
    <row r="270" ht="15">
      <c r="A270" s="5" t="s">
        <v>676</v>
      </c>
    </row>
    <row r="271" ht="15">
      <c r="A271" s="5" t="s">
        <v>550</v>
      </c>
    </row>
    <row r="272" spans="2:12" ht="15">
      <c r="B272" s="664"/>
      <c r="C272" s="664"/>
      <c r="D272" s="664"/>
      <c r="E272" s="664"/>
      <c r="F272" s="664"/>
      <c r="G272" s="664"/>
      <c r="H272" s="664"/>
      <c r="I272" s="664"/>
      <c r="J272" s="664"/>
      <c r="K272" s="664"/>
      <c r="L272" s="664"/>
    </row>
    <row r="273" spans="1:13" ht="100.5" customHeight="1">
      <c r="A273" s="66"/>
      <c r="C273" s="67"/>
      <c r="D273" s="68"/>
      <c r="E273" s="69"/>
      <c r="F273" s="70"/>
      <c r="G273" s="69"/>
      <c r="H273" s="70"/>
      <c r="I273" s="69"/>
      <c r="J273" s="70"/>
      <c r="K273" s="69"/>
      <c r="M273" s="58">
        <v>11</v>
      </c>
    </row>
    <row r="274" spans="1:12" ht="15">
      <c r="A274" s="59"/>
      <c r="B274" s="59"/>
      <c r="C274" s="4"/>
      <c r="D274" s="60"/>
      <c r="E274" s="59"/>
      <c r="F274" s="60"/>
      <c r="G274" s="59"/>
      <c r="H274" s="60"/>
      <c r="I274" s="59"/>
      <c r="J274" s="60"/>
      <c r="K274" s="59"/>
      <c r="L274" s="60"/>
    </row>
    <row r="275" spans="1:12" ht="24.75" customHeight="1" thickBot="1">
      <c r="A275" s="628" t="s">
        <v>1085</v>
      </c>
      <c r="B275" s="628"/>
      <c r="C275" s="566"/>
      <c r="D275" s="566"/>
      <c r="E275" s="566"/>
      <c r="F275" s="566"/>
      <c r="G275" s="566"/>
      <c r="H275" s="566"/>
      <c r="I275" s="566"/>
      <c r="J275" s="566"/>
      <c r="K275" s="63"/>
      <c r="L275" s="62"/>
    </row>
    <row r="276" spans="1:14" ht="15.75" thickBot="1">
      <c r="A276" s="741"/>
      <c r="B276" s="742"/>
      <c r="C276" s="604" t="s">
        <v>522</v>
      </c>
      <c r="D276" s="605"/>
      <c r="E276" s="605"/>
      <c r="F276" s="605"/>
      <c r="G276" s="605"/>
      <c r="H276" s="605"/>
      <c r="I276" s="605"/>
      <c r="J276" s="605"/>
      <c r="K276" s="605"/>
      <c r="L276" s="606"/>
      <c r="N276" s="5"/>
    </row>
    <row r="277" spans="1:14" ht="54" customHeight="1" thickBot="1">
      <c r="A277" s="743"/>
      <c r="B277" s="744"/>
      <c r="C277" s="588" t="s">
        <v>574</v>
      </c>
      <c r="D277" s="587"/>
      <c r="E277" s="588" t="s">
        <v>442</v>
      </c>
      <c r="F277" s="587"/>
      <c r="G277" s="588" t="s">
        <v>443</v>
      </c>
      <c r="H277" s="587"/>
      <c r="I277" s="588" t="s">
        <v>982</v>
      </c>
      <c r="J277" s="587"/>
      <c r="K277" s="588" t="s">
        <v>552</v>
      </c>
      <c r="L277" s="587"/>
      <c r="N277" s="5"/>
    </row>
    <row r="278" spans="1:14" ht="15.75" customHeight="1" thickBot="1">
      <c r="A278" s="22" t="s">
        <v>579</v>
      </c>
      <c r="B278" s="23" t="s">
        <v>551</v>
      </c>
      <c r="C278" s="808"/>
      <c r="D278" s="809"/>
      <c r="E278" s="812"/>
      <c r="F278" s="813"/>
      <c r="G278" s="808"/>
      <c r="H278" s="809"/>
      <c r="I278" s="808"/>
      <c r="J278" s="809"/>
      <c r="K278" s="808"/>
      <c r="L278" s="809"/>
      <c r="N278" s="5"/>
    </row>
    <row r="279" spans="1:12" s="26" customFormat="1" ht="16.5">
      <c r="A279" s="24">
        <v>1</v>
      </c>
      <c r="B279" s="25" t="s">
        <v>523</v>
      </c>
      <c r="C279" s="633">
        <v>20.31</v>
      </c>
      <c r="D279" s="635"/>
      <c r="E279" s="633"/>
      <c r="F279" s="635"/>
      <c r="G279" s="633">
        <v>17.61</v>
      </c>
      <c r="H279" s="635"/>
      <c r="I279" s="633">
        <v>44</v>
      </c>
      <c r="J279" s="635"/>
      <c r="K279" s="633">
        <v>60.53</v>
      </c>
      <c r="L279" s="635"/>
    </row>
    <row r="280" spans="1:12" s="26" customFormat="1" ht="16.5">
      <c r="A280" s="27">
        <v>2</v>
      </c>
      <c r="B280" s="28" t="s">
        <v>524</v>
      </c>
      <c r="C280" s="689">
        <v>18.06</v>
      </c>
      <c r="D280" s="690"/>
      <c r="E280" s="689">
        <v>17.61</v>
      </c>
      <c r="F280" s="690"/>
      <c r="G280" s="689">
        <v>7.34</v>
      </c>
      <c r="H280" s="690"/>
      <c r="I280" s="689">
        <v>8.5</v>
      </c>
      <c r="J280" s="690"/>
      <c r="K280" s="689">
        <v>34.59</v>
      </c>
      <c r="L280" s="690"/>
    </row>
    <row r="281" spans="1:12" s="26" customFormat="1" ht="16.5">
      <c r="A281" s="27">
        <v>3</v>
      </c>
      <c r="B281" s="28" t="s">
        <v>525</v>
      </c>
      <c r="C281" s="689">
        <v>18.06</v>
      </c>
      <c r="D281" s="690"/>
      <c r="E281" s="689">
        <v>2.93</v>
      </c>
      <c r="F281" s="690"/>
      <c r="G281" s="689"/>
      <c r="H281" s="690"/>
      <c r="I281" s="689">
        <v>8</v>
      </c>
      <c r="J281" s="690"/>
      <c r="K281" s="689">
        <v>30.27</v>
      </c>
      <c r="L281" s="690"/>
    </row>
    <row r="282" spans="1:12" s="26" customFormat="1" ht="16.5">
      <c r="A282" s="27">
        <v>4</v>
      </c>
      <c r="B282" s="28" t="s">
        <v>526</v>
      </c>
      <c r="C282" s="689"/>
      <c r="D282" s="690"/>
      <c r="E282" s="689"/>
      <c r="F282" s="690"/>
      <c r="G282" s="689"/>
      <c r="H282" s="690"/>
      <c r="I282" s="687"/>
      <c r="J282" s="688"/>
      <c r="K282" s="689"/>
      <c r="L282" s="690"/>
    </row>
    <row r="283" spans="1:12" s="26" customFormat="1" ht="16.5">
      <c r="A283" s="27">
        <v>5</v>
      </c>
      <c r="B283" s="28" t="s">
        <v>538</v>
      </c>
      <c r="C283" s="689">
        <v>22.57</v>
      </c>
      <c r="D283" s="690"/>
      <c r="E283" s="689">
        <v>29.35</v>
      </c>
      <c r="F283" s="690"/>
      <c r="G283" s="689">
        <v>8.8</v>
      </c>
      <c r="H283" s="690"/>
      <c r="I283" s="689">
        <v>13.5</v>
      </c>
      <c r="J283" s="690"/>
      <c r="K283" s="689">
        <v>21.61</v>
      </c>
      <c r="L283" s="690"/>
    </row>
    <row r="284" spans="1:12" s="31" customFormat="1" ht="17.25" thickBot="1">
      <c r="A284" s="22"/>
      <c r="B284" s="30" t="s">
        <v>618</v>
      </c>
      <c r="C284" s="590">
        <f>SUM(C279:C283)</f>
        <v>79</v>
      </c>
      <c r="D284" s="591"/>
      <c r="E284" s="590">
        <f>SUM(E279:E283)</f>
        <v>49.89</v>
      </c>
      <c r="F284" s="591"/>
      <c r="G284" s="590">
        <f>SUM(G279:G283)</f>
        <v>33.75</v>
      </c>
      <c r="H284" s="591"/>
      <c r="I284" s="590">
        <f>SUM(I279:I283)</f>
        <v>74</v>
      </c>
      <c r="J284" s="591"/>
      <c r="K284" s="590">
        <f>SUM(K279:K283)</f>
        <v>147</v>
      </c>
      <c r="L284" s="591"/>
    </row>
    <row r="285" spans="1:14" ht="17.25" thickBot="1">
      <c r="A285" s="22" t="s">
        <v>413</v>
      </c>
      <c r="B285" s="23" t="s">
        <v>527</v>
      </c>
      <c r="C285" s="684" t="s">
        <v>1208</v>
      </c>
      <c r="D285" s="685"/>
      <c r="E285" s="684" t="s">
        <v>1208</v>
      </c>
      <c r="F285" s="685"/>
      <c r="G285" s="684" t="s">
        <v>1208</v>
      </c>
      <c r="H285" s="685"/>
      <c r="I285" s="684" t="s">
        <v>1208</v>
      </c>
      <c r="J285" s="685"/>
      <c r="K285" s="684" t="s">
        <v>1208</v>
      </c>
      <c r="L285" s="685"/>
      <c r="N285" s="5"/>
    </row>
    <row r="286" spans="1:12" s="26" customFormat="1" ht="16.5">
      <c r="A286" s="24"/>
      <c r="B286" s="35" t="s">
        <v>530</v>
      </c>
      <c r="C286" s="633"/>
      <c r="D286" s="635"/>
      <c r="E286" s="633"/>
      <c r="F286" s="635"/>
      <c r="G286" s="633"/>
      <c r="H286" s="635"/>
      <c r="I286" s="610">
        <v>50</v>
      </c>
      <c r="J286" s="611"/>
      <c r="K286" s="633"/>
      <c r="L286" s="635"/>
    </row>
    <row r="287" spans="1:12" s="26" customFormat="1" ht="16.5">
      <c r="A287" s="27"/>
      <c r="B287" s="28" t="s">
        <v>531</v>
      </c>
      <c r="C287" s="677">
        <v>150</v>
      </c>
      <c r="D287" s="678"/>
      <c r="E287" s="677">
        <v>100</v>
      </c>
      <c r="F287" s="678"/>
      <c r="G287" s="677">
        <v>30</v>
      </c>
      <c r="H287" s="678"/>
      <c r="I287" s="677"/>
      <c r="J287" s="678"/>
      <c r="K287" s="677">
        <v>250</v>
      </c>
      <c r="L287" s="678"/>
    </row>
    <row r="288" spans="1:12" s="26" customFormat="1" ht="16.5">
      <c r="A288" s="568"/>
      <c r="B288" s="569"/>
      <c r="C288" s="675" t="s">
        <v>1209</v>
      </c>
      <c r="D288" s="676"/>
      <c r="E288" s="675" t="s">
        <v>1209</v>
      </c>
      <c r="F288" s="676"/>
      <c r="G288" s="675" t="s">
        <v>1209</v>
      </c>
      <c r="H288" s="676"/>
      <c r="I288" s="675" t="s">
        <v>1209</v>
      </c>
      <c r="J288" s="676"/>
      <c r="K288" s="675" t="s">
        <v>1209</v>
      </c>
      <c r="L288" s="676"/>
    </row>
    <row r="289" spans="1:12" s="26" customFormat="1" ht="16.5">
      <c r="A289" s="24">
        <v>1</v>
      </c>
      <c r="B289" s="103" t="s">
        <v>28</v>
      </c>
      <c r="C289" s="677">
        <v>2</v>
      </c>
      <c r="D289" s="678"/>
      <c r="E289" s="677">
        <v>2</v>
      </c>
      <c r="F289" s="678"/>
      <c r="G289" s="689">
        <v>1.2</v>
      </c>
      <c r="H289" s="690"/>
      <c r="I289" s="677">
        <v>2</v>
      </c>
      <c r="J289" s="678"/>
      <c r="K289" s="677">
        <v>2</v>
      </c>
      <c r="L289" s="678"/>
    </row>
    <row r="290" spans="1:12" s="26" customFormat="1" ht="16.5">
      <c r="A290" s="24">
        <v>2</v>
      </c>
      <c r="B290" s="103" t="s">
        <v>29</v>
      </c>
      <c r="C290" s="677">
        <v>3</v>
      </c>
      <c r="D290" s="678"/>
      <c r="E290" s="677">
        <v>2</v>
      </c>
      <c r="F290" s="678"/>
      <c r="G290" s="689">
        <v>2</v>
      </c>
      <c r="H290" s="690"/>
      <c r="I290" s="677">
        <v>4</v>
      </c>
      <c r="J290" s="678"/>
      <c r="K290" s="677">
        <v>2</v>
      </c>
      <c r="L290" s="678"/>
    </row>
    <row r="291" spans="1:12" s="26" customFormat="1" ht="16.5">
      <c r="A291" s="27">
        <v>3</v>
      </c>
      <c r="B291" s="100" t="s">
        <v>30</v>
      </c>
      <c r="C291" s="677">
        <v>7</v>
      </c>
      <c r="D291" s="678"/>
      <c r="E291" s="677">
        <v>3</v>
      </c>
      <c r="F291" s="678"/>
      <c r="G291" s="689">
        <v>0.1</v>
      </c>
      <c r="H291" s="690"/>
      <c r="I291" s="677">
        <v>3</v>
      </c>
      <c r="J291" s="678"/>
      <c r="K291" s="677">
        <v>2</v>
      </c>
      <c r="L291" s="678"/>
    </row>
    <row r="292" spans="1:12" s="26" customFormat="1" ht="16.5">
      <c r="A292" s="51">
        <v>4</v>
      </c>
      <c r="B292" s="385" t="s">
        <v>31</v>
      </c>
      <c r="C292" s="677">
        <v>5</v>
      </c>
      <c r="D292" s="678"/>
      <c r="E292" s="677">
        <v>5</v>
      </c>
      <c r="F292" s="678"/>
      <c r="G292" s="689">
        <v>5</v>
      </c>
      <c r="H292" s="690"/>
      <c r="I292" s="677">
        <v>3</v>
      </c>
      <c r="J292" s="678"/>
      <c r="K292" s="677">
        <v>5</v>
      </c>
      <c r="L292" s="678"/>
    </row>
    <row r="293" spans="1:12" s="26" customFormat="1" ht="16.5">
      <c r="A293" s="51">
        <v>5</v>
      </c>
      <c r="B293" s="385" t="s">
        <v>89</v>
      </c>
      <c r="C293" s="677">
        <v>6</v>
      </c>
      <c r="D293" s="678"/>
      <c r="E293" s="677">
        <v>8</v>
      </c>
      <c r="F293" s="678"/>
      <c r="G293" s="689">
        <v>0.3</v>
      </c>
      <c r="H293" s="690"/>
      <c r="I293" s="677">
        <v>3</v>
      </c>
      <c r="J293" s="678"/>
      <c r="K293" s="677">
        <v>5</v>
      </c>
      <c r="L293" s="678"/>
    </row>
    <row r="294" spans="1:12" s="26" customFormat="1" ht="17.25" thickBot="1">
      <c r="A294" s="44"/>
      <c r="B294" s="45"/>
      <c r="C294" s="665"/>
      <c r="D294" s="666"/>
      <c r="E294" s="665"/>
      <c r="F294" s="666"/>
      <c r="G294" s="665"/>
      <c r="H294" s="666"/>
      <c r="I294" s="665"/>
      <c r="J294" s="666"/>
      <c r="K294" s="665"/>
      <c r="L294" s="666"/>
    </row>
    <row r="295" spans="1:14" ht="17.25" thickBot="1">
      <c r="A295" s="22" t="s">
        <v>416</v>
      </c>
      <c r="B295" s="23" t="s">
        <v>532</v>
      </c>
      <c r="C295" s="667"/>
      <c r="D295" s="668"/>
      <c r="E295" s="667"/>
      <c r="F295" s="668"/>
      <c r="G295" s="667"/>
      <c r="H295" s="668"/>
      <c r="I295" s="667"/>
      <c r="J295" s="668"/>
      <c r="K295" s="667"/>
      <c r="L295" s="668"/>
      <c r="N295" s="5"/>
    </row>
    <row r="296" spans="1:12" s="26" customFormat="1" ht="16.5">
      <c r="A296" s="24">
        <v>1</v>
      </c>
      <c r="B296" s="35" t="s">
        <v>533</v>
      </c>
      <c r="C296" s="640">
        <v>2500</v>
      </c>
      <c r="D296" s="637"/>
      <c r="E296" s="781">
        <v>800</v>
      </c>
      <c r="F296" s="782"/>
      <c r="G296" s="781">
        <v>500</v>
      </c>
      <c r="H296" s="782"/>
      <c r="I296" s="781">
        <v>1600</v>
      </c>
      <c r="J296" s="782"/>
      <c r="K296" s="781" t="s">
        <v>555</v>
      </c>
      <c r="L296" s="782"/>
    </row>
    <row r="297" spans="1:12" s="26" customFormat="1" ht="16.5">
      <c r="A297" s="27">
        <v>2</v>
      </c>
      <c r="B297" s="28" t="s">
        <v>534</v>
      </c>
      <c r="C297" s="675"/>
      <c r="D297" s="676"/>
      <c r="E297" s="675"/>
      <c r="F297" s="676"/>
      <c r="G297" s="675"/>
      <c r="H297" s="676"/>
      <c r="I297" s="675"/>
      <c r="J297" s="676"/>
      <c r="K297" s="675"/>
      <c r="L297" s="676"/>
    </row>
    <row r="298" spans="1:12" s="26" customFormat="1" ht="16.5">
      <c r="A298" s="27">
        <v>3</v>
      </c>
      <c r="B298" s="28" t="s">
        <v>535</v>
      </c>
      <c r="C298" s="689"/>
      <c r="D298" s="690"/>
      <c r="E298" s="689"/>
      <c r="F298" s="690"/>
      <c r="G298" s="689"/>
      <c r="H298" s="690"/>
      <c r="I298" s="689"/>
      <c r="J298" s="690"/>
      <c r="K298" s="689"/>
      <c r="L298" s="690"/>
    </row>
    <row r="299" spans="1:12" s="26" customFormat="1" ht="16.5">
      <c r="A299" s="27"/>
      <c r="B299" s="28"/>
      <c r="C299" s="689"/>
      <c r="D299" s="690"/>
      <c r="E299" s="689"/>
      <c r="F299" s="690"/>
      <c r="G299" s="689"/>
      <c r="H299" s="690"/>
      <c r="I299" s="689"/>
      <c r="J299" s="690"/>
      <c r="K299" s="689"/>
      <c r="L299" s="690"/>
    </row>
    <row r="300" spans="1:14" ht="17.25" thickBot="1">
      <c r="A300" s="73"/>
      <c r="B300" s="74"/>
      <c r="C300" s="665"/>
      <c r="D300" s="666"/>
      <c r="E300" s="665"/>
      <c r="F300" s="666"/>
      <c r="G300" s="665"/>
      <c r="H300" s="666"/>
      <c r="I300" s="665"/>
      <c r="J300" s="666"/>
      <c r="K300" s="665"/>
      <c r="L300" s="666"/>
      <c r="N300" s="5"/>
    </row>
    <row r="301" spans="1:14" ht="17.25" thickBot="1">
      <c r="A301" s="22" t="s">
        <v>536</v>
      </c>
      <c r="B301" s="50" t="s">
        <v>582</v>
      </c>
      <c r="C301" s="667"/>
      <c r="D301" s="668"/>
      <c r="E301" s="667"/>
      <c r="F301" s="668"/>
      <c r="G301" s="667"/>
      <c r="H301" s="668"/>
      <c r="I301" s="667"/>
      <c r="J301" s="668"/>
      <c r="K301" s="667"/>
      <c r="L301" s="668"/>
      <c r="N301" s="5"/>
    </row>
    <row r="302" spans="1:12" s="26" customFormat="1" ht="16.5">
      <c r="A302" s="24">
        <v>1</v>
      </c>
      <c r="B302" s="25" t="s">
        <v>533</v>
      </c>
      <c r="C302" s="633">
        <v>0.7</v>
      </c>
      <c r="D302" s="635"/>
      <c r="E302" s="633">
        <v>0.78</v>
      </c>
      <c r="F302" s="635"/>
      <c r="G302" s="633">
        <v>0.45</v>
      </c>
      <c r="H302" s="635"/>
      <c r="I302" s="633">
        <v>0.31</v>
      </c>
      <c r="J302" s="635"/>
      <c r="K302" s="633">
        <v>0.77</v>
      </c>
      <c r="L302" s="635"/>
    </row>
    <row r="303" spans="1:12" s="26" customFormat="1" ht="16.5">
      <c r="A303" s="27">
        <v>2</v>
      </c>
      <c r="B303" s="28" t="s">
        <v>534</v>
      </c>
      <c r="C303" s="689"/>
      <c r="D303" s="690"/>
      <c r="E303" s="689"/>
      <c r="F303" s="690"/>
      <c r="G303" s="689"/>
      <c r="H303" s="690"/>
      <c r="I303" s="689"/>
      <c r="J303" s="690"/>
      <c r="K303" s="689"/>
      <c r="L303" s="690"/>
    </row>
    <row r="304" spans="1:12" s="26" customFormat="1" ht="16.5">
      <c r="A304" s="27">
        <v>3</v>
      </c>
      <c r="B304" s="28" t="s">
        <v>535</v>
      </c>
      <c r="C304" s="689"/>
      <c r="D304" s="690"/>
      <c r="E304" s="689"/>
      <c r="F304" s="690"/>
      <c r="G304" s="689"/>
      <c r="H304" s="690"/>
      <c r="I304" s="689"/>
      <c r="J304" s="690"/>
      <c r="K304" s="689"/>
      <c r="L304" s="690"/>
    </row>
    <row r="305" spans="1:12" s="26" customFormat="1" ht="16.5">
      <c r="A305" s="51"/>
      <c r="B305" s="52"/>
      <c r="C305" s="689"/>
      <c r="D305" s="690"/>
      <c r="E305" s="689"/>
      <c r="F305" s="690"/>
      <c r="G305" s="689"/>
      <c r="H305" s="690"/>
      <c r="I305" s="689"/>
      <c r="J305" s="690"/>
      <c r="K305" s="689"/>
      <c r="L305" s="690"/>
    </row>
    <row r="306" spans="1:14" ht="17.25" thickBot="1">
      <c r="A306" s="73"/>
      <c r="B306" s="74"/>
      <c r="C306" s="665"/>
      <c r="D306" s="666"/>
      <c r="E306" s="665"/>
      <c r="F306" s="666"/>
      <c r="G306" s="665"/>
      <c r="H306" s="666"/>
      <c r="I306" s="665"/>
      <c r="J306" s="666"/>
      <c r="K306" s="665"/>
      <c r="L306" s="666"/>
      <c r="N306" s="5"/>
    </row>
    <row r="307" spans="1:12" s="20" customFormat="1" ht="17.25" thickBot="1">
      <c r="A307" s="53"/>
      <c r="B307" s="54"/>
      <c r="C307" s="693"/>
      <c r="D307" s="694"/>
      <c r="E307" s="693"/>
      <c r="F307" s="694"/>
      <c r="G307" s="693"/>
      <c r="H307" s="694"/>
      <c r="I307" s="693"/>
      <c r="J307" s="694"/>
      <c r="K307" s="693"/>
      <c r="L307" s="694"/>
    </row>
    <row r="308" spans="1:14" ht="16.5">
      <c r="A308" s="77"/>
      <c r="B308" s="78"/>
      <c r="C308" s="610"/>
      <c r="D308" s="611"/>
      <c r="E308" s="610"/>
      <c r="F308" s="611"/>
      <c r="G308" s="610"/>
      <c r="H308" s="611"/>
      <c r="I308" s="610"/>
      <c r="J308" s="611"/>
      <c r="K308" s="610"/>
      <c r="L308" s="611"/>
      <c r="N308" s="5"/>
    </row>
    <row r="309" spans="1:14" ht="16.5">
      <c r="A309" s="71"/>
      <c r="B309" s="72"/>
      <c r="C309" s="689"/>
      <c r="D309" s="690"/>
      <c r="E309" s="689"/>
      <c r="F309" s="690"/>
      <c r="G309" s="689"/>
      <c r="H309" s="690"/>
      <c r="I309" s="689"/>
      <c r="J309" s="690"/>
      <c r="K309" s="689"/>
      <c r="L309" s="690"/>
      <c r="N309" s="5"/>
    </row>
    <row r="310" spans="1:14" ht="16.5">
      <c r="A310" s="75"/>
      <c r="B310" s="76"/>
      <c r="C310" s="689"/>
      <c r="D310" s="690"/>
      <c r="E310" s="689"/>
      <c r="F310" s="690"/>
      <c r="G310" s="689"/>
      <c r="H310" s="690"/>
      <c r="I310" s="689"/>
      <c r="J310" s="690"/>
      <c r="K310" s="689"/>
      <c r="L310" s="690"/>
      <c r="N310" s="5"/>
    </row>
    <row r="311" spans="1:14" ht="17.25" thickBot="1">
      <c r="A311" s="73"/>
      <c r="B311" s="74"/>
      <c r="C311" s="665"/>
      <c r="D311" s="666"/>
      <c r="E311" s="665"/>
      <c r="F311" s="666"/>
      <c r="G311" s="665"/>
      <c r="H311" s="666"/>
      <c r="I311" s="665"/>
      <c r="J311" s="666"/>
      <c r="K311" s="665"/>
      <c r="L311" s="666"/>
      <c r="N311" s="5"/>
    </row>
    <row r="312" spans="1:13" ht="111" customHeight="1">
      <c r="A312" s="66"/>
      <c r="C312" s="67"/>
      <c r="D312" s="68"/>
      <c r="E312" s="69"/>
      <c r="F312" s="70"/>
      <c r="G312" s="69"/>
      <c r="H312" s="70"/>
      <c r="I312" s="69"/>
      <c r="J312" s="70"/>
      <c r="K312" s="69"/>
      <c r="M312" s="58">
        <v>12</v>
      </c>
    </row>
    <row r="313" spans="1:14" ht="15">
      <c r="A313" s="59"/>
      <c r="B313" s="59"/>
      <c r="C313" s="4"/>
      <c r="D313" s="60"/>
      <c r="E313" s="59"/>
      <c r="F313" s="60"/>
      <c r="G313" s="59"/>
      <c r="H313" s="60"/>
      <c r="I313" s="59"/>
      <c r="J313" s="60"/>
      <c r="K313" s="59"/>
      <c r="L313" s="60"/>
      <c r="N313" s="5"/>
    </row>
    <row r="314" spans="1:14" ht="24.75" customHeight="1" thickBot="1">
      <c r="A314" s="628" t="s">
        <v>1086</v>
      </c>
      <c r="B314" s="628"/>
      <c r="C314" s="61"/>
      <c r="D314" s="62"/>
      <c r="E314" s="63"/>
      <c r="F314" s="62"/>
      <c r="G314" s="63"/>
      <c r="H314" s="62"/>
      <c r="I314" s="63"/>
      <c r="J314" s="62"/>
      <c r="K314" s="63"/>
      <c r="L314" s="62"/>
      <c r="N314" s="5"/>
    </row>
    <row r="315" spans="1:14" ht="15.75" thickBot="1">
      <c r="A315" s="741"/>
      <c r="B315" s="742"/>
      <c r="C315" s="604" t="s">
        <v>522</v>
      </c>
      <c r="D315" s="605"/>
      <c r="E315" s="605"/>
      <c r="F315" s="605"/>
      <c r="G315" s="605"/>
      <c r="H315" s="605"/>
      <c r="I315" s="605"/>
      <c r="J315" s="605"/>
      <c r="K315" s="605"/>
      <c r="L315" s="606"/>
      <c r="N315" s="5"/>
    </row>
    <row r="316" spans="1:14" ht="33" customHeight="1" thickBot="1">
      <c r="A316" s="743"/>
      <c r="B316" s="744"/>
      <c r="C316" s="783" t="s">
        <v>446</v>
      </c>
      <c r="D316" s="784"/>
      <c r="E316" s="783" t="s">
        <v>577</v>
      </c>
      <c r="F316" s="784"/>
      <c r="G316" s="783" t="s">
        <v>445</v>
      </c>
      <c r="H316" s="784"/>
      <c r="I316" s="588" t="s">
        <v>350</v>
      </c>
      <c r="J316" s="587"/>
      <c r="K316" s="783" t="s">
        <v>444</v>
      </c>
      <c r="L316" s="784"/>
      <c r="N316" s="5"/>
    </row>
    <row r="317" spans="1:14" ht="17.25" thickBot="1">
      <c r="A317" s="22" t="s">
        <v>579</v>
      </c>
      <c r="B317" s="23" t="s">
        <v>837</v>
      </c>
      <c r="C317" s="667"/>
      <c r="D317" s="668"/>
      <c r="E317" s="735"/>
      <c r="F317" s="736"/>
      <c r="G317" s="735"/>
      <c r="H317" s="736"/>
      <c r="I317" s="735"/>
      <c r="J317" s="736"/>
      <c r="K317" s="735"/>
      <c r="L317" s="736"/>
      <c r="N317" s="5"/>
    </row>
    <row r="318" spans="1:12" s="26" customFormat="1" ht="16.5">
      <c r="A318" s="24">
        <v>1</v>
      </c>
      <c r="B318" s="25" t="s">
        <v>523</v>
      </c>
      <c r="C318" s="633"/>
      <c r="D318" s="635"/>
      <c r="E318" s="633"/>
      <c r="F318" s="635"/>
      <c r="G318" s="633"/>
      <c r="H318" s="635"/>
      <c r="I318" s="633"/>
      <c r="J318" s="635"/>
      <c r="K318" s="633"/>
      <c r="L318" s="635"/>
    </row>
    <row r="319" spans="1:12" s="26" customFormat="1" ht="16.5">
      <c r="A319" s="27">
        <v>2</v>
      </c>
      <c r="B319" s="28" t="s">
        <v>524</v>
      </c>
      <c r="C319" s="689">
        <v>18.52</v>
      </c>
      <c r="D319" s="690"/>
      <c r="E319" s="689">
        <v>16.1</v>
      </c>
      <c r="F319" s="690"/>
      <c r="G319" s="689">
        <v>32.28</v>
      </c>
      <c r="H319" s="690"/>
      <c r="I319" s="689">
        <v>11.74</v>
      </c>
      <c r="J319" s="690"/>
      <c r="K319" s="689">
        <v>16.42</v>
      </c>
      <c r="L319" s="690"/>
    </row>
    <row r="320" spans="1:12" s="26" customFormat="1" ht="16.5">
      <c r="A320" s="27">
        <v>3</v>
      </c>
      <c r="B320" s="28" t="s">
        <v>525</v>
      </c>
      <c r="C320" s="689">
        <v>43.58</v>
      </c>
      <c r="D320" s="690"/>
      <c r="E320" s="689">
        <v>45.17</v>
      </c>
      <c r="F320" s="690"/>
      <c r="G320" s="689">
        <v>29.35</v>
      </c>
      <c r="H320" s="690"/>
      <c r="I320" s="689">
        <v>29.35</v>
      </c>
      <c r="J320" s="690"/>
      <c r="K320" s="689">
        <v>29.35</v>
      </c>
      <c r="L320" s="690"/>
    </row>
    <row r="321" spans="1:12" s="26" customFormat="1" ht="16.5">
      <c r="A321" s="27">
        <v>4</v>
      </c>
      <c r="B321" s="28" t="s">
        <v>526</v>
      </c>
      <c r="C321" s="689"/>
      <c r="D321" s="690"/>
      <c r="E321" s="689"/>
      <c r="F321" s="690"/>
      <c r="G321" s="689"/>
      <c r="H321" s="690"/>
      <c r="I321" s="689"/>
      <c r="J321" s="690"/>
      <c r="K321" s="689"/>
      <c r="L321" s="690"/>
    </row>
    <row r="322" spans="1:12" s="26" customFormat="1" ht="16.5">
      <c r="A322" s="27">
        <v>5</v>
      </c>
      <c r="B322" s="28" t="s">
        <v>538</v>
      </c>
      <c r="C322" s="689">
        <v>10.9</v>
      </c>
      <c r="D322" s="690"/>
      <c r="E322" s="689">
        <v>11.73</v>
      </c>
      <c r="F322" s="690"/>
      <c r="G322" s="689">
        <v>14.67</v>
      </c>
      <c r="H322" s="690"/>
      <c r="I322" s="689">
        <v>14.67</v>
      </c>
      <c r="J322" s="690"/>
      <c r="K322" s="689">
        <v>11.73</v>
      </c>
      <c r="L322" s="690"/>
    </row>
    <row r="323" spans="1:12" s="31" customFormat="1" ht="17.25" thickBot="1">
      <c r="A323" s="22"/>
      <c r="B323" s="30" t="s">
        <v>618</v>
      </c>
      <c r="C323" s="590">
        <f>SUM(C318:C322)</f>
        <v>73</v>
      </c>
      <c r="D323" s="591"/>
      <c r="E323" s="590">
        <f>SUM(E318:E322)</f>
        <v>73</v>
      </c>
      <c r="F323" s="591"/>
      <c r="G323" s="590">
        <f>SUM(G318:G322)</f>
        <v>76.3</v>
      </c>
      <c r="H323" s="591"/>
      <c r="I323" s="590">
        <f>SUM(I318:I322)</f>
        <v>55.76</v>
      </c>
      <c r="J323" s="591"/>
      <c r="K323" s="590">
        <f>SUM(K318:K322)</f>
        <v>57.5</v>
      </c>
      <c r="L323" s="591"/>
    </row>
    <row r="324" spans="1:14" ht="17.25" thickBot="1">
      <c r="A324" s="22" t="s">
        <v>413</v>
      </c>
      <c r="B324" s="23" t="s">
        <v>527</v>
      </c>
      <c r="C324" s="684" t="s">
        <v>1208</v>
      </c>
      <c r="D324" s="685"/>
      <c r="E324" s="684" t="s">
        <v>1208</v>
      </c>
      <c r="F324" s="685"/>
      <c r="G324" s="684" t="s">
        <v>1208</v>
      </c>
      <c r="H324" s="685"/>
      <c r="I324" s="684" t="s">
        <v>1208</v>
      </c>
      <c r="J324" s="685"/>
      <c r="K324" s="684" t="s">
        <v>1208</v>
      </c>
      <c r="L324" s="685"/>
      <c r="N324" s="5"/>
    </row>
    <row r="325" spans="1:12" s="26" customFormat="1" ht="16.5">
      <c r="A325" s="24"/>
      <c r="B325" s="35" t="s">
        <v>530</v>
      </c>
      <c r="C325" s="682"/>
      <c r="D325" s="683"/>
      <c r="E325" s="682"/>
      <c r="F325" s="683"/>
      <c r="G325" s="682"/>
      <c r="H325" s="683"/>
      <c r="I325" s="682"/>
      <c r="J325" s="683"/>
      <c r="K325" s="682"/>
      <c r="L325" s="683"/>
    </row>
    <row r="326" spans="1:12" s="26" customFormat="1" ht="16.5">
      <c r="A326" s="27"/>
      <c r="B326" s="28" t="s">
        <v>531</v>
      </c>
      <c r="C326" s="680">
        <v>80</v>
      </c>
      <c r="D326" s="674"/>
      <c r="E326" s="680">
        <v>75</v>
      </c>
      <c r="F326" s="674"/>
      <c r="G326" s="680">
        <v>90</v>
      </c>
      <c r="H326" s="674"/>
      <c r="I326" s="680">
        <v>120</v>
      </c>
      <c r="J326" s="674"/>
      <c r="K326" s="680">
        <v>80</v>
      </c>
      <c r="L326" s="674"/>
    </row>
    <row r="327" spans="1:12" s="26" customFormat="1" ht="16.5">
      <c r="A327" s="568"/>
      <c r="B327" s="569"/>
      <c r="C327" s="614" t="s">
        <v>1209</v>
      </c>
      <c r="D327" s="615"/>
      <c r="E327" s="614" t="s">
        <v>1209</v>
      </c>
      <c r="F327" s="615"/>
      <c r="G327" s="614" t="s">
        <v>1209</v>
      </c>
      <c r="H327" s="615"/>
      <c r="I327" s="614" t="s">
        <v>1209</v>
      </c>
      <c r="J327" s="615"/>
      <c r="K327" s="614" t="s">
        <v>1209</v>
      </c>
      <c r="L327" s="615"/>
    </row>
    <row r="328" spans="1:12" s="26" customFormat="1" ht="16.5">
      <c r="A328" s="24">
        <v>1</v>
      </c>
      <c r="B328" s="103" t="s">
        <v>28</v>
      </c>
      <c r="C328" s="623">
        <v>2</v>
      </c>
      <c r="D328" s="624"/>
      <c r="E328" s="602">
        <v>2</v>
      </c>
      <c r="F328" s="603"/>
      <c r="G328" s="680">
        <v>2</v>
      </c>
      <c r="H328" s="674"/>
      <c r="I328" s="680">
        <v>2</v>
      </c>
      <c r="J328" s="674"/>
      <c r="K328" s="680">
        <v>2</v>
      </c>
      <c r="L328" s="674"/>
    </row>
    <row r="329" spans="1:12" s="26" customFormat="1" ht="16.5">
      <c r="A329" s="24">
        <v>2</v>
      </c>
      <c r="B329" s="103" t="s">
        <v>29</v>
      </c>
      <c r="C329" s="623">
        <v>3</v>
      </c>
      <c r="D329" s="624"/>
      <c r="E329" s="602">
        <v>3</v>
      </c>
      <c r="F329" s="603"/>
      <c r="G329" s="677">
        <v>3</v>
      </c>
      <c r="H329" s="678"/>
      <c r="I329" s="677">
        <v>3</v>
      </c>
      <c r="J329" s="678"/>
      <c r="K329" s="677">
        <v>3</v>
      </c>
      <c r="L329" s="678"/>
    </row>
    <row r="330" spans="1:12" s="26" customFormat="1" ht="16.5">
      <c r="A330" s="27">
        <v>3</v>
      </c>
      <c r="B330" s="100" t="s">
        <v>30</v>
      </c>
      <c r="C330" s="623">
        <v>5</v>
      </c>
      <c r="D330" s="624"/>
      <c r="E330" s="602">
        <v>5</v>
      </c>
      <c r="F330" s="603"/>
      <c r="G330" s="677">
        <v>5</v>
      </c>
      <c r="H330" s="678"/>
      <c r="I330" s="677">
        <v>5</v>
      </c>
      <c r="J330" s="678"/>
      <c r="K330" s="677">
        <v>5</v>
      </c>
      <c r="L330" s="678"/>
    </row>
    <row r="331" spans="1:12" s="26" customFormat="1" ht="16.5">
      <c r="A331" s="51">
        <v>4</v>
      </c>
      <c r="B331" s="385" t="s">
        <v>88</v>
      </c>
      <c r="C331" s="623">
        <v>2</v>
      </c>
      <c r="D331" s="624"/>
      <c r="E331" s="602">
        <v>2</v>
      </c>
      <c r="F331" s="603"/>
      <c r="G331" s="677">
        <v>4</v>
      </c>
      <c r="H331" s="678"/>
      <c r="I331" s="677">
        <v>4</v>
      </c>
      <c r="J331" s="678"/>
      <c r="K331" s="677">
        <v>4</v>
      </c>
      <c r="L331" s="678"/>
    </row>
    <row r="332" spans="1:12" s="26" customFormat="1" ht="16.5">
      <c r="A332" s="51">
        <v>5</v>
      </c>
      <c r="B332" s="385" t="s">
        <v>31</v>
      </c>
      <c r="C332" s="623">
        <v>10</v>
      </c>
      <c r="D332" s="624"/>
      <c r="E332" s="602">
        <v>10</v>
      </c>
      <c r="F332" s="603"/>
      <c r="G332" s="677">
        <v>4</v>
      </c>
      <c r="H332" s="678"/>
      <c r="I332" s="677">
        <v>4</v>
      </c>
      <c r="J332" s="678"/>
      <c r="K332" s="677">
        <v>4</v>
      </c>
      <c r="L332" s="678"/>
    </row>
    <row r="333" spans="1:12" s="26" customFormat="1" ht="16.5">
      <c r="A333" s="51">
        <v>6</v>
      </c>
      <c r="B333" s="385" t="s">
        <v>89</v>
      </c>
      <c r="C333" s="623">
        <v>2</v>
      </c>
      <c r="D333" s="624"/>
      <c r="E333" s="623">
        <v>2</v>
      </c>
      <c r="F333" s="624"/>
      <c r="G333" s="677">
        <v>2</v>
      </c>
      <c r="H333" s="678"/>
      <c r="I333" s="677">
        <v>2</v>
      </c>
      <c r="J333" s="678"/>
      <c r="K333" s="677">
        <v>2</v>
      </c>
      <c r="L333" s="678"/>
    </row>
    <row r="334" spans="1:14" ht="17.25" thickBot="1">
      <c r="A334" s="73"/>
      <c r="B334" s="74"/>
      <c r="C334" s="623"/>
      <c r="D334" s="624"/>
      <c r="E334" s="665"/>
      <c r="F334" s="666"/>
      <c r="G334" s="665"/>
      <c r="H334" s="666"/>
      <c r="I334" s="665"/>
      <c r="J334" s="666"/>
      <c r="K334" s="665"/>
      <c r="L334" s="666"/>
      <c r="N334" s="5"/>
    </row>
    <row r="335" spans="1:14" ht="17.25" thickBot="1">
      <c r="A335" s="22" t="s">
        <v>416</v>
      </c>
      <c r="B335" s="23" t="s">
        <v>532</v>
      </c>
      <c r="C335" s="667"/>
      <c r="D335" s="668"/>
      <c r="E335" s="667"/>
      <c r="F335" s="668"/>
      <c r="G335" s="667"/>
      <c r="H335" s="668"/>
      <c r="I335" s="667"/>
      <c r="J335" s="668"/>
      <c r="K335" s="667"/>
      <c r="L335" s="668"/>
      <c r="N335" s="5"/>
    </row>
    <row r="336" spans="1:12" s="26" customFormat="1" ht="15" customHeight="1">
      <c r="A336" s="24">
        <v>1</v>
      </c>
      <c r="B336" s="35" t="s">
        <v>533</v>
      </c>
      <c r="C336" s="640">
        <v>2500</v>
      </c>
      <c r="D336" s="637"/>
      <c r="E336" s="640">
        <v>2500</v>
      </c>
      <c r="F336" s="637"/>
      <c r="G336" s="640">
        <v>1800</v>
      </c>
      <c r="H336" s="637"/>
      <c r="I336" s="781">
        <v>800</v>
      </c>
      <c r="J336" s="782"/>
      <c r="K336" s="640">
        <v>1800</v>
      </c>
      <c r="L336" s="637"/>
    </row>
    <row r="337" spans="1:12" s="26" customFormat="1" ht="16.5">
      <c r="A337" s="27">
        <v>2</v>
      </c>
      <c r="B337" s="28" t="s">
        <v>534</v>
      </c>
      <c r="C337" s="675"/>
      <c r="D337" s="676"/>
      <c r="E337" s="675"/>
      <c r="F337" s="676"/>
      <c r="G337" s="675"/>
      <c r="H337" s="676"/>
      <c r="I337" s="675"/>
      <c r="J337" s="676"/>
      <c r="K337" s="675"/>
      <c r="L337" s="676"/>
    </row>
    <row r="338" spans="1:12" s="26" customFormat="1" ht="16.5">
      <c r="A338" s="27">
        <v>3</v>
      </c>
      <c r="B338" s="28" t="s">
        <v>535</v>
      </c>
      <c r="C338" s="689"/>
      <c r="D338" s="690"/>
      <c r="E338" s="689"/>
      <c r="F338" s="690"/>
      <c r="G338" s="689"/>
      <c r="H338" s="690"/>
      <c r="I338" s="689"/>
      <c r="J338" s="690"/>
      <c r="K338" s="689"/>
      <c r="L338" s="690"/>
    </row>
    <row r="339" spans="1:12" s="26" customFormat="1" ht="16.5">
      <c r="A339" s="27"/>
      <c r="B339" s="28"/>
      <c r="C339" s="689"/>
      <c r="D339" s="690"/>
      <c r="E339" s="689"/>
      <c r="F339" s="690"/>
      <c r="G339" s="689"/>
      <c r="H339" s="690"/>
      <c r="I339" s="689"/>
      <c r="J339" s="690"/>
      <c r="K339" s="689"/>
      <c r="L339" s="690"/>
    </row>
    <row r="340" spans="1:14" ht="17.25" thickBot="1">
      <c r="A340" s="73"/>
      <c r="B340" s="74"/>
      <c r="C340" s="665"/>
      <c r="D340" s="666"/>
      <c r="E340" s="665"/>
      <c r="F340" s="666"/>
      <c r="G340" s="665"/>
      <c r="H340" s="666"/>
      <c r="I340" s="665"/>
      <c r="J340" s="666"/>
      <c r="K340" s="665"/>
      <c r="L340" s="666"/>
      <c r="N340" s="5"/>
    </row>
    <row r="341" spans="1:14" ht="17.25" thickBot="1">
      <c r="A341" s="22" t="s">
        <v>536</v>
      </c>
      <c r="B341" s="50" t="s">
        <v>582</v>
      </c>
      <c r="C341" s="667"/>
      <c r="D341" s="668"/>
      <c r="E341" s="667"/>
      <c r="F341" s="668"/>
      <c r="G341" s="667"/>
      <c r="H341" s="668"/>
      <c r="I341" s="667"/>
      <c r="J341" s="668"/>
      <c r="K341" s="667"/>
      <c r="L341" s="668"/>
      <c r="N341" s="5"/>
    </row>
    <row r="342" spans="1:12" s="26" customFormat="1" ht="16.5">
      <c r="A342" s="24">
        <v>1</v>
      </c>
      <c r="B342" s="25" t="s">
        <v>533</v>
      </c>
      <c r="C342" s="633">
        <v>0.45</v>
      </c>
      <c r="D342" s="635"/>
      <c r="E342" s="633">
        <v>0.52</v>
      </c>
      <c r="F342" s="635"/>
      <c r="G342" s="633">
        <v>0.45</v>
      </c>
      <c r="H342" s="635"/>
      <c r="I342" s="633">
        <v>2</v>
      </c>
      <c r="J342" s="635"/>
      <c r="K342" s="633">
        <v>0.45</v>
      </c>
      <c r="L342" s="635"/>
    </row>
    <row r="343" spans="1:12" s="26" customFormat="1" ht="16.5">
      <c r="A343" s="27">
        <v>2</v>
      </c>
      <c r="B343" s="28" t="s">
        <v>534</v>
      </c>
      <c r="C343" s="689"/>
      <c r="D343" s="690"/>
      <c r="E343" s="689"/>
      <c r="F343" s="690"/>
      <c r="G343" s="689"/>
      <c r="H343" s="690"/>
      <c r="I343" s="689"/>
      <c r="J343" s="690"/>
      <c r="K343" s="689"/>
      <c r="L343" s="690"/>
    </row>
    <row r="344" spans="1:12" s="26" customFormat="1" ht="16.5">
      <c r="A344" s="27">
        <v>3</v>
      </c>
      <c r="B344" s="28" t="s">
        <v>535</v>
      </c>
      <c r="C344" s="689"/>
      <c r="D344" s="690"/>
      <c r="E344" s="689"/>
      <c r="F344" s="690"/>
      <c r="G344" s="689"/>
      <c r="H344" s="690"/>
      <c r="I344" s="689"/>
      <c r="J344" s="690"/>
      <c r="K344" s="689"/>
      <c r="L344" s="690"/>
    </row>
    <row r="345" spans="1:14" ht="16.5">
      <c r="A345" s="75"/>
      <c r="B345" s="76"/>
      <c r="C345" s="689"/>
      <c r="D345" s="690"/>
      <c r="E345" s="689"/>
      <c r="F345" s="690"/>
      <c r="G345" s="689"/>
      <c r="H345" s="690"/>
      <c r="I345" s="689"/>
      <c r="J345" s="690"/>
      <c r="K345" s="689"/>
      <c r="L345" s="690"/>
      <c r="N345" s="5"/>
    </row>
    <row r="346" spans="1:14" ht="17.25" thickBot="1">
      <c r="A346" s="73"/>
      <c r="B346" s="74"/>
      <c r="C346" s="665"/>
      <c r="D346" s="666"/>
      <c r="E346" s="665"/>
      <c r="F346" s="666"/>
      <c r="G346" s="665"/>
      <c r="H346" s="666"/>
      <c r="I346" s="665"/>
      <c r="J346" s="666"/>
      <c r="K346" s="665"/>
      <c r="L346" s="666"/>
      <c r="N346" s="5"/>
    </row>
    <row r="347" spans="1:12" s="20" customFormat="1" ht="17.25" thickBot="1">
      <c r="A347" s="53"/>
      <c r="B347" s="54"/>
      <c r="C347" s="693"/>
      <c r="D347" s="694"/>
      <c r="E347" s="693"/>
      <c r="F347" s="694"/>
      <c r="G347" s="693"/>
      <c r="H347" s="694"/>
      <c r="I347" s="693"/>
      <c r="J347" s="694"/>
      <c r="K347" s="693"/>
      <c r="L347" s="694"/>
    </row>
    <row r="348" spans="1:14" ht="17.25" thickBot="1">
      <c r="A348" s="81" t="s">
        <v>521</v>
      </c>
      <c r="B348" s="82"/>
      <c r="C348" s="778"/>
      <c r="D348" s="779"/>
      <c r="E348" s="778"/>
      <c r="F348" s="779"/>
      <c r="G348" s="778"/>
      <c r="H348" s="779"/>
      <c r="I348" s="778"/>
      <c r="J348" s="779"/>
      <c r="K348" s="778"/>
      <c r="L348" s="779"/>
      <c r="N348" s="5"/>
    </row>
    <row r="349" spans="1:14" ht="17.25" thickBot="1">
      <c r="A349" s="83" t="s">
        <v>537</v>
      </c>
      <c r="B349" s="50" t="s">
        <v>553</v>
      </c>
      <c r="C349" s="667"/>
      <c r="D349" s="668"/>
      <c r="E349" s="667"/>
      <c r="F349" s="668"/>
      <c r="G349" s="667"/>
      <c r="H349" s="668"/>
      <c r="I349" s="667"/>
      <c r="J349" s="668"/>
      <c r="K349" s="667"/>
      <c r="L349" s="668"/>
      <c r="N349" s="5"/>
    </row>
    <row r="350" spans="1:14" ht="17.25" thickBot="1">
      <c r="A350" s="51">
        <v>1</v>
      </c>
      <c r="B350" s="76"/>
      <c r="C350" s="750">
        <v>1250</v>
      </c>
      <c r="D350" s="751"/>
      <c r="E350" s="750">
        <v>1250</v>
      </c>
      <c r="F350" s="751"/>
      <c r="G350" s="745">
        <v>763</v>
      </c>
      <c r="H350" s="746"/>
      <c r="I350" s="745">
        <v>763</v>
      </c>
      <c r="J350" s="746"/>
      <c r="K350" s="745">
        <v>763</v>
      </c>
      <c r="L350" s="746"/>
      <c r="N350" s="5"/>
    </row>
    <row r="351" spans="1:14" ht="17.25" thickBot="1">
      <c r="A351" s="453" t="s">
        <v>500</v>
      </c>
      <c r="B351" s="470" t="s">
        <v>498</v>
      </c>
      <c r="C351" s="667"/>
      <c r="D351" s="668"/>
      <c r="E351" s="691"/>
      <c r="F351" s="691"/>
      <c r="G351" s="691"/>
      <c r="H351" s="691"/>
      <c r="I351" s="691"/>
      <c r="J351" s="691"/>
      <c r="K351" s="691"/>
      <c r="L351" s="691"/>
      <c r="N351" s="5"/>
    </row>
    <row r="352" spans="1:14" ht="15.75" customHeight="1">
      <c r="A352" s="473">
        <v>1</v>
      </c>
      <c r="B352" s="474" t="s">
        <v>87</v>
      </c>
      <c r="C352" s="752">
        <v>6</v>
      </c>
      <c r="D352" s="752"/>
      <c r="E352" s="752">
        <v>5</v>
      </c>
      <c r="F352" s="752"/>
      <c r="G352" s="752">
        <v>4</v>
      </c>
      <c r="H352" s="752"/>
      <c r="I352" s="752">
        <v>4</v>
      </c>
      <c r="J352" s="752"/>
      <c r="K352" s="752">
        <v>4</v>
      </c>
      <c r="L352" s="752"/>
      <c r="N352" s="5"/>
    </row>
    <row r="353" spans="1:14" ht="15.75" customHeight="1" thickBot="1">
      <c r="A353" s="467">
        <v>2</v>
      </c>
      <c r="B353" s="469" t="s">
        <v>499</v>
      </c>
      <c r="C353" s="940">
        <v>25</v>
      </c>
      <c r="D353" s="941"/>
      <c r="E353" s="939">
        <v>25</v>
      </c>
      <c r="F353" s="939"/>
      <c r="G353" s="939">
        <v>20</v>
      </c>
      <c r="H353" s="939"/>
      <c r="I353" s="939">
        <v>35</v>
      </c>
      <c r="J353" s="939"/>
      <c r="K353" s="939">
        <v>20</v>
      </c>
      <c r="L353" s="939"/>
      <c r="N353" s="5"/>
    </row>
    <row r="354" spans="1:13" ht="98.25" customHeight="1">
      <c r="A354" s="66"/>
      <c r="C354" s="67"/>
      <c r="D354" s="68"/>
      <c r="E354" s="69"/>
      <c r="F354" s="70"/>
      <c r="G354" s="69"/>
      <c r="H354" s="70"/>
      <c r="I354" s="69"/>
      <c r="J354" s="70"/>
      <c r="K354" s="69"/>
      <c r="M354" s="58">
        <v>13</v>
      </c>
    </row>
    <row r="355" spans="1:12" ht="15">
      <c r="A355" s="59"/>
      <c r="B355" s="59"/>
      <c r="C355" s="4"/>
      <c r="D355" s="60"/>
      <c r="E355" s="59"/>
      <c r="F355" s="60"/>
      <c r="G355" s="59"/>
      <c r="H355" s="60"/>
      <c r="I355" s="59"/>
      <c r="J355" s="60"/>
      <c r="K355" s="59"/>
      <c r="L355" s="60"/>
    </row>
    <row r="356" spans="1:12" ht="24.75" customHeight="1" thickBot="1">
      <c r="A356" s="628" t="s">
        <v>1087</v>
      </c>
      <c r="B356" s="628"/>
      <c r="C356" s="61"/>
      <c r="D356" s="62"/>
      <c r="E356" s="63"/>
      <c r="F356" s="62"/>
      <c r="G356" s="63"/>
      <c r="H356" s="62"/>
      <c r="I356" s="63"/>
      <c r="J356" s="62"/>
      <c r="K356" s="63"/>
      <c r="L356" s="62"/>
    </row>
    <row r="357" spans="1:14" ht="15.75" thickBot="1">
      <c r="A357" s="741"/>
      <c r="B357" s="742"/>
      <c r="C357" s="604" t="s">
        <v>522</v>
      </c>
      <c r="D357" s="605"/>
      <c r="E357" s="605"/>
      <c r="F357" s="605"/>
      <c r="G357" s="605"/>
      <c r="H357" s="605"/>
      <c r="I357" s="605"/>
      <c r="J357" s="606"/>
      <c r="L357" s="5"/>
      <c r="N357" s="5"/>
    </row>
    <row r="358" spans="1:14" ht="15.75" customHeight="1" thickBot="1">
      <c r="A358" s="753"/>
      <c r="B358" s="754"/>
      <c r="C358" s="604" t="s">
        <v>1057</v>
      </c>
      <c r="D358" s="605"/>
      <c r="E358" s="605"/>
      <c r="F358" s="606"/>
      <c r="G358" s="604" t="s">
        <v>1056</v>
      </c>
      <c r="H358" s="605"/>
      <c r="I358" s="605"/>
      <c r="J358" s="606"/>
      <c r="L358" s="5"/>
      <c r="N358" s="5"/>
    </row>
    <row r="359" spans="1:14" ht="38.25" customHeight="1" thickBot="1">
      <c r="A359" s="743"/>
      <c r="B359" s="744"/>
      <c r="C359" s="588" t="s">
        <v>1053</v>
      </c>
      <c r="D359" s="587"/>
      <c r="E359" s="588" t="s">
        <v>1055</v>
      </c>
      <c r="F359" s="587"/>
      <c r="G359" s="588" t="s">
        <v>1054</v>
      </c>
      <c r="H359" s="587"/>
      <c r="I359" s="588" t="s">
        <v>1055</v>
      </c>
      <c r="J359" s="587"/>
      <c r="L359" s="5"/>
      <c r="N359" s="5"/>
    </row>
    <row r="360" spans="1:14" ht="17.25" thickBot="1">
      <c r="A360" s="22" t="s">
        <v>579</v>
      </c>
      <c r="B360" s="23" t="s">
        <v>837</v>
      </c>
      <c r="C360" s="735"/>
      <c r="D360" s="736"/>
      <c r="E360" s="667"/>
      <c r="F360" s="668"/>
      <c r="G360" s="735"/>
      <c r="H360" s="736"/>
      <c r="I360" s="735"/>
      <c r="J360" s="736"/>
      <c r="L360" s="5"/>
      <c r="N360" s="5"/>
    </row>
    <row r="361" spans="1:10" s="26" customFormat="1" ht="16.5">
      <c r="A361" s="24">
        <v>1</v>
      </c>
      <c r="B361" s="25" t="s">
        <v>523</v>
      </c>
      <c r="C361" s="633">
        <v>10.05</v>
      </c>
      <c r="D361" s="635"/>
      <c r="E361" s="633">
        <v>10.05</v>
      </c>
      <c r="F361" s="635"/>
      <c r="G361" s="633">
        <v>31.54</v>
      </c>
      <c r="H361" s="635"/>
      <c r="I361" s="633">
        <v>31.54</v>
      </c>
      <c r="J361" s="635"/>
    </row>
    <row r="362" spans="1:10" s="26" customFormat="1" ht="16.5">
      <c r="A362" s="27">
        <v>2</v>
      </c>
      <c r="B362" s="28" t="s">
        <v>524</v>
      </c>
      <c r="C362" s="689">
        <v>66.22</v>
      </c>
      <c r="D362" s="690"/>
      <c r="E362" s="806">
        <v>82.76</v>
      </c>
      <c r="F362" s="807"/>
      <c r="G362" s="689">
        <v>38.52</v>
      </c>
      <c r="H362" s="690"/>
      <c r="I362" s="689">
        <v>38.52</v>
      </c>
      <c r="J362" s="690"/>
    </row>
    <row r="363" spans="1:10" s="26" customFormat="1" ht="16.5">
      <c r="A363" s="27">
        <v>3</v>
      </c>
      <c r="B363" s="28" t="s">
        <v>525</v>
      </c>
      <c r="C363" s="689">
        <v>22.16</v>
      </c>
      <c r="D363" s="690"/>
      <c r="E363" s="689">
        <v>15.36</v>
      </c>
      <c r="F363" s="690"/>
      <c r="G363" s="689">
        <v>54.78</v>
      </c>
      <c r="H363" s="690"/>
      <c r="I363" s="689">
        <v>34.78</v>
      </c>
      <c r="J363" s="690"/>
    </row>
    <row r="364" spans="1:10" s="26" customFormat="1" ht="16.5">
      <c r="A364" s="27">
        <v>4</v>
      </c>
      <c r="B364" s="28" t="s">
        <v>526</v>
      </c>
      <c r="C364" s="689"/>
      <c r="D364" s="690"/>
      <c r="E364" s="689"/>
      <c r="F364" s="690"/>
      <c r="G364" s="689"/>
      <c r="H364" s="690"/>
      <c r="I364" s="689"/>
      <c r="J364" s="690"/>
    </row>
    <row r="365" spans="1:10" s="26" customFormat="1" ht="16.5">
      <c r="A365" s="27">
        <v>5</v>
      </c>
      <c r="B365" s="28" t="s">
        <v>1205</v>
      </c>
      <c r="C365" s="689">
        <v>71.64</v>
      </c>
      <c r="D365" s="690"/>
      <c r="E365" s="689"/>
      <c r="F365" s="690"/>
      <c r="G365" s="689">
        <v>71.64</v>
      </c>
      <c r="H365" s="690"/>
      <c r="I365" s="689"/>
      <c r="J365" s="690"/>
    </row>
    <row r="366" spans="1:10" s="26" customFormat="1" ht="16.5">
      <c r="A366" s="27">
        <v>6</v>
      </c>
      <c r="B366" s="28" t="s">
        <v>538</v>
      </c>
      <c r="C366" s="689">
        <v>14.96</v>
      </c>
      <c r="D366" s="690"/>
      <c r="E366" s="689">
        <v>14.96</v>
      </c>
      <c r="F366" s="690"/>
      <c r="G366" s="689">
        <v>14.96</v>
      </c>
      <c r="H366" s="690"/>
      <c r="I366" s="689">
        <v>14.96</v>
      </c>
      <c r="J366" s="690"/>
    </row>
    <row r="367" spans="1:10" s="31" customFormat="1" ht="17.25" thickBot="1">
      <c r="A367" s="22"/>
      <c r="B367" s="30" t="s">
        <v>618</v>
      </c>
      <c r="C367" s="590">
        <f>SUM(C361:D366)</f>
        <v>185.03</v>
      </c>
      <c r="D367" s="591"/>
      <c r="E367" s="590">
        <f>SUM(E361:F366)</f>
        <v>123.13</v>
      </c>
      <c r="F367" s="591"/>
      <c r="G367" s="590">
        <f>SUM(G361:H366)</f>
        <v>211.44</v>
      </c>
      <c r="H367" s="591"/>
      <c r="I367" s="590">
        <f>SUM(I361:J366)</f>
        <v>119.8</v>
      </c>
      <c r="J367" s="591"/>
    </row>
    <row r="368" spans="1:14" ht="17.25" thickBot="1">
      <c r="A368" s="22" t="s">
        <v>413</v>
      </c>
      <c r="B368" s="23" t="s">
        <v>527</v>
      </c>
      <c r="C368" s="684" t="s">
        <v>1208</v>
      </c>
      <c r="D368" s="685"/>
      <c r="E368" s="684" t="s">
        <v>1208</v>
      </c>
      <c r="F368" s="685"/>
      <c r="G368" s="684" t="s">
        <v>1208</v>
      </c>
      <c r="H368" s="685"/>
      <c r="I368" s="684" t="s">
        <v>1208</v>
      </c>
      <c r="J368" s="685"/>
      <c r="L368" s="5"/>
      <c r="N368" s="5"/>
    </row>
    <row r="369" spans="1:10" s="87" customFormat="1" ht="16.5">
      <c r="A369" s="84">
        <v>1</v>
      </c>
      <c r="B369" s="85" t="s">
        <v>530</v>
      </c>
      <c r="C369" s="682"/>
      <c r="D369" s="683"/>
      <c r="E369" s="682"/>
      <c r="F369" s="683"/>
      <c r="G369" s="682"/>
      <c r="H369" s="683"/>
      <c r="I369" s="682"/>
      <c r="J369" s="683"/>
    </row>
    <row r="370" spans="1:10" s="26" customFormat="1" ht="16.5">
      <c r="A370" s="27">
        <v>2</v>
      </c>
      <c r="B370" s="28" t="s">
        <v>531</v>
      </c>
      <c r="C370" s="677">
        <v>65</v>
      </c>
      <c r="D370" s="678"/>
      <c r="E370" s="677">
        <v>55</v>
      </c>
      <c r="F370" s="678"/>
      <c r="G370" s="677">
        <v>65</v>
      </c>
      <c r="H370" s="678"/>
      <c r="I370" s="677">
        <v>55</v>
      </c>
      <c r="J370" s="678"/>
    </row>
    <row r="371" spans="1:10" s="26" customFormat="1" ht="16.5">
      <c r="A371" s="568"/>
      <c r="B371" s="569"/>
      <c r="C371" s="675" t="s">
        <v>1209</v>
      </c>
      <c r="D371" s="676"/>
      <c r="E371" s="675" t="s">
        <v>1209</v>
      </c>
      <c r="F371" s="676"/>
      <c r="G371" s="675" t="s">
        <v>1209</v>
      </c>
      <c r="H371" s="676"/>
      <c r="I371" s="675" t="s">
        <v>1209</v>
      </c>
      <c r="J371" s="676"/>
    </row>
    <row r="372" spans="1:10" s="26" customFormat="1" ht="16.5">
      <c r="A372" s="24">
        <v>1</v>
      </c>
      <c r="B372" s="103" t="s">
        <v>28</v>
      </c>
      <c r="C372" s="677">
        <v>2</v>
      </c>
      <c r="D372" s="678"/>
      <c r="E372" s="677">
        <v>2</v>
      </c>
      <c r="F372" s="678"/>
      <c r="G372" s="677">
        <v>2</v>
      </c>
      <c r="H372" s="678"/>
      <c r="I372" s="677">
        <v>2</v>
      </c>
      <c r="J372" s="678"/>
    </row>
    <row r="373" spans="1:10" s="26" customFormat="1" ht="16.5">
      <c r="A373" s="24">
        <v>2</v>
      </c>
      <c r="B373" s="103" t="s">
        <v>29</v>
      </c>
      <c r="C373" s="677">
        <v>4</v>
      </c>
      <c r="D373" s="678"/>
      <c r="E373" s="677">
        <v>4</v>
      </c>
      <c r="F373" s="678"/>
      <c r="G373" s="677">
        <v>4</v>
      </c>
      <c r="H373" s="678"/>
      <c r="I373" s="677">
        <v>4</v>
      </c>
      <c r="J373" s="678"/>
    </row>
    <row r="374" spans="1:10" s="26" customFormat="1" ht="16.5">
      <c r="A374" s="27">
        <v>3</v>
      </c>
      <c r="B374" s="100" t="s">
        <v>30</v>
      </c>
      <c r="C374" s="677">
        <v>3</v>
      </c>
      <c r="D374" s="678"/>
      <c r="E374" s="677">
        <v>3</v>
      </c>
      <c r="F374" s="678"/>
      <c r="G374" s="677">
        <v>6</v>
      </c>
      <c r="H374" s="678"/>
      <c r="I374" s="677">
        <v>6</v>
      </c>
      <c r="J374" s="678"/>
    </row>
    <row r="375" spans="1:10" s="26" customFormat="1" ht="16.5">
      <c r="A375" s="51">
        <v>4</v>
      </c>
      <c r="B375" s="385" t="s">
        <v>31</v>
      </c>
      <c r="C375" s="677">
        <v>8</v>
      </c>
      <c r="D375" s="678"/>
      <c r="E375" s="677">
        <v>8</v>
      </c>
      <c r="F375" s="678"/>
      <c r="G375" s="677">
        <v>7</v>
      </c>
      <c r="H375" s="678"/>
      <c r="I375" s="677">
        <v>7</v>
      </c>
      <c r="J375" s="678"/>
    </row>
    <row r="376" spans="1:10" s="26" customFormat="1" ht="16.5">
      <c r="A376" s="51">
        <v>5</v>
      </c>
      <c r="B376" s="385" t="s">
        <v>89</v>
      </c>
      <c r="C376" s="677">
        <v>5</v>
      </c>
      <c r="D376" s="678"/>
      <c r="E376" s="677">
        <v>5</v>
      </c>
      <c r="F376" s="678"/>
      <c r="G376" s="677">
        <v>4</v>
      </c>
      <c r="H376" s="678"/>
      <c r="I376" s="677">
        <v>4</v>
      </c>
      <c r="J376" s="678"/>
    </row>
    <row r="377" spans="1:14" ht="17.25" thickBot="1">
      <c r="A377" s="73"/>
      <c r="B377" s="74"/>
      <c r="C377" s="665"/>
      <c r="D377" s="666"/>
      <c r="E377" s="665"/>
      <c r="F377" s="666"/>
      <c r="G377" s="665"/>
      <c r="H377" s="666"/>
      <c r="I377" s="665"/>
      <c r="J377" s="666"/>
      <c r="L377" s="5"/>
      <c r="N377" s="5"/>
    </row>
    <row r="378" spans="1:14" ht="17.25" thickBot="1">
      <c r="A378" s="22" t="s">
        <v>416</v>
      </c>
      <c r="B378" s="23" t="s">
        <v>532</v>
      </c>
      <c r="C378" s="667"/>
      <c r="D378" s="668"/>
      <c r="E378" s="667"/>
      <c r="F378" s="668"/>
      <c r="G378" s="667"/>
      <c r="H378" s="668"/>
      <c r="I378" s="667"/>
      <c r="J378" s="668"/>
      <c r="L378" s="5"/>
      <c r="N378" s="5"/>
    </row>
    <row r="379" spans="1:10" s="26" customFormat="1" ht="16.5">
      <c r="A379" s="24">
        <v>1</v>
      </c>
      <c r="B379" s="35" t="s">
        <v>533</v>
      </c>
      <c r="C379" s="640">
        <v>4100</v>
      </c>
      <c r="D379" s="637"/>
      <c r="E379" s="640">
        <v>5000</v>
      </c>
      <c r="F379" s="637"/>
      <c r="G379" s="640">
        <v>1950</v>
      </c>
      <c r="H379" s="637"/>
      <c r="I379" s="640">
        <v>2000</v>
      </c>
      <c r="J379" s="637"/>
    </row>
    <row r="380" spans="1:10" s="26" customFormat="1" ht="16.5">
      <c r="A380" s="27">
        <v>2</v>
      </c>
      <c r="B380" s="28" t="s">
        <v>534</v>
      </c>
      <c r="C380" s="675"/>
      <c r="D380" s="676"/>
      <c r="E380" s="675"/>
      <c r="F380" s="676"/>
      <c r="G380" s="675"/>
      <c r="H380" s="676"/>
      <c r="I380" s="675"/>
      <c r="J380" s="676"/>
    </row>
    <row r="381" spans="1:10" s="26" customFormat="1" ht="16.5">
      <c r="A381" s="27">
        <v>3</v>
      </c>
      <c r="B381" s="28" t="s">
        <v>535</v>
      </c>
      <c r="C381" s="689"/>
      <c r="D381" s="690"/>
      <c r="E381" s="689"/>
      <c r="F381" s="690"/>
      <c r="G381" s="689"/>
      <c r="H381" s="690"/>
      <c r="I381" s="689"/>
      <c r="J381" s="690"/>
    </row>
    <row r="382" spans="1:10" s="26" customFormat="1" ht="16.5">
      <c r="A382" s="27"/>
      <c r="B382" s="28"/>
      <c r="C382" s="689"/>
      <c r="D382" s="690"/>
      <c r="E382" s="689"/>
      <c r="F382" s="690"/>
      <c r="G382" s="689"/>
      <c r="H382" s="690"/>
      <c r="I382" s="689"/>
      <c r="J382" s="690"/>
    </row>
    <row r="383" spans="1:14" ht="17.25" thickBot="1">
      <c r="A383" s="73"/>
      <c r="B383" s="74"/>
      <c r="C383" s="665"/>
      <c r="D383" s="666"/>
      <c r="E383" s="665"/>
      <c r="F383" s="666"/>
      <c r="G383" s="665"/>
      <c r="H383" s="666"/>
      <c r="I383" s="665"/>
      <c r="J383" s="666"/>
      <c r="L383" s="5"/>
      <c r="N383" s="5"/>
    </row>
    <row r="384" spans="1:14" ht="17.25" thickBot="1">
      <c r="A384" s="22" t="s">
        <v>536</v>
      </c>
      <c r="B384" s="50" t="s">
        <v>582</v>
      </c>
      <c r="C384" s="667"/>
      <c r="D384" s="668"/>
      <c r="E384" s="667"/>
      <c r="F384" s="668"/>
      <c r="G384" s="667"/>
      <c r="H384" s="668"/>
      <c r="I384" s="667"/>
      <c r="J384" s="668"/>
      <c r="L384" s="5"/>
      <c r="N384" s="5"/>
    </row>
    <row r="385" spans="1:10" s="26" customFormat="1" ht="16.5">
      <c r="A385" s="24">
        <v>1</v>
      </c>
      <c r="B385" s="25" t="s">
        <v>533</v>
      </c>
      <c r="C385" s="633">
        <v>0.3</v>
      </c>
      <c r="D385" s="635"/>
      <c r="E385" s="633">
        <v>0.14</v>
      </c>
      <c r="F385" s="635"/>
      <c r="G385" s="633">
        <v>0.55</v>
      </c>
      <c r="H385" s="635"/>
      <c r="I385" s="633">
        <v>0.5</v>
      </c>
      <c r="J385" s="635"/>
    </row>
    <row r="386" spans="1:10" s="26" customFormat="1" ht="16.5">
      <c r="A386" s="27">
        <v>2</v>
      </c>
      <c r="B386" s="28" t="s">
        <v>534</v>
      </c>
      <c r="C386" s="689"/>
      <c r="D386" s="690"/>
      <c r="E386" s="689"/>
      <c r="F386" s="690"/>
      <c r="G386" s="689"/>
      <c r="H386" s="690"/>
      <c r="I386" s="689"/>
      <c r="J386" s="690"/>
    </row>
    <row r="387" spans="1:10" s="26" customFormat="1" ht="16.5">
      <c r="A387" s="27">
        <v>3</v>
      </c>
      <c r="B387" s="28" t="s">
        <v>535</v>
      </c>
      <c r="C387" s="689"/>
      <c r="D387" s="690"/>
      <c r="E387" s="689"/>
      <c r="F387" s="690"/>
      <c r="G387" s="689"/>
      <c r="H387" s="690"/>
      <c r="I387" s="689"/>
      <c r="J387" s="690"/>
    </row>
    <row r="388" spans="1:10" s="26" customFormat="1" ht="16.5">
      <c r="A388" s="51"/>
      <c r="B388" s="52"/>
      <c r="C388" s="689"/>
      <c r="D388" s="690"/>
      <c r="E388" s="689"/>
      <c r="F388" s="690"/>
      <c r="G388" s="689"/>
      <c r="H388" s="690"/>
      <c r="I388" s="689"/>
      <c r="J388" s="690"/>
    </row>
    <row r="389" spans="1:14" ht="17.25" thickBot="1">
      <c r="A389" s="73"/>
      <c r="B389" s="74"/>
      <c r="C389" s="665"/>
      <c r="D389" s="666"/>
      <c r="E389" s="665"/>
      <c r="F389" s="666"/>
      <c r="G389" s="665"/>
      <c r="H389" s="666"/>
      <c r="I389" s="665"/>
      <c r="J389" s="666"/>
      <c r="L389" s="5"/>
      <c r="N389" s="5"/>
    </row>
    <row r="390" spans="1:14" ht="17.25" thickBot="1">
      <c r="A390" s="53"/>
      <c r="B390" s="54"/>
      <c r="C390" s="693"/>
      <c r="D390" s="694"/>
      <c r="E390" s="693"/>
      <c r="F390" s="694"/>
      <c r="G390" s="693"/>
      <c r="H390" s="694"/>
      <c r="I390" s="693"/>
      <c r="J390" s="694"/>
      <c r="L390" s="5"/>
      <c r="N390" s="5"/>
    </row>
    <row r="391" spans="1:14" ht="17.25" thickBot="1">
      <c r="A391" s="81"/>
      <c r="B391" s="82"/>
      <c r="C391" s="778"/>
      <c r="D391" s="779"/>
      <c r="E391" s="778"/>
      <c r="F391" s="779"/>
      <c r="G391" s="778"/>
      <c r="H391" s="779"/>
      <c r="I391" s="778"/>
      <c r="J391" s="779"/>
      <c r="L391" s="5"/>
      <c r="N391" s="5"/>
    </row>
    <row r="392" spans="1:14" ht="17.25" thickBot="1">
      <c r="A392" s="83" t="s">
        <v>537</v>
      </c>
      <c r="B392" s="50" t="s">
        <v>553</v>
      </c>
      <c r="C392" s="667"/>
      <c r="D392" s="668"/>
      <c r="E392" s="667"/>
      <c r="F392" s="668"/>
      <c r="G392" s="667"/>
      <c r="H392" s="668"/>
      <c r="I392" s="667"/>
      <c r="J392" s="668"/>
      <c r="L392" s="5"/>
      <c r="N392" s="5"/>
    </row>
    <row r="393" spans="1:14" ht="16.5">
      <c r="A393" s="75"/>
      <c r="B393" s="76"/>
      <c r="C393" s="633"/>
      <c r="D393" s="635"/>
      <c r="E393" s="633"/>
      <c r="F393" s="635"/>
      <c r="G393" s="633"/>
      <c r="H393" s="635"/>
      <c r="I393" s="633"/>
      <c r="J393" s="635"/>
      <c r="L393" s="5"/>
      <c r="N393" s="5"/>
    </row>
    <row r="394" spans="1:14" ht="15.75" customHeight="1" thickBot="1">
      <c r="A394" s="73"/>
      <c r="B394" s="74"/>
      <c r="C394" s="853"/>
      <c r="D394" s="854"/>
      <c r="E394" s="853"/>
      <c r="F394" s="854"/>
      <c r="G394" s="853"/>
      <c r="H394" s="854"/>
      <c r="I394" s="853"/>
      <c r="J394" s="854"/>
      <c r="L394" s="5"/>
      <c r="N394" s="5"/>
    </row>
    <row r="395" spans="1:14" ht="15.75" customHeight="1">
      <c r="A395" s="222"/>
      <c r="B395" s="223"/>
      <c r="C395" s="226"/>
      <c r="D395" s="226"/>
      <c r="E395" s="226"/>
      <c r="F395" s="226"/>
      <c r="G395" s="226"/>
      <c r="H395" s="226"/>
      <c r="I395" s="226"/>
      <c r="J395" s="226"/>
      <c r="L395" s="5"/>
      <c r="N395" s="5"/>
    </row>
    <row r="396" spans="1:14" ht="15.75" customHeight="1">
      <c r="A396" s="222"/>
      <c r="B396" s="223"/>
      <c r="C396" s="226"/>
      <c r="D396" s="226"/>
      <c r="E396" s="226"/>
      <c r="F396" s="226"/>
      <c r="G396" s="226"/>
      <c r="H396" s="226"/>
      <c r="I396" s="226"/>
      <c r="J396" s="226"/>
      <c r="L396" s="5"/>
      <c r="N396" s="5"/>
    </row>
    <row r="397" spans="1:14" ht="15.75" customHeight="1">
      <c r="A397" s="222"/>
      <c r="B397" s="223"/>
      <c r="C397" s="226"/>
      <c r="D397" s="226"/>
      <c r="E397" s="226"/>
      <c r="F397" s="226"/>
      <c r="G397" s="226"/>
      <c r="H397" s="226"/>
      <c r="I397" s="226"/>
      <c r="J397" s="226"/>
      <c r="L397" s="5"/>
      <c r="N397" s="5"/>
    </row>
    <row r="398" spans="1:14" ht="15.75" customHeight="1">
      <c r="A398" s="222"/>
      <c r="B398" s="223"/>
      <c r="C398" s="226"/>
      <c r="D398" s="226"/>
      <c r="E398" s="226"/>
      <c r="F398" s="226"/>
      <c r="G398" s="226"/>
      <c r="H398" s="226"/>
      <c r="I398" s="226"/>
      <c r="J398" s="226"/>
      <c r="L398" s="5"/>
      <c r="N398" s="5"/>
    </row>
    <row r="399" spans="1:14" ht="15.75" customHeight="1">
      <c r="A399" s="222"/>
      <c r="B399" s="223"/>
      <c r="C399" s="226"/>
      <c r="D399" s="226"/>
      <c r="E399" s="226"/>
      <c r="F399" s="226"/>
      <c r="G399" s="226"/>
      <c r="H399" s="226"/>
      <c r="I399" s="226"/>
      <c r="J399" s="226"/>
      <c r="N399" s="5"/>
    </row>
    <row r="400" spans="1:14" ht="18" customHeight="1">
      <c r="A400" s="222"/>
      <c r="B400" s="223"/>
      <c r="C400" s="226"/>
      <c r="D400" s="226"/>
      <c r="E400" s="226"/>
      <c r="F400" s="226"/>
      <c r="G400" s="226"/>
      <c r="H400" s="226"/>
      <c r="I400" s="226"/>
      <c r="J400" s="226"/>
      <c r="M400" s="88">
        <v>14</v>
      </c>
      <c r="N400" s="5"/>
    </row>
    <row r="401" spans="1:14" ht="26.25" customHeight="1" thickBot="1">
      <c r="A401" s="628" t="s">
        <v>1087</v>
      </c>
      <c r="B401" s="628"/>
      <c r="C401" s="61"/>
      <c r="D401" s="62"/>
      <c r="E401" s="63"/>
      <c r="F401" s="62"/>
      <c r="G401" s="63"/>
      <c r="H401" s="62"/>
      <c r="I401" s="63"/>
      <c r="J401" s="62"/>
      <c r="K401" s="113"/>
      <c r="L401" s="5"/>
      <c r="N401" s="5"/>
    </row>
    <row r="402" spans="1:14" ht="15.75" customHeight="1" thickBot="1">
      <c r="A402" s="741"/>
      <c r="B402" s="742"/>
      <c r="C402" s="604" t="s">
        <v>522</v>
      </c>
      <c r="D402" s="605"/>
      <c r="E402" s="605"/>
      <c r="F402" s="605"/>
      <c r="G402" s="605"/>
      <c r="H402" s="606"/>
      <c r="I402" s="63"/>
      <c r="J402" s="63"/>
      <c r="K402" s="113"/>
      <c r="L402" s="5"/>
      <c r="N402" s="5"/>
    </row>
    <row r="403" spans="1:14" ht="15.75" customHeight="1" thickBot="1">
      <c r="A403" s="753"/>
      <c r="B403" s="754"/>
      <c r="C403" s="604" t="s">
        <v>586</v>
      </c>
      <c r="D403" s="605"/>
      <c r="E403" s="605"/>
      <c r="F403" s="606"/>
      <c r="G403" s="802" t="s">
        <v>1077</v>
      </c>
      <c r="H403" s="803"/>
      <c r="I403" s="63"/>
      <c r="J403" s="63"/>
      <c r="K403" s="113"/>
      <c r="L403" s="5"/>
      <c r="N403" s="5"/>
    </row>
    <row r="404" spans="1:14" ht="28.5" customHeight="1" thickBot="1">
      <c r="A404" s="743"/>
      <c r="B404" s="744"/>
      <c r="C404" s="588" t="s">
        <v>584</v>
      </c>
      <c r="D404" s="587"/>
      <c r="E404" s="588" t="s">
        <v>585</v>
      </c>
      <c r="F404" s="587"/>
      <c r="G404" s="804"/>
      <c r="H404" s="805"/>
      <c r="I404" s="113"/>
      <c r="J404" s="114"/>
      <c r="K404" s="113"/>
      <c r="L404" s="5"/>
      <c r="N404" s="5"/>
    </row>
    <row r="405" spans="1:14" ht="15.75" customHeight="1" thickBot="1">
      <c r="A405" s="22" t="s">
        <v>579</v>
      </c>
      <c r="B405" s="23" t="s">
        <v>837</v>
      </c>
      <c r="C405" s="735"/>
      <c r="D405" s="736"/>
      <c r="E405" s="735"/>
      <c r="F405" s="736"/>
      <c r="G405" s="735"/>
      <c r="H405" s="736"/>
      <c r="I405" s="113"/>
      <c r="J405" s="114"/>
      <c r="K405" s="113"/>
      <c r="L405" s="5"/>
      <c r="N405" s="5"/>
    </row>
    <row r="406" spans="1:14" ht="15.75" customHeight="1">
      <c r="A406" s="24">
        <v>1</v>
      </c>
      <c r="B406" s="25" t="s">
        <v>1008</v>
      </c>
      <c r="C406" s="633">
        <v>253.61</v>
      </c>
      <c r="D406" s="635"/>
      <c r="E406" s="633">
        <v>253.61</v>
      </c>
      <c r="F406" s="635"/>
      <c r="G406" s="633"/>
      <c r="H406" s="635"/>
      <c r="I406" s="113"/>
      <c r="J406" s="114"/>
      <c r="K406" s="113"/>
      <c r="L406" s="5"/>
      <c r="N406" s="5"/>
    </row>
    <row r="407" spans="1:14" ht="15.75" customHeight="1">
      <c r="A407" s="27">
        <v>2</v>
      </c>
      <c r="B407" s="28" t="s">
        <v>524</v>
      </c>
      <c r="C407" s="689">
        <v>16.48</v>
      </c>
      <c r="D407" s="690"/>
      <c r="E407" s="689">
        <v>26.48</v>
      </c>
      <c r="F407" s="690"/>
      <c r="G407" s="689">
        <v>7.34</v>
      </c>
      <c r="H407" s="690"/>
      <c r="I407" s="113"/>
      <c r="J407" s="114"/>
      <c r="K407" s="113"/>
      <c r="L407" s="5"/>
      <c r="N407" s="5"/>
    </row>
    <row r="408" spans="1:14" ht="15.75" customHeight="1">
      <c r="A408" s="27">
        <v>3</v>
      </c>
      <c r="B408" s="28" t="s">
        <v>525</v>
      </c>
      <c r="C408" s="689">
        <v>58.01</v>
      </c>
      <c r="D408" s="690"/>
      <c r="E408" s="689">
        <v>70.5</v>
      </c>
      <c r="F408" s="690"/>
      <c r="G408" s="689">
        <v>11.74</v>
      </c>
      <c r="H408" s="690"/>
      <c r="I408" s="113"/>
      <c r="J408" s="114"/>
      <c r="K408" s="113"/>
      <c r="L408" s="5"/>
      <c r="N408" s="5"/>
    </row>
    <row r="409" spans="1:14" ht="15.75" customHeight="1">
      <c r="A409" s="27">
        <v>4</v>
      </c>
      <c r="B409" s="28" t="s">
        <v>526</v>
      </c>
      <c r="C409" s="689"/>
      <c r="D409" s="690"/>
      <c r="E409" s="689"/>
      <c r="F409" s="690"/>
      <c r="G409" s="689"/>
      <c r="H409" s="690"/>
      <c r="I409" s="113"/>
      <c r="J409" s="114"/>
      <c r="K409" s="113"/>
      <c r="L409" s="5"/>
      <c r="N409" s="5"/>
    </row>
    <row r="410" spans="1:14" ht="15.75" customHeight="1">
      <c r="A410" s="27">
        <v>5</v>
      </c>
      <c r="B410" s="28" t="s">
        <v>538</v>
      </c>
      <c r="C410" s="689">
        <v>53.9</v>
      </c>
      <c r="D410" s="690"/>
      <c r="E410" s="689">
        <v>205.43</v>
      </c>
      <c r="F410" s="690"/>
      <c r="G410" s="689">
        <v>23.47</v>
      </c>
      <c r="H410" s="690"/>
      <c r="I410" s="113"/>
      <c r="J410" s="114"/>
      <c r="K410" s="113"/>
      <c r="L410" s="5"/>
      <c r="N410" s="5"/>
    </row>
    <row r="411" spans="1:14" ht="18" customHeight="1" thickBot="1">
      <c r="A411" s="22"/>
      <c r="B411" s="30" t="s">
        <v>618</v>
      </c>
      <c r="C411" s="590">
        <f>SUM(C406:D410)</f>
        <v>382</v>
      </c>
      <c r="D411" s="591"/>
      <c r="E411" s="590">
        <f>SUM(E406:F410)</f>
        <v>556.02</v>
      </c>
      <c r="F411" s="591"/>
      <c r="G411" s="590">
        <f>SUM(G406:H410)</f>
        <v>42.55</v>
      </c>
      <c r="H411" s="591"/>
      <c r="I411" s="113"/>
      <c r="J411" s="114"/>
      <c r="K411" s="113"/>
      <c r="L411" s="5"/>
      <c r="N411" s="5"/>
    </row>
    <row r="412" spans="1:14" ht="15.75" customHeight="1" thickBot="1">
      <c r="A412" s="22" t="s">
        <v>413</v>
      </c>
      <c r="B412" s="23" t="s">
        <v>527</v>
      </c>
      <c r="C412" s="684" t="s">
        <v>1208</v>
      </c>
      <c r="D412" s="685"/>
      <c r="E412" s="684" t="s">
        <v>1208</v>
      </c>
      <c r="F412" s="685"/>
      <c r="G412" s="684" t="s">
        <v>1208</v>
      </c>
      <c r="H412" s="685"/>
      <c r="I412" s="113"/>
      <c r="J412" s="114"/>
      <c r="K412" s="113"/>
      <c r="L412" s="5"/>
      <c r="N412" s="5"/>
    </row>
    <row r="413" spans="1:14" ht="15.75" customHeight="1">
      <c r="A413" s="84"/>
      <c r="B413" s="85" t="s">
        <v>530</v>
      </c>
      <c r="C413" s="682"/>
      <c r="D413" s="683"/>
      <c r="E413" s="682"/>
      <c r="F413" s="683"/>
      <c r="G413" s="682"/>
      <c r="H413" s="683"/>
      <c r="I413" s="113"/>
      <c r="J413" s="114"/>
      <c r="K413" s="113"/>
      <c r="L413" s="5"/>
      <c r="N413" s="5"/>
    </row>
    <row r="414" spans="1:14" ht="15.75" customHeight="1">
      <c r="A414" s="27"/>
      <c r="B414" s="28" t="s">
        <v>531</v>
      </c>
      <c r="C414" s="680">
        <v>200</v>
      </c>
      <c r="D414" s="674"/>
      <c r="E414" s="680">
        <v>255</v>
      </c>
      <c r="F414" s="674"/>
      <c r="G414" s="680">
        <v>90</v>
      </c>
      <c r="H414" s="674"/>
      <c r="I414" s="113"/>
      <c r="J414" s="114"/>
      <c r="K414" s="113"/>
      <c r="L414" s="5"/>
      <c r="N414" s="5"/>
    </row>
    <row r="415" spans="1:14" ht="15.75" customHeight="1">
      <c r="A415" s="593"/>
      <c r="B415" s="594"/>
      <c r="C415" s="614" t="s">
        <v>1209</v>
      </c>
      <c r="D415" s="615"/>
      <c r="E415" s="614" t="s">
        <v>1209</v>
      </c>
      <c r="F415" s="615"/>
      <c r="G415" s="614" t="s">
        <v>1209</v>
      </c>
      <c r="H415" s="615"/>
      <c r="I415" s="113"/>
      <c r="J415" s="114"/>
      <c r="K415" s="113"/>
      <c r="L415" s="5"/>
      <c r="N415" s="5"/>
    </row>
    <row r="416" spans="1:14" ht="15.75" customHeight="1">
      <c r="A416" s="24">
        <v>1</v>
      </c>
      <c r="B416" s="103" t="s">
        <v>28</v>
      </c>
      <c r="C416" s="680">
        <v>2</v>
      </c>
      <c r="D416" s="674"/>
      <c r="E416" s="680">
        <v>2</v>
      </c>
      <c r="F416" s="674"/>
      <c r="G416" s="680">
        <v>2</v>
      </c>
      <c r="H416" s="674"/>
      <c r="I416" s="113"/>
      <c r="J416" s="114"/>
      <c r="K416" s="113"/>
      <c r="L416" s="5"/>
      <c r="N416" s="5"/>
    </row>
    <row r="417" spans="1:14" ht="15.75" customHeight="1">
      <c r="A417" s="24">
        <v>2</v>
      </c>
      <c r="B417" s="103" t="s">
        <v>29</v>
      </c>
      <c r="C417" s="677">
        <v>3</v>
      </c>
      <c r="D417" s="678"/>
      <c r="E417" s="677">
        <v>3</v>
      </c>
      <c r="F417" s="678"/>
      <c r="G417" s="677">
        <v>3</v>
      </c>
      <c r="H417" s="678"/>
      <c r="I417" s="113"/>
      <c r="J417" s="114"/>
      <c r="K417" s="113"/>
      <c r="L417" s="5"/>
      <c r="N417" s="5"/>
    </row>
    <row r="418" spans="1:14" ht="15.75" customHeight="1">
      <c r="A418" s="27">
        <v>3</v>
      </c>
      <c r="B418" s="100" t="s">
        <v>30</v>
      </c>
      <c r="C418" s="677">
        <v>10</v>
      </c>
      <c r="D418" s="678"/>
      <c r="E418" s="677">
        <v>10</v>
      </c>
      <c r="F418" s="678"/>
      <c r="G418" s="677">
        <v>5</v>
      </c>
      <c r="H418" s="678"/>
      <c r="I418" s="113"/>
      <c r="J418" s="114"/>
      <c r="K418" s="113"/>
      <c r="L418" s="5"/>
      <c r="N418" s="5"/>
    </row>
    <row r="419" spans="1:14" ht="15.75" customHeight="1">
      <c r="A419" s="51"/>
      <c r="B419" s="385" t="s">
        <v>88</v>
      </c>
      <c r="C419" s="677"/>
      <c r="D419" s="678"/>
      <c r="E419" s="677"/>
      <c r="F419" s="678"/>
      <c r="G419" s="677">
        <v>4</v>
      </c>
      <c r="H419" s="678"/>
      <c r="I419" s="113"/>
      <c r="J419" s="114"/>
      <c r="K419" s="113"/>
      <c r="L419" s="5"/>
      <c r="N419" s="5"/>
    </row>
    <row r="420" spans="1:14" ht="15.75" customHeight="1">
      <c r="A420" s="51">
        <v>4</v>
      </c>
      <c r="B420" s="385" t="s">
        <v>31</v>
      </c>
      <c r="C420" s="677">
        <v>5</v>
      </c>
      <c r="D420" s="678"/>
      <c r="E420" s="677">
        <v>5</v>
      </c>
      <c r="F420" s="678"/>
      <c r="G420" s="677">
        <v>4</v>
      </c>
      <c r="H420" s="678"/>
      <c r="I420" s="113"/>
      <c r="J420" s="114"/>
      <c r="K420" s="113"/>
      <c r="L420" s="5"/>
      <c r="N420" s="5"/>
    </row>
    <row r="421" spans="1:14" ht="15.75" customHeight="1">
      <c r="A421" s="51">
        <v>5</v>
      </c>
      <c r="B421" s="385" t="s">
        <v>89</v>
      </c>
      <c r="C421" s="936">
        <v>80</v>
      </c>
      <c r="D421" s="937"/>
      <c r="E421" s="936">
        <v>80</v>
      </c>
      <c r="F421" s="937"/>
      <c r="G421" s="677">
        <v>2</v>
      </c>
      <c r="H421" s="678"/>
      <c r="I421" s="113"/>
      <c r="J421" s="114"/>
      <c r="K421" s="113"/>
      <c r="L421" s="5"/>
      <c r="N421" s="5"/>
    </row>
    <row r="422" spans="1:14" ht="15.75" customHeight="1" thickBot="1">
      <c r="A422" s="44"/>
      <c r="B422" s="45"/>
      <c r="C422" s="584"/>
      <c r="D422" s="585"/>
      <c r="E422" s="665"/>
      <c r="F422" s="666"/>
      <c r="G422" s="584"/>
      <c r="H422" s="585"/>
      <c r="I422" s="113"/>
      <c r="J422" s="114"/>
      <c r="K422" s="113"/>
      <c r="L422" s="5"/>
      <c r="N422" s="5"/>
    </row>
    <row r="423" spans="1:14" ht="15.75" customHeight="1" thickBot="1">
      <c r="A423" s="22" t="s">
        <v>416</v>
      </c>
      <c r="B423" s="23" t="s">
        <v>532</v>
      </c>
      <c r="C423" s="800"/>
      <c r="D423" s="801"/>
      <c r="E423" s="667"/>
      <c r="F423" s="668"/>
      <c r="G423" s="667"/>
      <c r="H423" s="668"/>
      <c r="I423" s="113"/>
      <c r="J423" s="114"/>
      <c r="K423" s="113"/>
      <c r="L423" s="5"/>
      <c r="N423" s="5"/>
    </row>
    <row r="424" spans="1:14" ht="15.75" customHeight="1">
      <c r="A424" s="24">
        <v>1</v>
      </c>
      <c r="B424" s="35" t="s">
        <v>533</v>
      </c>
      <c r="C424" s="640">
        <v>2000</v>
      </c>
      <c r="D424" s="637"/>
      <c r="E424" s="640">
        <v>2100</v>
      </c>
      <c r="F424" s="637"/>
      <c r="G424" s="640" t="s">
        <v>554</v>
      </c>
      <c r="H424" s="637"/>
      <c r="I424" s="113"/>
      <c r="J424" s="114"/>
      <c r="K424" s="113"/>
      <c r="L424" s="5"/>
      <c r="N424" s="5"/>
    </row>
    <row r="425" spans="1:14" ht="15.75" customHeight="1">
      <c r="A425" s="27">
        <v>2</v>
      </c>
      <c r="B425" s="28" t="s">
        <v>534</v>
      </c>
      <c r="C425" s="675"/>
      <c r="D425" s="676"/>
      <c r="E425" s="675"/>
      <c r="F425" s="676"/>
      <c r="G425" s="675"/>
      <c r="H425" s="676"/>
      <c r="I425" s="113"/>
      <c r="J425" s="114"/>
      <c r="K425" s="113"/>
      <c r="L425" s="5"/>
      <c r="N425" s="5"/>
    </row>
    <row r="426" spans="1:14" ht="15.75" customHeight="1">
      <c r="A426" s="27">
        <v>3</v>
      </c>
      <c r="B426" s="28" t="s">
        <v>535</v>
      </c>
      <c r="C426" s="689"/>
      <c r="D426" s="690"/>
      <c r="E426" s="689"/>
      <c r="F426" s="690"/>
      <c r="G426" s="689"/>
      <c r="H426" s="690"/>
      <c r="I426" s="113"/>
      <c r="J426" s="114"/>
      <c r="K426" s="113"/>
      <c r="L426" s="5"/>
      <c r="N426" s="5"/>
    </row>
    <row r="427" spans="1:14" ht="15.75" customHeight="1">
      <c r="A427" s="27"/>
      <c r="B427" s="28"/>
      <c r="C427" s="689"/>
      <c r="D427" s="690"/>
      <c r="E427" s="689"/>
      <c r="F427" s="690"/>
      <c r="G427" s="689"/>
      <c r="H427" s="690"/>
      <c r="I427" s="113"/>
      <c r="J427" s="114"/>
      <c r="K427" s="113"/>
      <c r="L427" s="5"/>
      <c r="N427" s="5"/>
    </row>
    <row r="428" spans="1:14" ht="15.75" customHeight="1" thickBot="1">
      <c r="A428" s="73"/>
      <c r="B428" s="74"/>
      <c r="C428" s="665"/>
      <c r="D428" s="666"/>
      <c r="E428" s="665"/>
      <c r="F428" s="666"/>
      <c r="G428" s="665"/>
      <c r="H428" s="666"/>
      <c r="I428" s="113"/>
      <c r="J428" s="114"/>
      <c r="K428" s="113"/>
      <c r="L428" s="5"/>
      <c r="N428" s="5"/>
    </row>
    <row r="429" spans="1:14" ht="15.75" customHeight="1" thickBot="1">
      <c r="A429" s="22" t="s">
        <v>536</v>
      </c>
      <c r="B429" s="50" t="s">
        <v>582</v>
      </c>
      <c r="C429" s="667"/>
      <c r="D429" s="668"/>
      <c r="E429" s="667"/>
      <c r="F429" s="668"/>
      <c r="G429" s="667"/>
      <c r="H429" s="668"/>
      <c r="I429" s="113"/>
      <c r="J429" s="114"/>
      <c r="K429" s="113"/>
      <c r="L429" s="5"/>
      <c r="N429" s="5"/>
    </row>
    <row r="430" spans="1:14" ht="15.75" customHeight="1">
      <c r="A430" s="24">
        <v>1</v>
      </c>
      <c r="B430" s="25" t="s">
        <v>533</v>
      </c>
      <c r="C430" s="633">
        <v>0.9</v>
      </c>
      <c r="D430" s="635"/>
      <c r="E430" s="633">
        <v>1.36</v>
      </c>
      <c r="F430" s="635"/>
      <c r="G430" s="633">
        <v>0.6</v>
      </c>
      <c r="H430" s="635"/>
      <c r="I430" s="113"/>
      <c r="J430" s="114"/>
      <c r="K430" s="113"/>
      <c r="L430" s="5"/>
      <c r="N430" s="5"/>
    </row>
    <row r="431" spans="1:14" ht="15.75" customHeight="1">
      <c r="A431" s="27">
        <v>2</v>
      </c>
      <c r="B431" s="28" t="s">
        <v>534</v>
      </c>
      <c r="C431" s="689"/>
      <c r="D431" s="690"/>
      <c r="E431" s="689"/>
      <c r="F431" s="690"/>
      <c r="G431" s="689"/>
      <c r="H431" s="690"/>
      <c r="I431" s="113"/>
      <c r="J431" s="114"/>
      <c r="K431" s="113"/>
      <c r="L431" s="5"/>
      <c r="N431" s="5"/>
    </row>
    <row r="432" spans="1:14" ht="15.75" customHeight="1">
      <c r="A432" s="27">
        <v>3</v>
      </c>
      <c r="B432" s="28" t="s">
        <v>535</v>
      </c>
      <c r="C432" s="689"/>
      <c r="D432" s="690"/>
      <c r="E432" s="689"/>
      <c r="F432" s="690"/>
      <c r="G432" s="689"/>
      <c r="H432" s="690"/>
      <c r="I432" s="113"/>
      <c r="J432" s="114"/>
      <c r="K432" s="113"/>
      <c r="L432" s="5"/>
      <c r="N432" s="5"/>
    </row>
    <row r="433" spans="1:14" ht="15.75" customHeight="1">
      <c r="A433" s="51"/>
      <c r="B433" s="52"/>
      <c r="C433" s="689"/>
      <c r="D433" s="690"/>
      <c r="E433" s="689"/>
      <c r="F433" s="690"/>
      <c r="G433" s="689"/>
      <c r="H433" s="690"/>
      <c r="I433" s="113"/>
      <c r="J433" s="114"/>
      <c r="K433" s="113"/>
      <c r="L433" s="5"/>
      <c r="N433" s="5"/>
    </row>
    <row r="434" spans="1:14" ht="15.75" customHeight="1" thickBot="1">
      <c r="A434" s="73"/>
      <c r="B434" s="74"/>
      <c r="C434" s="665"/>
      <c r="D434" s="666"/>
      <c r="E434" s="665"/>
      <c r="F434" s="666"/>
      <c r="G434" s="665"/>
      <c r="H434" s="666"/>
      <c r="I434" s="113"/>
      <c r="J434" s="114"/>
      <c r="K434" s="113"/>
      <c r="L434" s="5"/>
      <c r="N434" s="5"/>
    </row>
    <row r="435" spans="1:14" ht="15.75" customHeight="1" thickBot="1">
      <c r="A435" s="53"/>
      <c r="B435" s="54"/>
      <c r="C435" s="693"/>
      <c r="D435" s="694"/>
      <c r="E435" s="693"/>
      <c r="F435" s="694"/>
      <c r="G435" s="693"/>
      <c r="H435" s="694"/>
      <c r="I435" s="113"/>
      <c r="J435" s="114"/>
      <c r="K435" s="113"/>
      <c r="L435" s="5"/>
      <c r="N435" s="5"/>
    </row>
    <row r="436" spans="1:14" ht="15.75" customHeight="1" thickBot="1">
      <c r="A436" s="81"/>
      <c r="B436" s="82"/>
      <c r="C436" s="778"/>
      <c r="D436" s="779"/>
      <c r="E436" s="778"/>
      <c r="F436" s="779"/>
      <c r="G436" s="778"/>
      <c r="H436" s="779"/>
      <c r="I436" s="113"/>
      <c r="J436" s="114"/>
      <c r="K436" s="113"/>
      <c r="L436" s="5"/>
      <c r="N436" s="5"/>
    </row>
    <row r="437" spans="1:14" ht="15.75" customHeight="1" thickBot="1">
      <c r="A437" s="83" t="s">
        <v>537</v>
      </c>
      <c r="B437" s="50" t="s">
        <v>553</v>
      </c>
      <c r="C437" s="667"/>
      <c r="D437" s="668"/>
      <c r="E437" s="667"/>
      <c r="F437" s="668"/>
      <c r="G437" s="667"/>
      <c r="H437" s="668"/>
      <c r="I437" s="113"/>
      <c r="J437" s="114"/>
      <c r="K437" s="113"/>
      <c r="L437" s="5"/>
      <c r="N437" s="5"/>
    </row>
    <row r="438" spans="1:14" ht="15.75" customHeight="1" thickBot="1">
      <c r="A438" s="51">
        <v>1</v>
      </c>
      <c r="B438" s="76"/>
      <c r="C438" s="667">
        <v>1200</v>
      </c>
      <c r="D438" s="668"/>
      <c r="E438" s="667">
        <v>1200</v>
      </c>
      <c r="F438" s="668"/>
      <c r="G438" s="667">
        <v>763</v>
      </c>
      <c r="H438" s="668"/>
      <c r="I438" s="113"/>
      <c r="J438" s="114"/>
      <c r="K438" s="113"/>
      <c r="L438" s="5"/>
      <c r="N438" s="5"/>
    </row>
    <row r="439" spans="1:14" ht="15.75" customHeight="1" thickBot="1">
      <c r="A439" s="453" t="s">
        <v>500</v>
      </c>
      <c r="B439" s="470" t="s">
        <v>498</v>
      </c>
      <c r="C439" s="596"/>
      <c r="D439" s="597"/>
      <c r="E439" s="596"/>
      <c r="F439" s="597"/>
      <c r="G439" s="596"/>
      <c r="H439" s="597"/>
      <c r="I439" s="113"/>
      <c r="J439" s="114"/>
      <c r="K439" s="113"/>
      <c r="L439" s="5"/>
      <c r="N439" s="5"/>
    </row>
    <row r="440" spans="1:14" ht="15.75" customHeight="1">
      <c r="A440" s="473">
        <v>1</v>
      </c>
      <c r="B440" s="474" t="s">
        <v>87</v>
      </c>
      <c r="C440" s="747">
        <v>1</v>
      </c>
      <c r="D440" s="748"/>
      <c r="E440" s="747">
        <v>1</v>
      </c>
      <c r="F440" s="748"/>
      <c r="G440" s="610">
        <v>4</v>
      </c>
      <c r="H440" s="611"/>
      <c r="I440" s="226"/>
      <c r="J440" s="226"/>
      <c r="L440" s="5"/>
      <c r="N440" s="5"/>
    </row>
    <row r="441" spans="1:14" ht="15.75" customHeight="1" thickBot="1">
      <c r="A441" s="467">
        <v>2</v>
      </c>
      <c r="B441" s="469" t="s">
        <v>499</v>
      </c>
      <c r="C441" s="598">
        <v>2</v>
      </c>
      <c r="D441" s="589"/>
      <c r="E441" s="598">
        <v>2</v>
      </c>
      <c r="F441" s="589"/>
      <c r="G441" s="584">
        <v>20</v>
      </c>
      <c r="H441" s="585"/>
      <c r="I441" s="226"/>
      <c r="J441" s="226"/>
      <c r="L441" s="5"/>
      <c r="N441" s="5"/>
    </row>
    <row r="442" spans="1:14" ht="15.75" customHeight="1">
      <c r="A442" s="222"/>
      <c r="B442" s="223"/>
      <c r="C442" s="226"/>
      <c r="D442" s="226"/>
      <c r="E442" s="226"/>
      <c r="F442" s="226"/>
      <c r="G442" s="226"/>
      <c r="H442" s="226"/>
      <c r="I442" s="226"/>
      <c r="J442" s="226"/>
      <c r="L442" s="5"/>
      <c r="N442" s="5"/>
    </row>
    <row r="443" spans="1:14" ht="12" customHeight="1">
      <c r="A443" s="222"/>
      <c r="B443" s="223"/>
      <c r="C443" s="226"/>
      <c r="D443" s="226"/>
      <c r="E443" s="226"/>
      <c r="F443" s="226"/>
      <c r="G443" s="226"/>
      <c r="H443" s="226"/>
      <c r="I443" s="226"/>
      <c r="J443" s="226"/>
      <c r="L443" s="5"/>
      <c r="N443" s="5"/>
    </row>
    <row r="444" spans="1:14" ht="10.5" customHeight="1">
      <c r="A444" s="222"/>
      <c r="B444" s="223"/>
      <c r="C444" s="226"/>
      <c r="D444" s="226"/>
      <c r="E444" s="226"/>
      <c r="F444" s="226"/>
      <c r="G444" s="226"/>
      <c r="H444" s="226"/>
      <c r="I444" s="226"/>
      <c r="J444" s="226"/>
      <c r="N444" s="5"/>
    </row>
    <row r="445" spans="1:13" ht="66" customHeight="1">
      <c r="A445" s="59"/>
      <c r="B445" s="59"/>
      <c r="C445" s="4"/>
      <c r="D445" s="60"/>
      <c r="E445" s="59"/>
      <c r="F445" s="60"/>
      <c r="G445" s="59"/>
      <c r="H445" s="60"/>
      <c r="I445" s="59"/>
      <c r="J445" s="60"/>
      <c r="M445" s="88">
        <v>15</v>
      </c>
    </row>
    <row r="446" spans="1:12" ht="15">
      <c r="A446" s="59"/>
      <c r="B446" s="59"/>
      <c r="C446" s="4"/>
      <c r="D446" s="60"/>
      <c r="E446" s="59"/>
      <c r="F446" s="60"/>
      <c r="G446" s="59"/>
      <c r="H446" s="60"/>
      <c r="I446" s="59"/>
      <c r="J446" s="60"/>
      <c r="K446" s="59"/>
      <c r="L446" s="60"/>
    </row>
    <row r="447" spans="1:12" ht="24.75" customHeight="1" thickBot="1">
      <c r="A447" s="628" t="s">
        <v>1088</v>
      </c>
      <c r="B447" s="628"/>
      <c r="C447" s="61"/>
      <c r="D447" s="62"/>
      <c r="E447" s="63"/>
      <c r="F447" s="62"/>
      <c r="G447" s="63"/>
      <c r="H447" s="62"/>
      <c r="I447" s="63"/>
      <c r="J447" s="62"/>
      <c r="K447" s="63"/>
      <c r="L447" s="62"/>
    </row>
    <row r="448" spans="1:14" ht="15.75" customHeight="1" thickBot="1">
      <c r="A448" s="741"/>
      <c r="B448" s="742"/>
      <c r="C448" s="604" t="s">
        <v>522</v>
      </c>
      <c r="D448" s="605"/>
      <c r="E448" s="605"/>
      <c r="F448" s="605"/>
      <c r="G448" s="605"/>
      <c r="H448" s="605"/>
      <c r="I448" s="605"/>
      <c r="J448" s="605"/>
      <c r="K448" s="605"/>
      <c r="L448" s="606"/>
      <c r="N448" s="5"/>
    </row>
    <row r="449" spans="1:14" ht="20.25" customHeight="1" thickBot="1">
      <c r="A449" s="753"/>
      <c r="B449" s="754"/>
      <c r="C449" s="586" t="s">
        <v>1111</v>
      </c>
      <c r="D449" s="580"/>
      <c r="E449" s="586" t="s">
        <v>1112</v>
      </c>
      <c r="F449" s="577"/>
      <c r="G449" s="588" t="s">
        <v>587</v>
      </c>
      <c r="H449" s="749"/>
      <c r="I449" s="749"/>
      <c r="J449" s="587"/>
      <c r="K449" s="586" t="s">
        <v>447</v>
      </c>
      <c r="L449" s="577"/>
      <c r="N449" s="5"/>
    </row>
    <row r="450" spans="1:14" ht="24.75" customHeight="1" thickBot="1">
      <c r="A450" s="743"/>
      <c r="B450" s="744"/>
      <c r="C450" s="578"/>
      <c r="D450" s="581"/>
      <c r="E450" s="578"/>
      <c r="F450" s="579"/>
      <c r="G450" s="588" t="s">
        <v>690</v>
      </c>
      <c r="H450" s="587"/>
      <c r="I450" s="588" t="s">
        <v>588</v>
      </c>
      <c r="J450" s="587"/>
      <c r="K450" s="578"/>
      <c r="L450" s="579"/>
      <c r="N450" s="5"/>
    </row>
    <row r="451" spans="1:14" ht="17.25" thickBot="1">
      <c r="A451" s="22" t="s">
        <v>579</v>
      </c>
      <c r="B451" s="23" t="s">
        <v>837</v>
      </c>
      <c r="C451" s="667"/>
      <c r="D451" s="668"/>
      <c r="E451" s="735"/>
      <c r="F451" s="736"/>
      <c r="G451" s="735"/>
      <c r="H451" s="736"/>
      <c r="I451" s="735"/>
      <c r="J451" s="736"/>
      <c r="K451" s="735"/>
      <c r="L451" s="736"/>
      <c r="N451" s="5"/>
    </row>
    <row r="452" spans="1:12" s="26" customFormat="1" ht="16.5">
      <c r="A452" s="24">
        <v>1</v>
      </c>
      <c r="B452" s="25" t="s">
        <v>523</v>
      </c>
      <c r="C452" s="633"/>
      <c r="D452" s="635"/>
      <c r="E452" s="633"/>
      <c r="F452" s="635"/>
      <c r="G452" s="633"/>
      <c r="H452" s="635"/>
      <c r="I452" s="633"/>
      <c r="J452" s="635"/>
      <c r="K452" s="633"/>
      <c r="L452" s="635"/>
    </row>
    <row r="453" spans="1:12" s="26" customFormat="1" ht="16.5">
      <c r="A453" s="27">
        <v>2</v>
      </c>
      <c r="B453" s="28" t="s">
        <v>524</v>
      </c>
      <c r="C453" s="689">
        <v>9.98</v>
      </c>
      <c r="D453" s="690"/>
      <c r="E453" s="689">
        <v>6.29</v>
      </c>
      <c r="F453" s="690"/>
      <c r="G453" s="689">
        <v>6.46</v>
      </c>
      <c r="H453" s="690"/>
      <c r="I453" s="689"/>
      <c r="J453" s="690"/>
      <c r="K453" s="689">
        <v>9</v>
      </c>
      <c r="L453" s="690"/>
    </row>
    <row r="454" spans="1:12" s="26" customFormat="1" ht="16.5">
      <c r="A454" s="27">
        <v>3</v>
      </c>
      <c r="B454" s="28" t="s">
        <v>525</v>
      </c>
      <c r="C454" s="689">
        <v>5.87</v>
      </c>
      <c r="D454" s="690"/>
      <c r="E454" s="689">
        <v>4.93</v>
      </c>
      <c r="F454" s="690"/>
      <c r="G454" s="689">
        <v>2.82</v>
      </c>
      <c r="H454" s="690"/>
      <c r="I454" s="689"/>
      <c r="J454" s="690"/>
      <c r="K454" s="689">
        <v>3</v>
      </c>
      <c r="L454" s="690"/>
    </row>
    <row r="455" spans="1:12" s="26" customFormat="1" ht="16.5">
      <c r="A455" s="27">
        <v>4</v>
      </c>
      <c r="B455" s="28" t="s">
        <v>526</v>
      </c>
      <c r="C455" s="689"/>
      <c r="D455" s="690"/>
      <c r="E455" s="689"/>
      <c r="F455" s="690"/>
      <c r="G455" s="689"/>
      <c r="H455" s="690"/>
      <c r="I455" s="689"/>
      <c r="J455" s="690"/>
      <c r="K455" s="689"/>
      <c r="L455" s="690"/>
    </row>
    <row r="456" spans="1:12" s="26" customFormat="1" ht="16.5">
      <c r="A456" s="27">
        <v>5</v>
      </c>
      <c r="B456" s="28" t="s">
        <v>538</v>
      </c>
      <c r="C456" s="689">
        <v>4.4</v>
      </c>
      <c r="D456" s="690"/>
      <c r="E456" s="689">
        <v>3.78</v>
      </c>
      <c r="F456" s="690"/>
      <c r="G456" s="689">
        <v>1.61</v>
      </c>
      <c r="H456" s="690"/>
      <c r="I456" s="689">
        <v>1.61</v>
      </c>
      <c r="J456" s="690"/>
      <c r="K456" s="689">
        <v>3</v>
      </c>
      <c r="L456" s="690"/>
    </row>
    <row r="457" spans="1:12" s="31" customFormat="1" ht="17.25" thickBot="1">
      <c r="A457" s="22"/>
      <c r="B457" s="30" t="s">
        <v>618</v>
      </c>
      <c r="C457" s="590">
        <f>SUM(C452:D456)</f>
        <v>20.25</v>
      </c>
      <c r="D457" s="591"/>
      <c r="E457" s="590">
        <f>SUM(E452:F456)</f>
        <v>15</v>
      </c>
      <c r="F457" s="591"/>
      <c r="G457" s="590">
        <f>SUM(G452:H456)</f>
        <v>10.89</v>
      </c>
      <c r="H457" s="591"/>
      <c r="I457" s="590">
        <f>SUM(I452:J456)</f>
        <v>1.61</v>
      </c>
      <c r="J457" s="591"/>
      <c r="K457" s="590">
        <f>SUM(K452:L456)</f>
        <v>15</v>
      </c>
      <c r="L457" s="591"/>
    </row>
    <row r="458" spans="1:14" ht="17.25" thickBot="1">
      <c r="A458" s="22" t="s">
        <v>413</v>
      </c>
      <c r="B458" s="23" t="s">
        <v>527</v>
      </c>
      <c r="C458" s="684" t="s">
        <v>1208</v>
      </c>
      <c r="D458" s="685"/>
      <c r="E458" s="684" t="s">
        <v>1208</v>
      </c>
      <c r="F458" s="685"/>
      <c r="G458" s="684" t="s">
        <v>1208</v>
      </c>
      <c r="H458" s="685"/>
      <c r="I458" s="684" t="s">
        <v>1208</v>
      </c>
      <c r="J458" s="685"/>
      <c r="K458" s="684" t="s">
        <v>1208</v>
      </c>
      <c r="L458" s="685"/>
      <c r="N458" s="5"/>
    </row>
    <row r="459" spans="1:12" s="87" customFormat="1" ht="16.5">
      <c r="A459" s="84"/>
      <c r="B459" s="85" t="s">
        <v>530</v>
      </c>
      <c r="C459" s="686">
        <v>30</v>
      </c>
      <c r="D459" s="681"/>
      <c r="E459" s="686">
        <v>20</v>
      </c>
      <c r="F459" s="681"/>
      <c r="G459" s="686">
        <v>36</v>
      </c>
      <c r="H459" s="681"/>
      <c r="I459" s="686">
        <v>21</v>
      </c>
      <c r="J459" s="681"/>
      <c r="K459" s="686">
        <v>40</v>
      </c>
      <c r="L459" s="681"/>
    </row>
    <row r="460" spans="1:12" s="87" customFormat="1" ht="16.5">
      <c r="A460" s="93"/>
      <c r="B460" s="94" t="s">
        <v>531</v>
      </c>
      <c r="C460" s="612">
        <v>34</v>
      </c>
      <c r="D460" s="613"/>
      <c r="E460" s="612">
        <v>26</v>
      </c>
      <c r="F460" s="613"/>
      <c r="G460" s="612"/>
      <c r="H460" s="613"/>
      <c r="I460" s="612"/>
      <c r="J460" s="613"/>
      <c r="K460" s="612"/>
      <c r="L460" s="613"/>
    </row>
    <row r="461" spans="1:12" s="87" customFormat="1" ht="16.5">
      <c r="A461" s="593"/>
      <c r="B461" s="594"/>
      <c r="C461" s="614" t="s">
        <v>1209</v>
      </c>
      <c r="D461" s="615"/>
      <c r="E461" s="614" t="s">
        <v>1209</v>
      </c>
      <c r="F461" s="615"/>
      <c r="G461" s="614" t="s">
        <v>1209</v>
      </c>
      <c r="H461" s="615"/>
      <c r="I461" s="614" t="s">
        <v>1209</v>
      </c>
      <c r="J461" s="615"/>
      <c r="K461" s="614" t="s">
        <v>1209</v>
      </c>
      <c r="L461" s="615"/>
    </row>
    <row r="462" spans="1:12" s="87" customFormat="1" ht="16.5">
      <c r="A462" s="24">
        <v>1</v>
      </c>
      <c r="B462" s="103" t="s">
        <v>28</v>
      </c>
      <c r="C462" s="623">
        <v>2</v>
      </c>
      <c r="D462" s="624"/>
      <c r="E462" s="623">
        <v>2</v>
      </c>
      <c r="F462" s="624"/>
      <c r="G462" s="623">
        <v>2</v>
      </c>
      <c r="H462" s="624"/>
      <c r="I462" s="623"/>
      <c r="J462" s="624"/>
      <c r="K462" s="623"/>
      <c r="L462" s="624"/>
    </row>
    <row r="463" spans="1:12" s="87" customFormat="1" ht="16.5">
      <c r="A463" s="24">
        <v>2</v>
      </c>
      <c r="B463" s="103" t="s">
        <v>29</v>
      </c>
      <c r="C463" s="623">
        <v>3</v>
      </c>
      <c r="D463" s="624"/>
      <c r="E463" s="623">
        <v>3</v>
      </c>
      <c r="F463" s="624"/>
      <c r="G463" s="623">
        <v>3</v>
      </c>
      <c r="H463" s="624"/>
      <c r="I463" s="623"/>
      <c r="J463" s="624"/>
      <c r="K463" s="623"/>
      <c r="L463" s="624"/>
    </row>
    <row r="464" spans="1:12" s="87" customFormat="1" ht="16.5">
      <c r="A464" s="27">
        <v>3</v>
      </c>
      <c r="B464" s="100" t="s">
        <v>30</v>
      </c>
      <c r="C464" s="623">
        <v>2</v>
      </c>
      <c r="D464" s="624"/>
      <c r="E464" s="623">
        <v>1</v>
      </c>
      <c r="F464" s="624"/>
      <c r="G464" s="623"/>
      <c r="H464" s="624"/>
      <c r="I464" s="623"/>
      <c r="J464" s="624"/>
      <c r="K464" s="623"/>
      <c r="L464" s="624"/>
    </row>
    <row r="465" spans="1:12" s="87" customFormat="1" ht="16.5">
      <c r="A465" s="51">
        <v>4</v>
      </c>
      <c r="B465" s="385" t="s">
        <v>88</v>
      </c>
      <c r="C465" s="623"/>
      <c r="D465" s="624"/>
      <c r="E465" s="623"/>
      <c r="F465" s="624"/>
      <c r="G465" s="623"/>
      <c r="H465" s="624"/>
      <c r="I465" s="623"/>
      <c r="J465" s="624"/>
      <c r="K465" s="623"/>
      <c r="L465" s="624"/>
    </row>
    <row r="466" spans="1:12" s="87" customFormat="1" ht="16.5">
      <c r="A466" s="51">
        <v>5</v>
      </c>
      <c r="B466" s="385" t="s">
        <v>31</v>
      </c>
      <c r="C466" s="623">
        <v>4</v>
      </c>
      <c r="D466" s="624"/>
      <c r="E466" s="623">
        <v>6</v>
      </c>
      <c r="F466" s="624"/>
      <c r="G466" s="623"/>
      <c r="H466" s="624"/>
      <c r="I466" s="623"/>
      <c r="J466" s="624"/>
      <c r="K466" s="623"/>
      <c r="L466" s="624"/>
    </row>
    <row r="467" spans="1:14" ht="16.5">
      <c r="A467" s="51">
        <v>6</v>
      </c>
      <c r="B467" s="385" t="s">
        <v>89</v>
      </c>
      <c r="C467" s="623">
        <v>0.5</v>
      </c>
      <c r="D467" s="624"/>
      <c r="E467" s="623">
        <v>1</v>
      </c>
      <c r="F467" s="624"/>
      <c r="G467" s="623">
        <v>1</v>
      </c>
      <c r="H467" s="624"/>
      <c r="I467" s="623">
        <v>1</v>
      </c>
      <c r="J467" s="624"/>
      <c r="K467" s="623">
        <v>1</v>
      </c>
      <c r="L467" s="624"/>
      <c r="N467" s="5"/>
    </row>
    <row r="468" spans="1:14" ht="17.25" thickBot="1">
      <c r="A468" s="73"/>
      <c r="B468" s="74"/>
      <c r="C468" s="623"/>
      <c r="D468" s="624"/>
      <c r="E468" s="623"/>
      <c r="F468" s="624"/>
      <c r="G468" s="623"/>
      <c r="H468" s="624"/>
      <c r="I468" s="665"/>
      <c r="J468" s="666"/>
      <c r="K468" s="665"/>
      <c r="L468" s="666"/>
      <c r="N468" s="5"/>
    </row>
    <row r="469" spans="1:14" ht="17.25" thickBot="1">
      <c r="A469" s="22" t="s">
        <v>416</v>
      </c>
      <c r="B469" s="23" t="s">
        <v>532</v>
      </c>
      <c r="C469" s="667"/>
      <c r="D469" s="668"/>
      <c r="E469" s="667"/>
      <c r="F469" s="668"/>
      <c r="G469" s="667"/>
      <c r="H469" s="668"/>
      <c r="I469" s="667"/>
      <c r="J469" s="668"/>
      <c r="K469" s="667"/>
      <c r="L469" s="668"/>
      <c r="N469" s="5"/>
    </row>
    <row r="470" spans="1:12" s="26" customFormat="1" ht="16.5">
      <c r="A470" s="24">
        <v>1</v>
      </c>
      <c r="B470" s="35" t="s">
        <v>533</v>
      </c>
      <c r="C470" s="781" t="s">
        <v>1113</v>
      </c>
      <c r="D470" s="782"/>
      <c r="E470" s="781" t="s">
        <v>1114</v>
      </c>
      <c r="F470" s="782"/>
      <c r="G470" s="781">
        <v>250</v>
      </c>
      <c r="H470" s="782"/>
      <c r="I470" s="781">
        <v>115</v>
      </c>
      <c r="J470" s="782"/>
      <c r="K470" s="781">
        <v>140</v>
      </c>
      <c r="L470" s="782"/>
    </row>
    <row r="471" spans="1:12" s="26" customFormat="1" ht="16.5">
      <c r="A471" s="27">
        <v>2</v>
      </c>
      <c r="B471" s="28" t="s">
        <v>534</v>
      </c>
      <c r="C471" s="675"/>
      <c r="D471" s="676"/>
      <c r="E471" s="675"/>
      <c r="F471" s="676"/>
      <c r="G471" s="675"/>
      <c r="H471" s="676"/>
      <c r="I471" s="675"/>
      <c r="J471" s="676"/>
      <c r="K471" s="675"/>
      <c r="L471" s="676"/>
    </row>
    <row r="472" spans="1:12" s="26" customFormat="1" ht="16.5">
      <c r="A472" s="27">
        <v>3</v>
      </c>
      <c r="B472" s="28" t="s">
        <v>535</v>
      </c>
      <c r="C472" s="689"/>
      <c r="D472" s="690"/>
      <c r="E472" s="689"/>
      <c r="F472" s="690"/>
      <c r="G472" s="689"/>
      <c r="H472" s="690"/>
      <c r="I472" s="689"/>
      <c r="J472" s="690"/>
      <c r="K472" s="689"/>
      <c r="L472" s="690"/>
    </row>
    <row r="473" spans="1:14" ht="16.5">
      <c r="A473" s="71"/>
      <c r="B473" s="72"/>
      <c r="C473" s="689"/>
      <c r="D473" s="690"/>
      <c r="E473" s="689"/>
      <c r="F473" s="690"/>
      <c r="G473" s="689"/>
      <c r="H473" s="690"/>
      <c r="I473" s="689"/>
      <c r="J473" s="690"/>
      <c r="K473" s="689"/>
      <c r="L473" s="690"/>
      <c r="N473" s="5"/>
    </row>
    <row r="474" spans="1:14" ht="17.25" thickBot="1">
      <c r="A474" s="73"/>
      <c r="B474" s="74"/>
      <c r="C474" s="665"/>
      <c r="D474" s="666"/>
      <c r="E474" s="665"/>
      <c r="F474" s="666"/>
      <c r="G474" s="665"/>
      <c r="H474" s="666"/>
      <c r="I474" s="665"/>
      <c r="J474" s="666"/>
      <c r="K474" s="665"/>
      <c r="L474" s="666"/>
      <c r="N474" s="5"/>
    </row>
    <row r="475" spans="1:14" ht="17.25" thickBot="1">
      <c r="A475" s="22" t="s">
        <v>536</v>
      </c>
      <c r="B475" s="50" t="s">
        <v>582</v>
      </c>
      <c r="C475" s="667"/>
      <c r="D475" s="668"/>
      <c r="E475" s="667"/>
      <c r="F475" s="668"/>
      <c r="G475" s="667"/>
      <c r="H475" s="668"/>
      <c r="I475" s="667"/>
      <c r="J475" s="668"/>
      <c r="K475" s="667"/>
      <c r="L475" s="668"/>
      <c r="N475" s="5"/>
    </row>
    <row r="476" spans="1:12" s="26" customFormat="1" ht="16.5">
      <c r="A476" s="24">
        <v>1</v>
      </c>
      <c r="B476" s="25" t="s">
        <v>533</v>
      </c>
      <c r="C476" s="633">
        <v>1.72</v>
      </c>
      <c r="D476" s="635"/>
      <c r="E476" s="633">
        <v>2.08</v>
      </c>
      <c r="F476" s="635"/>
      <c r="G476" s="633">
        <v>2.11</v>
      </c>
      <c r="H476" s="635"/>
      <c r="I476" s="633">
        <v>1.41</v>
      </c>
      <c r="J476" s="635"/>
      <c r="K476" s="633">
        <v>1.51</v>
      </c>
      <c r="L476" s="635"/>
    </row>
    <row r="477" spans="1:12" s="26" customFormat="1" ht="16.5">
      <c r="A477" s="27">
        <v>2</v>
      </c>
      <c r="B477" s="28" t="s">
        <v>534</v>
      </c>
      <c r="C477" s="689"/>
      <c r="D477" s="690"/>
      <c r="E477" s="689"/>
      <c r="F477" s="690"/>
      <c r="G477" s="689"/>
      <c r="H477" s="690"/>
      <c r="I477" s="689"/>
      <c r="J477" s="690"/>
      <c r="K477" s="689"/>
      <c r="L477" s="690"/>
    </row>
    <row r="478" spans="1:12" s="26" customFormat="1" ht="16.5">
      <c r="A478" s="27">
        <v>3</v>
      </c>
      <c r="B478" s="28" t="s">
        <v>535</v>
      </c>
      <c r="C478" s="689"/>
      <c r="D478" s="690"/>
      <c r="E478" s="689"/>
      <c r="F478" s="690"/>
      <c r="G478" s="689"/>
      <c r="H478" s="690"/>
      <c r="I478" s="689"/>
      <c r="J478" s="690"/>
      <c r="K478" s="689"/>
      <c r="L478" s="690"/>
    </row>
    <row r="479" spans="1:14" ht="16.5">
      <c r="A479" s="75"/>
      <c r="B479" s="76"/>
      <c r="C479" s="689"/>
      <c r="D479" s="690"/>
      <c r="E479" s="689"/>
      <c r="F479" s="690"/>
      <c r="G479" s="689"/>
      <c r="H479" s="690"/>
      <c r="I479" s="689"/>
      <c r="J479" s="690"/>
      <c r="K479" s="689"/>
      <c r="L479" s="690"/>
      <c r="N479" s="5"/>
    </row>
    <row r="480" spans="1:14" ht="17.25" thickBot="1">
      <c r="A480" s="73"/>
      <c r="B480" s="74"/>
      <c r="C480" s="665"/>
      <c r="D480" s="666"/>
      <c r="E480" s="665"/>
      <c r="F480" s="666"/>
      <c r="G480" s="665"/>
      <c r="H480" s="666"/>
      <c r="I480" s="665"/>
      <c r="J480" s="666"/>
      <c r="K480" s="665"/>
      <c r="L480" s="666"/>
      <c r="N480" s="5"/>
    </row>
    <row r="481" spans="1:12" s="20" customFormat="1" ht="17.25" thickBot="1">
      <c r="A481" s="53"/>
      <c r="B481" s="54"/>
      <c r="C481" s="693"/>
      <c r="D481" s="694"/>
      <c r="E481" s="693"/>
      <c r="F481" s="694"/>
      <c r="G481" s="693"/>
      <c r="H481" s="694"/>
      <c r="I481" s="693"/>
      <c r="J481" s="694"/>
      <c r="K481" s="693"/>
      <c r="L481" s="694"/>
    </row>
    <row r="482" spans="1:14" ht="17.25" thickBot="1">
      <c r="A482" s="81"/>
      <c r="B482" s="82"/>
      <c r="C482" s="745"/>
      <c r="D482" s="746"/>
      <c r="E482" s="745"/>
      <c r="F482" s="746"/>
      <c r="G482" s="745"/>
      <c r="H482" s="746"/>
      <c r="I482" s="745"/>
      <c r="J482" s="746"/>
      <c r="K482" s="745"/>
      <c r="L482" s="746"/>
      <c r="N482" s="5"/>
    </row>
    <row r="483" spans="1:14" ht="17.25" thickBot="1">
      <c r="A483" s="83" t="s">
        <v>537</v>
      </c>
      <c r="B483" s="50" t="s">
        <v>1210</v>
      </c>
      <c r="C483" s="667"/>
      <c r="D483" s="668"/>
      <c r="E483" s="667"/>
      <c r="F483" s="668"/>
      <c r="G483" s="667"/>
      <c r="H483" s="668"/>
      <c r="I483" s="667"/>
      <c r="J483" s="668"/>
      <c r="K483" s="667"/>
      <c r="L483" s="668"/>
      <c r="N483" s="5"/>
    </row>
    <row r="484" spans="1:14" ht="17.25" thickBot="1">
      <c r="A484" s="471">
        <v>1</v>
      </c>
      <c r="B484" s="472"/>
      <c r="C484" s="745">
        <v>558</v>
      </c>
      <c r="D484" s="746"/>
      <c r="E484" s="745">
        <v>763</v>
      </c>
      <c r="F484" s="746"/>
      <c r="G484" s="745">
        <v>998</v>
      </c>
      <c r="H484" s="746"/>
      <c r="I484" s="745"/>
      <c r="J484" s="746"/>
      <c r="K484" s="745">
        <v>380</v>
      </c>
      <c r="L484" s="746"/>
      <c r="N484" s="5"/>
    </row>
    <row r="485" spans="1:14" ht="17.25" thickBot="1">
      <c r="A485" s="453" t="s">
        <v>500</v>
      </c>
      <c r="B485" s="470" t="s">
        <v>498</v>
      </c>
      <c r="C485" s="691"/>
      <c r="D485" s="691"/>
      <c r="E485" s="691"/>
      <c r="F485" s="691"/>
      <c r="G485" s="691"/>
      <c r="H485" s="691"/>
      <c r="I485" s="691"/>
      <c r="J485" s="691"/>
      <c r="K485" s="691"/>
      <c r="L485" s="691"/>
      <c r="N485" s="5"/>
    </row>
    <row r="486" spans="1:14" ht="16.5">
      <c r="A486" s="466">
        <v>1</v>
      </c>
      <c r="B486" s="468" t="s">
        <v>87</v>
      </c>
      <c r="C486" s="775">
        <v>5</v>
      </c>
      <c r="D486" s="775"/>
      <c r="E486" s="775">
        <v>8</v>
      </c>
      <c r="F486" s="775"/>
      <c r="G486" s="775"/>
      <c r="H486" s="775"/>
      <c r="I486" s="775"/>
      <c r="J486" s="775"/>
      <c r="K486" s="775">
        <v>7</v>
      </c>
      <c r="L486" s="775"/>
      <c r="N486" s="5"/>
    </row>
    <row r="487" spans="1:14" ht="17.25" thickBot="1">
      <c r="A487" s="467">
        <v>2</v>
      </c>
      <c r="B487" s="469" t="s">
        <v>499</v>
      </c>
      <c r="C487" s="776">
        <v>20</v>
      </c>
      <c r="D487" s="776"/>
      <c r="E487" s="776">
        <v>30</v>
      </c>
      <c r="F487" s="776"/>
      <c r="G487" s="776">
        <v>50</v>
      </c>
      <c r="H487" s="776"/>
      <c r="I487" s="776"/>
      <c r="J487" s="776"/>
      <c r="K487" s="776">
        <v>25</v>
      </c>
      <c r="L487" s="776"/>
      <c r="N487" s="5"/>
    </row>
    <row r="488" spans="1:13" ht="89.25" customHeight="1">
      <c r="A488" s="66"/>
      <c r="B488" s="554" t="s">
        <v>1115</v>
      </c>
      <c r="C488" s="67"/>
      <c r="D488" s="68"/>
      <c r="E488" s="69"/>
      <c r="F488" s="70"/>
      <c r="G488" s="69"/>
      <c r="H488" s="70"/>
      <c r="I488" s="69"/>
      <c r="J488" s="70"/>
      <c r="K488" s="69"/>
      <c r="M488" s="58">
        <v>16</v>
      </c>
    </row>
    <row r="489" spans="1:12" ht="15">
      <c r="A489" s="59"/>
      <c r="B489" s="59"/>
      <c r="C489" s="4"/>
      <c r="D489" s="60"/>
      <c r="E489" s="59"/>
      <c r="F489" s="60"/>
      <c r="G489" s="59"/>
      <c r="H489" s="60"/>
      <c r="I489" s="59"/>
      <c r="J489" s="60"/>
      <c r="K489" s="59"/>
      <c r="L489" s="60"/>
    </row>
    <row r="490" spans="1:12" ht="24.75" customHeight="1" thickBot="1">
      <c r="A490" s="628" t="s">
        <v>1089</v>
      </c>
      <c r="B490" s="628"/>
      <c r="C490" s="61"/>
      <c r="D490" s="62"/>
      <c r="E490" s="63"/>
      <c r="F490" s="62"/>
      <c r="G490" s="63"/>
      <c r="H490" s="62"/>
      <c r="I490" s="63"/>
      <c r="J490" s="62"/>
      <c r="K490" s="63"/>
      <c r="L490" s="62"/>
    </row>
    <row r="491" spans="1:14" ht="15.75" thickBot="1">
      <c r="A491" s="741"/>
      <c r="B491" s="742"/>
      <c r="C491" s="604" t="s">
        <v>522</v>
      </c>
      <c r="D491" s="605"/>
      <c r="E491" s="605"/>
      <c r="F491" s="605"/>
      <c r="G491" s="605"/>
      <c r="H491" s="605"/>
      <c r="I491" s="605"/>
      <c r="J491" s="605"/>
      <c r="K491" s="605"/>
      <c r="L491" s="606"/>
      <c r="N491" s="5"/>
    </row>
    <row r="492" spans="1:14" ht="15" customHeight="1" thickBot="1">
      <c r="A492" s="753"/>
      <c r="B492" s="754"/>
      <c r="C492" s="588" t="s">
        <v>593</v>
      </c>
      <c r="D492" s="749"/>
      <c r="E492" s="749"/>
      <c r="F492" s="587"/>
      <c r="G492" s="588" t="s">
        <v>589</v>
      </c>
      <c r="H492" s="749"/>
      <c r="I492" s="749"/>
      <c r="J492" s="749"/>
      <c r="K492" s="586" t="s">
        <v>448</v>
      </c>
      <c r="L492" s="577"/>
      <c r="N492" s="5"/>
    </row>
    <row r="493" spans="1:14" ht="33.75" customHeight="1" thickBot="1">
      <c r="A493" s="743"/>
      <c r="B493" s="744"/>
      <c r="C493" s="588" t="s">
        <v>590</v>
      </c>
      <c r="D493" s="587"/>
      <c r="E493" s="588" t="s">
        <v>592</v>
      </c>
      <c r="F493" s="587"/>
      <c r="G493" s="588" t="s">
        <v>590</v>
      </c>
      <c r="H493" s="587"/>
      <c r="I493" s="588" t="s">
        <v>591</v>
      </c>
      <c r="J493" s="749"/>
      <c r="K493" s="578"/>
      <c r="L493" s="579"/>
      <c r="N493" s="5"/>
    </row>
    <row r="494" spans="1:14" ht="17.25" thickBot="1">
      <c r="A494" s="22" t="s">
        <v>579</v>
      </c>
      <c r="B494" s="23" t="s">
        <v>581</v>
      </c>
      <c r="C494" s="667"/>
      <c r="D494" s="668"/>
      <c r="E494" s="667"/>
      <c r="F494" s="668"/>
      <c r="G494" s="667"/>
      <c r="H494" s="668"/>
      <c r="I494" s="667"/>
      <c r="J494" s="668"/>
      <c r="K494" s="667"/>
      <c r="L494" s="668"/>
      <c r="N494" s="5"/>
    </row>
    <row r="495" spans="1:12" s="26" customFormat="1" ht="16.5">
      <c r="A495" s="24">
        <v>1</v>
      </c>
      <c r="B495" s="25" t="s">
        <v>523</v>
      </c>
      <c r="C495" s="633"/>
      <c r="D495" s="635"/>
      <c r="E495" s="633"/>
      <c r="F495" s="635"/>
      <c r="G495" s="633"/>
      <c r="H495" s="635"/>
      <c r="I495" s="633"/>
      <c r="J495" s="635"/>
      <c r="K495" s="633"/>
      <c r="L495" s="635"/>
    </row>
    <row r="496" spans="1:12" s="26" customFormat="1" ht="16.5">
      <c r="A496" s="27">
        <v>2</v>
      </c>
      <c r="B496" s="28" t="s">
        <v>524</v>
      </c>
      <c r="C496" s="689">
        <v>20.54</v>
      </c>
      <c r="D496" s="690"/>
      <c r="E496" s="689">
        <v>20.54</v>
      </c>
      <c r="F496" s="690"/>
      <c r="G496" s="689">
        <v>20.54</v>
      </c>
      <c r="H496" s="690"/>
      <c r="I496" s="689">
        <v>20.54</v>
      </c>
      <c r="J496" s="690"/>
      <c r="K496" s="689">
        <v>20.54</v>
      </c>
      <c r="L496" s="690"/>
    </row>
    <row r="497" spans="1:12" s="26" customFormat="1" ht="16.5">
      <c r="A497" s="27">
        <v>3</v>
      </c>
      <c r="B497" s="28" t="s">
        <v>525</v>
      </c>
      <c r="C497" s="689">
        <v>11.74</v>
      </c>
      <c r="D497" s="690"/>
      <c r="E497" s="689">
        <v>11.74</v>
      </c>
      <c r="F497" s="690"/>
      <c r="G497" s="689">
        <v>11.74</v>
      </c>
      <c r="H497" s="690"/>
      <c r="I497" s="689">
        <v>11.74</v>
      </c>
      <c r="J497" s="690"/>
      <c r="K497" s="689">
        <v>11.74</v>
      </c>
      <c r="L497" s="690"/>
    </row>
    <row r="498" spans="1:12" s="26" customFormat="1" ht="16.5">
      <c r="A498" s="27">
        <v>4</v>
      </c>
      <c r="B498" s="28" t="s">
        <v>526</v>
      </c>
      <c r="C498" s="689"/>
      <c r="D498" s="690"/>
      <c r="E498" s="689"/>
      <c r="F498" s="690"/>
      <c r="G498" s="689"/>
      <c r="H498" s="690"/>
      <c r="I498" s="689"/>
      <c r="J498" s="690"/>
      <c r="K498" s="689"/>
      <c r="L498" s="690"/>
    </row>
    <row r="499" spans="1:12" s="26" customFormat="1" ht="16.5">
      <c r="A499" s="27">
        <v>5</v>
      </c>
      <c r="B499" s="28" t="s">
        <v>538</v>
      </c>
      <c r="C499" s="689">
        <v>44.02</v>
      </c>
      <c r="D499" s="690"/>
      <c r="E499" s="689">
        <v>44.02</v>
      </c>
      <c r="F499" s="690"/>
      <c r="G499" s="689">
        <v>44.02</v>
      </c>
      <c r="H499" s="690"/>
      <c r="I499" s="689">
        <v>44.02</v>
      </c>
      <c r="J499" s="690"/>
      <c r="K499" s="689">
        <v>44.02</v>
      </c>
      <c r="L499" s="690"/>
    </row>
    <row r="500" spans="1:12" s="31" customFormat="1" ht="17.25" thickBot="1">
      <c r="A500" s="22"/>
      <c r="B500" s="30" t="s">
        <v>618</v>
      </c>
      <c r="C500" s="590">
        <f>SUM(C495:D499)</f>
        <v>76.3</v>
      </c>
      <c r="D500" s="591"/>
      <c r="E500" s="590">
        <f>SUM(E495:F499)</f>
        <v>76.3</v>
      </c>
      <c r="F500" s="591"/>
      <c r="G500" s="590">
        <f>SUM(G495:H499)</f>
        <v>76.3</v>
      </c>
      <c r="H500" s="591"/>
      <c r="I500" s="590">
        <f>SUM(I495:J499)</f>
        <v>76.3</v>
      </c>
      <c r="J500" s="591"/>
      <c r="K500" s="590">
        <f>SUM(K495:L499)</f>
        <v>76.3</v>
      </c>
      <c r="L500" s="591"/>
    </row>
    <row r="501" spans="1:14" ht="17.25" thickBot="1">
      <c r="A501" s="22" t="s">
        <v>413</v>
      </c>
      <c r="B501" s="23" t="s">
        <v>527</v>
      </c>
      <c r="C501" s="684" t="s">
        <v>1208</v>
      </c>
      <c r="D501" s="685"/>
      <c r="E501" s="684" t="s">
        <v>1208</v>
      </c>
      <c r="F501" s="685"/>
      <c r="G501" s="684" t="s">
        <v>1208</v>
      </c>
      <c r="H501" s="685"/>
      <c r="I501" s="684" t="s">
        <v>1208</v>
      </c>
      <c r="J501" s="685"/>
      <c r="K501" s="684" t="s">
        <v>1208</v>
      </c>
      <c r="L501" s="685"/>
      <c r="N501" s="5"/>
    </row>
    <row r="502" spans="1:12" s="87" customFormat="1" ht="16.5">
      <c r="A502" s="84"/>
      <c r="B502" s="85" t="s">
        <v>530</v>
      </c>
      <c r="C502" s="686"/>
      <c r="D502" s="681"/>
      <c r="E502" s="686"/>
      <c r="F502" s="681"/>
      <c r="G502" s="686"/>
      <c r="H502" s="681"/>
      <c r="I502" s="686"/>
      <c r="J502" s="681"/>
      <c r="K502" s="686"/>
      <c r="L502" s="681"/>
    </row>
    <row r="503" spans="1:12" s="87" customFormat="1" ht="16.5">
      <c r="A503" s="93"/>
      <c r="B503" s="94" t="s">
        <v>531</v>
      </c>
      <c r="C503" s="612">
        <v>75</v>
      </c>
      <c r="D503" s="613"/>
      <c r="E503" s="612">
        <v>75</v>
      </c>
      <c r="F503" s="613"/>
      <c r="G503" s="612">
        <v>110</v>
      </c>
      <c r="H503" s="613"/>
      <c r="I503" s="612">
        <v>110</v>
      </c>
      <c r="J503" s="613"/>
      <c r="K503" s="612">
        <v>80</v>
      </c>
      <c r="L503" s="613"/>
    </row>
    <row r="504" spans="1:12" s="87" customFormat="1" ht="16.5">
      <c r="A504" s="568"/>
      <c r="B504" s="569"/>
      <c r="C504" s="614" t="s">
        <v>1209</v>
      </c>
      <c r="D504" s="615"/>
      <c r="E504" s="614" t="s">
        <v>1209</v>
      </c>
      <c r="F504" s="615"/>
      <c r="G504" s="614" t="s">
        <v>1209</v>
      </c>
      <c r="H504" s="615"/>
      <c r="I504" s="614" t="s">
        <v>1209</v>
      </c>
      <c r="J504" s="615"/>
      <c r="K504" s="614" t="s">
        <v>1209</v>
      </c>
      <c r="L504" s="615"/>
    </row>
    <row r="505" spans="1:12" s="87" customFormat="1" ht="16.5">
      <c r="A505" s="24">
        <v>1</v>
      </c>
      <c r="B505" s="103" t="s">
        <v>28</v>
      </c>
      <c r="C505" s="612">
        <v>2</v>
      </c>
      <c r="D505" s="613"/>
      <c r="E505" s="612">
        <v>2</v>
      </c>
      <c r="F505" s="613"/>
      <c r="G505" s="612">
        <v>2</v>
      </c>
      <c r="H505" s="613"/>
      <c r="I505" s="612">
        <v>2</v>
      </c>
      <c r="J505" s="613"/>
      <c r="K505" s="612">
        <v>2</v>
      </c>
      <c r="L505" s="613"/>
    </row>
    <row r="506" spans="1:12" s="87" customFormat="1" ht="16.5">
      <c r="A506" s="24">
        <v>2</v>
      </c>
      <c r="B506" s="103" t="s">
        <v>29</v>
      </c>
      <c r="C506" s="623">
        <v>3</v>
      </c>
      <c r="D506" s="624"/>
      <c r="E506" s="623">
        <v>3</v>
      </c>
      <c r="F506" s="624"/>
      <c r="G506" s="623">
        <v>3</v>
      </c>
      <c r="H506" s="624"/>
      <c r="I506" s="623">
        <v>3</v>
      </c>
      <c r="J506" s="624"/>
      <c r="K506" s="623">
        <v>3</v>
      </c>
      <c r="L506" s="624"/>
    </row>
    <row r="507" spans="1:12" s="87" customFormat="1" ht="16.5">
      <c r="A507" s="27">
        <v>3</v>
      </c>
      <c r="B507" s="100" t="s">
        <v>30</v>
      </c>
      <c r="C507" s="623">
        <v>3</v>
      </c>
      <c r="D507" s="624"/>
      <c r="E507" s="623">
        <v>4</v>
      </c>
      <c r="F507" s="624"/>
      <c r="G507" s="623">
        <v>4</v>
      </c>
      <c r="H507" s="624"/>
      <c r="I507" s="623">
        <v>4</v>
      </c>
      <c r="J507" s="624"/>
      <c r="K507" s="623">
        <v>3</v>
      </c>
      <c r="L507" s="624"/>
    </row>
    <row r="508" spans="1:12" s="87" customFormat="1" ht="16.5">
      <c r="A508" s="51">
        <v>4</v>
      </c>
      <c r="B508" s="385" t="s">
        <v>88</v>
      </c>
      <c r="C508" s="623">
        <v>3</v>
      </c>
      <c r="D508" s="624"/>
      <c r="E508" s="623">
        <v>3</v>
      </c>
      <c r="F508" s="624"/>
      <c r="G508" s="623">
        <v>12</v>
      </c>
      <c r="H508" s="624"/>
      <c r="I508" s="623">
        <v>12</v>
      </c>
      <c r="J508" s="624"/>
      <c r="K508" s="623">
        <v>5</v>
      </c>
      <c r="L508" s="624"/>
    </row>
    <row r="509" spans="1:12" s="87" customFormat="1" ht="16.5">
      <c r="A509" s="51">
        <v>5</v>
      </c>
      <c r="B509" s="385" t="s">
        <v>31</v>
      </c>
      <c r="C509" s="623">
        <v>10</v>
      </c>
      <c r="D509" s="624"/>
      <c r="E509" s="623">
        <v>10</v>
      </c>
      <c r="F509" s="624"/>
      <c r="G509" s="623">
        <v>10</v>
      </c>
      <c r="H509" s="624"/>
      <c r="I509" s="623">
        <v>10</v>
      </c>
      <c r="J509" s="624"/>
      <c r="K509" s="623">
        <v>10</v>
      </c>
      <c r="L509" s="624"/>
    </row>
    <row r="510" spans="1:12" s="26" customFormat="1" ht="16.5">
      <c r="A510" s="51">
        <v>6</v>
      </c>
      <c r="B510" s="385" t="s">
        <v>89</v>
      </c>
      <c r="C510" s="623">
        <v>2</v>
      </c>
      <c r="D510" s="624"/>
      <c r="E510" s="623">
        <v>2</v>
      </c>
      <c r="F510" s="624"/>
      <c r="G510" s="623">
        <v>2</v>
      </c>
      <c r="H510" s="624"/>
      <c r="I510" s="623">
        <v>2</v>
      </c>
      <c r="J510" s="624"/>
      <c r="K510" s="623">
        <v>3</v>
      </c>
      <c r="L510" s="624"/>
    </row>
    <row r="511" spans="1:14" ht="17.25" thickBot="1">
      <c r="A511" s="73"/>
      <c r="B511" s="74"/>
      <c r="C511" s="665"/>
      <c r="D511" s="666"/>
      <c r="E511" s="665"/>
      <c r="F511" s="666"/>
      <c r="G511" s="665"/>
      <c r="H511" s="666"/>
      <c r="I511" s="665"/>
      <c r="J511" s="666"/>
      <c r="K511" s="665"/>
      <c r="L511" s="666"/>
      <c r="N511" s="5"/>
    </row>
    <row r="512" spans="1:14" ht="17.25" thickBot="1">
      <c r="A512" s="22" t="s">
        <v>416</v>
      </c>
      <c r="B512" s="23" t="s">
        <v>532</v>
      </c>
      <c r="C512" s="667"/>
      <c r="D512" s="668"/>
      <c r="E512" s="667"/>
      <c r="F512" s="668"/>
      <c r="G512" s="667"/>
      <c r="H512" s="668"/>
      <c r="I512" s="667"/>
      <c r="J512" s="668"/>
      <c r="K512" s="667"/>
      <c r="L512" s="668"/>
      <c r="N512" s="5"/>
    </row>
    <row r="513" spans="1:12" s="26" customFormat="1" ht="16.5">
      <c r="A513" s="24">
        <v>1</v>
      </c>
      <c r="B513" s="35" t="s">
        <v>533</v>
      </c>
      <c r="C513" s="640" t="s">
        <v>556</v>
      </c>
      <c r="D513" s="637"/>
      <c r="E513" s="640" t="s">
        <v>556</v>
      </c>
      <c r="F513" s="637"/>
      <c r="G513" s="640" t="s">
        <v>556</v>
      </c>
      <c r="H513" s="637"/>
      <c r="I513" s="640" t="s">
        <v>556</v>
      </c>
      <c r="J513" s="637"/>
      <c r="K513" s="640" t="s">
        <v>556</v>
      </c>
      <c r="L513" s="637"/>
    </row>
    <row r="514" spans="1:12" s="26" customFormat="1" ht="16.5">
      <c r="A514" s="27">
        <v>2</v>
      </c>
      <c r="B514" s="28" t="s">
        <v>534</v>
      </c>
      <c r="C514" s="675"/>
      <c r="D514" s="676"/>
      <c r="E514" s="675"/>
      <c r="F514" s="676"/>
      <c r="G514" s="675"/>
      <c r="H514" s="676"/>
      <c r="I514" s="675"/>
      <c r="J514" s="676"/>
      <c r="K514" s="675"/>
      <c r="L514" s="676"/>
    </row>
    <row r="515" spans="1:12" s="26" customFormat="1" ht="16.5">
      <c r="A515" s="27">
        <v>3</v>
      </c>
      <c r="B515" s="28" t="s">
        <v>535</v>
      </c>
      <c r="C515" s="689"/>
      <c r="D515" s="690"/>
      <c r="E515" s="689"/>
      <c r="F515" s="690"/>
      <c r="G515" s="689"/>
      <c r="H515" s="690"/>
      <c r="I515" s="689"/>
      <c r="J515" s="690"/>
      <c r="K515" s="689"/>
      <c r="L515" s="690"/>
    </row>
    <row r="516" spans="1:14" ht="16.5">
      <c r="A516" s="71"/>
      <c r="B516" s="72"/>
      <c r="C516" s="689"/>
      <c r="D516" s="690"/>
      <c r="E516" s="689"/>
      <c r="F516" s="690"/>
      <c r="G516" s="689"/>
      <c r="H516" s="690"/>
      <c r="I516" s="689"/>
      <c r="J516" s="690"/>
      <c r="K516" s="689"/>
      <c r="L516" s="690"/>
      <c r="N516" s="5"/>
    </row>
    <row r="517" spans="1:14" ht="17.25" thickBot="1">
      <c r="A517" s="73"/>
      <c r="B517" s="74"/>
      <c r="C517" s="665"/>
      <c r="D517" s="666"/>
      <c r="E517" s="665"/>
      <c r="F517" s="666"/>
      <c r="G517" s="665"/>
      <c r="H517" s="666"/>
      <c r="I517" s="665"/>
      <c r="J517" s="666"/>
      <c r="K517" s="665"/>
      <c r="L517" s="666"/>
      <c r="N517" s="5"/>
    </row>
    <row r="518" spans="1:14" ht="17.25" thickBot="1">
      <c r="A518" s="22" t="s">
        <v>536</v>
      </c>
      <c r="B518" s="50" t="s">
        <v>582</v>
      </c>
      <c r="C518" s="667"/>
      <c r="D518" s="668"/>
      <c r="E518" s="667"/>
      <c r="F518" s="668"/>
      <c r="G518" s="667"/>
      <c r="H518" s="668"/>
      <c r="I518" s="667"/>
      <c r="J518" s="668"/>
      <c r="K518" s="667"/>
      <c r="L518" s="668"/>
      <c r="N518" s="5"/>
    </row>
    <row r="519" spans="1:12" s="26" customFormat="1" ht="16.5">
      <c r="A519" s="24">
        <v>1</v>
      </c>
      <c r="B519" s="25" t="s">
        <v>533</v>
      </c>
      <c r="C519" s="633">
        <v>0.25</v>
      </c>
      <c r="D519" s="635"/>
      <c r="E519" s="633">
        <v>0.45</v>
      </c>
      <c r="F519" s="635"/>
      <c r="G519" s="633">
        <v>0.35</v>
      </c>
      <c r="H519" s="635"/>
      <c r="I519" s="633">
        <v>0.45</v>
      </c>
      <c r="J519" s="635"/>
      <c r="K519" s="633">
        <v>0.7</v>
      </c>
      <c r="L519" s="635"/>
    </row>
    <row r="520" spans="1:12" s="26" customFormat="1" ht="16.5">
      <c r="A520" s="27">
        <v>2</v>
      </c>
      <c r="B520" s="28" t="s">
        <v>534</v>
      </c>
      <c r="C520" s="689"/>
      <c r="D520" s="690"/>
      <c r="E520" s="689"/>
      <c r="F520" s="690"/>
      <c r="G520" s="689"/>
      <c r="H520" s="690"/>
      <c r="I520" s="689"/>
      <c r="J520" s="690"/>
      <c r="K520" s="689"/>
      <c r="L520" s="690"/>
    </row>
    <row r="521" spans="1:12" s="26" customFormat="1" ht="16.5">
      <c r="A521" s="27">
        <v>3</v>
      </c>
      <c r="B521" s="28" t="s">
        <v>535</v>
      </c>
      <c r="C521" s="689"/>
      <c r="D521" s="690"/>
      <c r="E521" s="689"/>
      <c r="F521" s="690"/>
      <c r="G521" s="689"/>
      <c r="H521" s="690"/>
      <c r="I521" s="689"/>
      <c r="J521" s="690"/>
      <c r="K521" s="689"/>
      <c r="L521" s="690"/>
    </row>
    <row r="522" spans="1:12" s="26" customFormat="1" ht="16.5">
      <c r="A522" s="51"/>
      <c r="B522" s="52"/>
      <c r="C522" s="689"/>
      <c r="D522" s="690"/>
      <c r="E522" s="689"/>
      <c r="F522" s="690"/>
      <c r="G522" s="689"/>
      <c r="H522" s="690"/>
      <c r="I522" s="689"/>
      <c r="J522" s="690"/>
      <c r="K522" s="689"/>
      <c r="L522" s="690"/>
    </row>
    <row r="523" spans="1:14" ht="17.25" thickBot="1">
      <c r="A523" s="73"/>
      <c r="B523" s="74"/>
      <c r="C523" s="665"/>
      <c r="D523" s="666"/>
      <c r="E523" s="665"/>
      <c r="F523" s="666"/>
      <c r="G523" s="665"/>
      <c r="H523" s="666"/>
      <c r="I523" s="665"/>
      <c r="J523" s="666"/>
      <c r="K523" s="665"/>
      <c r="L523" s="666"/>
      <c r="N523" s="5"/>
    </row>
    <row r="524" spans="1:12" s="20" customFormat="1" ht="17.25" thickBot="1">
      <c r="A524" s="53"/>
      <c r="B524" s="54"/>
      <c r="C524" s="693"/>
      <c r="D524" s="694"/>
      <c r="E524" s="693"/>
      <c r="F524" s="694"/>
      <c r="G524" s="693"/>
      <c r="H524" s="694"/>
      <c r="I524" s="693"/>
      <c r="J524" s="694"/>
      <c r="K524" s="693"/>
      <c r="L524" s="694"/>
    </row>
    <row r="525" spans="1:12" s="20" customFormat="1" ht="16.5">
      <c r="A525" s="574"/>
      <c r="B525" s="575"/>
      <c r="C525" s="970"/>
      <c r="D525" s="971"/>
      <c r="E525" s="970"/>
      <c r="F525" s="971"/>
      <c r="G525" s="970"/>
      <c r="H525" s="971"/>
      <c r="I525" s="970"/>
      <c r="J525" s="971"/>
      <c r="K525" s="970"/>
      <c r="L525" s="971"/>
    </row>
    <row r="526" spans="1:14" ht="17.25" thickBot="1">
      <c r="A526" s="73"/>
      <c r="B526" s="576"/>
      <c r="C526" s="584"/>
      <c r="D526" s="585"/>
      <c r="E526" s="584"/>
      <c r="F526" s="585"/>
      <c r="G526" s="791"/>
      <c r="H526" s="792"/>
      <c r="I526" s="584"/>
      <c r="J526" s="585"/>
      <c r="K526" s="584"/>
      <c r="L526" s="585"/>
      <c r="N526" s="5"/>
    </row>
    <row r="527" spans="1:14" ht="17.25" thickBot="1">
      <c r="A527" s="83" t="s">
        <v>537</v>
      </c>
      <c r="B527" s="50" t="s">
        <v>553</v>
      </c>
      <c r="C527" s="667"/>
      <c r="D527" s="668"/>
      <c r="E527" s="667"/>
      <c r="F527" s="668"/>
      <c r="G527" s="667"/>
      <c r="H527" s="668"/>
      <c r="I527" s="667"/>
      <c r="J527" s="668"/>
      <c r="K527" s="667"/>
      <c r="L527" s="668"/>
      <c r="N527" s="5"/>
    </row>
    <row r="528" spans="1:14" ht="17.25" thickBot="1">
      <c r="A528" s="471">
        <v>1</v>
      </c>
      <c r="B528" s="472"/>
      <c r="C528" s="750">
        <v>1174</v>
      </c>
      <c r="D528" s="751"/>
      <c r="E528" s="750">
        <v>1174</v>
      </c>
      <c r="F528" s="751"/>
      <c r="G528" s="750">
        <v>792</v>
      </c>
      <c r="H528" s="751"/>
      <c r="I528" s="750">
        <v>792</v>
      </c>
      <c r="J528" s="751"/>
      <c r="K528" s="750">
        <v>1174</v>
      </c>
      <c r="L528" s="751"/>
      <c r="N528" s="5"/>
    </row>
    <row r="529" spans="1:14" ht="17.25" thickBot="1">
      <c r="A529" s="453" t="s">
        <v>500</v>
      </c>
      <c r="B529" s="470" t="s">
        <v>498</v>
      </c>
      <c r="C529" s="667"/>
      <c r="D529" s="668"/>
      <c r="E529" s="667"/>
      <c r="F529" s="668"/>
      <c r="G529" s="667"/>
      <c r="H529" s="668"/>
      <c r="I529" s="667"/>
      <c r="J529" s="668"/>
      <c r="K529" s="667"/>
      <c r="L529" s="668"/>
      <c r="N529" s="5"/>
    </row>
    <row r="530" spans="1:12" ht="16.5">
      <c r="A530" s="466">
        <v>1</v>
      </c>
      <c r="B530" s="468" t="s">
        <v>87</v>
      </c>
      <c r="C530" s="836">
        <v>6</v>
      </c>
      <c r="D530" s="836"/>
      <c r="E530" s="836">
        <v>6</v>
      </c>
      <c r="F530" s="836"/>
      <c r="G530" s="938">
        <v>4</v>
      </c>
      <c r="H530" s="938"/>
      <c r="I530" s="938">
        <v>4</v>
      </c>
      <c r="J530" s="938"/>
      <c r="K530" s="836">
        <v>6</v>
      </c>
      <c r="L530" s="836"/>
    </row>
    <row r="531" spans="1:12" ht="17.25" thickBot="1">
      <c r="A531" s="467">
        <v>2</v>
      </c>
      <c r="B531" s="469" t="s">
        <v>499</v>
      </c>
      <c r="C531" s="795">
        <v>40</v>
      </c>
      <c r="D531" s="795"/>
      <c r="E531" s="795">
        <v>40</v>
      </c>
      <c r="F531" s="795"/>
      <c r="G531" s="776">
        <v>30</v>
      </c>
      <c r="H531" s="776"/>
      <c r="I531" s="776">
        <v>30</v>
      </c>
      <c r="J531" s="776"/>
      <c r="K531" s="795">
        <v>20</v>
      </c>
      <c r="L531" s="795"/>
    </row>
    <row r="532" spans="2:12" ht="20.25" customHeight="1">
      <c r="B532" s="664"/>
      <c r="C532" s="664"/>
      <c r="D532" s="664"/>
      <c r="E532" s="664"/>
      <c r="F532" s="664"/>
      <c r="G532" s="664"/>
      <c r="H532" s="664"/>
      <c r="I532" s="664"/>
      <c r="J532" s="664"/>
      <c r="K532" s="664"/>
      <c r="L532" s="664"/>
    </row>
    <row r="533" spans="1:13" ht="21.75" customHeight="1">
      <c r="A533" s="66"/>
      <c r="C533" s="67"/>
      <c r="D533" s="68"/>
      <c r="E533" s="69"/>
      <c r="F533" s="70"/>
      <c r="G533" s="69"/>
      <c r="H533" s="70"/>
      <c r="I533" s="69"/>
      <c r="J533" s="70"/>
      <c r="K533" s="69"/>
      <c r="M533" s="58">
        <v>17</v>
      </c>
    </row>
    <row r="534" spans="1:12" ht="15">
      <c r="A534" s="59"/>
      <c r="B534" s="59"/>
      <c r="C534" s="4"/>
      <c r="D534" s="60"/>
      <c r="E534" s="59"/>
      <c r="F534" s="60"/>
      <c r="G534" s="59"/>
      <c r="H534" s="60"/>
      <c r="I534" s="59"/>
      <c r="J534" s="60"/>
      <c r="K534" s="59"/>
      <c r="L534" s="60"/>
    </row>
    <row r="535" spans="1:12" ht="24.75" customHeight="1" thickBot="1">
      <c r="A535" s="628" t="s">
        <v>1090</v>
      </c>
      <c r="B535" s="628"/>
      <c r="C535" s="61"/>
      <c r="D535" s="62"/>
      <c r="E535" s="63"/>
      <c r="F535" s="62"/>
      <c r="G535" s="63"/>
      <c r="H535" s="62"/>
      <c r="I535" s="63"/>
      <c r="J535" s="62"/>
      <c r="K535" s="63"/>
      <c r="L535" s="62"/>
    </row>
    <row r="536" spans="1:14" ht="15.75" thickBot="1">
      <c r="A536" s="741"/>
      <c r="B536" s="742"/>
      <c r="C536" s="604" t="s">
        <v>522</v>
      </c>
      <c r="D536" s="605"/>
      <c r="E536" s="605"/>
      <c r="F536" s="605"/>
      <c r="G536" s="605"/>
      <c r="H536" s="605"/>
      <c r="I536" s="605"/>
      <c r="J536" s="606"/>
      <c r="L536" s="5"/>
      <c r="N536" s="5"/>
    </row>
    <row r="537" spans="1:10" s="20" customFormat="1" ht="51.75" customHeight="1" thickBot="1">
      <c r="A537" s="743"/>
      <c r="B537" s="744"/>
      <c r="C537" s="783" t="s">
        <v>449</v>
      </c>
      <c r="D537" s="784"/>
      <c r="E537" s="783" t="s">
        <v>450</v>
      </c>
      <c r="F537" s="784"/>
      <c r="G537" s="793" t="s">
        <v>1043</v>
      </c>
      <c r="H537" s="794"/>
      <c r="I537" s="588" t="s">
        <v>451</v>
      </c>
      <c r="J537" s="587"/>
    </row>
    <row r="538" spans="1:14" ht="17.25" thickBot="1">
      <c r="A538" s="22" t="s">
        <v>579</v>
      </c>
      <c r="B538" s="23" t="s">
        <v>1015</v>
      </c>
      <c r="C538" s="667"/>
      <c r="D538" s="668"/>
      <c r="E538" s="735"/>
      <c r="F538" s="736"/>
      <c r="G538" s="735"/>
      <c r="H538" s="736"/>
      <c r="I538" s="735"/>
      <c r="J538" s="736"/>
      <c r="L538" s="5"/>
      <c r="N538" s="5"/>
    </row>
    <row r="539" spans="1:10" s="26" customFormat="1" ht="16.5">
      <c r="A539" s="24">
        <v>1</v>
      </c>
      <c r="B539" s="25" t="s">
        <v>523</v>
      </c>
      <c r="C539" s="633"/>
      <c r="D539" s="635"/>
      <c r="E539" s="633"/>
      <c r="F539" s="635"/>
      <c r="G539" s="633"/>
      <c r="H539" s="635"/>
      <c r="I539" s="633"/>
      <c r="J539" s="635"/>
    </row>
    <row r="540" spans="1:10" s="26" customFormat="1" ht="16.5">
      <c r="A540" s="27">
        <v>2</v>
      </c>
      <c r="B540" s="28" t="s">
        <v>524</v>
      </c>
      <c r="C540" s="689">
        <v>15</v>
      </c>
      <c r="D540" s="690"/>
      <c r="E540" s="689">
        <v>8.8</v>
      </c>
      <c r="F540" s="690"/>
      <c r="G540" s="689">
        <v>8.8</v>
      </c>
      <c r="H540" s="690"/>
      <c r="I540" s="689">
        <v>23.48</v>
      </c>
      <c r="J540" s="690"/>
    </row>
    <row r="541" spans="1:10" s="26" customFormat="1" ht="16.5">
      <c r="A541" s="27">
        <v>3</v>
      </c>
      <c r="B541" s="28" t="s">
        <v>525</v>
      </c>
      <c r="C541" s="689">
        <v>28</v>
      </c>
      <c r="D541" s="690"/>
      <c r="E541" s="689">
        <v>18</v>
      </c>
      <c r="F541" s="690"/>
      <c r="G541" s="689">
        <v>18</v>
      </c>
      <c r="H541" s="690"/>
      <c r="I541" s="689">
        <v>29.35</v>
      </c>
      <c r="J541" s="690"/>
    </row>
    <row r="542" spans="1:10" s="26" customFormat="1" ht="16.5">
      <c r="A542" s="27">
        <v>4</v>
      </c>
      <c r="B542" s="28" t="s">
        <v>526</v>
      </c>
      <c r="C542" s="689"/>
      <c r="D542" s="690"/>
      <c r="E542" s="689"/>
      <c r="F542" s="690"/>
      <c r="G542" s="689"/>
      <c r="H542" s="690"/>
      <c r="I542" s="689"/>
      <c r="J542" s="690"/>
    </row>
    <row r="543" spans="1:10" s="26" customFormat="1" ht="16.5">
      <c r="A543" s="27">
        <v>5</v>
      </c>
      <c r="B543" s="28" t="s">
        <v>538</v>
      </c>
      <c r="C543" s="689">
        <v>12</v>
      </c>
      <c r="D543" s="690"/>
      <c r="E543" s="689">
        <v>10.3</v>
      </c>
      <c r="F543" s="690"/>
      <c r="G543" s="689">
        <v>10.3</v>
      </c>
      <c r="H543" s="690"/>
      <c r="I543" s="689">
        <v>8.8</v>
      </c>
      <c r="J543" s="690"/>
    </row>
    <row r="544" spans="1:10" s="31" customFormat="1" ht="17.25" thickBot="1">
      <c r="A544" s="22"/>
      <c r="B544" s="30" t="s">
        <v>618</v>
      </c>
      <c r="C544" s="590">
        <f>SUM(C539:D543)</f>
        <v>55</v>
      </c>
      <c r="D544" s="591"/>
      <c r="E544" s="590">
        <f>SUM(E539:F543)</f>
        <v>37.1</v>
      </c>
      <c r="F544" s="591"/>
      <c r="G544" s="590">
        <f>SUM(G539:H543)</f>
        <v>37.1</v>
      </c>
      <c r="H544" s="591"/>
      <c r="I544" s="590">
        <f>SUM(I539:J543)</f>
        <v>61.63</v>
      </c>
      <c r="J544" s="591"/>
    </row>
    <row r="545" spans="1:14" ht="17.25" thickBot="1">
      <c r="A545" s="22" t="s">
        <v>413</v>
      </c>
      <c r="B545" s="23" t="s">
        <v>527</v>
      </c>
      <c r="C545" s="32" t="s">
        <v>528</v>
      </c>
      <c r="D545" s="33" t="s">
        <v>529</v>
      </c>
      <c r="E545" s="32" t="s">
        <v>528</v>
      </c>
      <c r="F545" s="33" t="s">
        <v>529</v>
      </c>
      <c r="G545" s="32" t="s">
        <v>528</v>
      </c>
      <c r="H545" s="33" t="s">
        <v>529</v>
      </c>
      <c r="I545" s="32" t="s">
        <v>528</v>
      </c>
      <c r="J545" s="33" t="s">
        <v>529</v>
      </c>
      <c r="L545" s="5"/>
      <c r="N545" s="5"/>
    </row>
    <row r="546" spans="1:10" s="87" customFormat="1" ht="16.5">
      <c r="A546" s="84">
        <v>1</v>
      </c>
      <c r="B546" s="85" t="s">
        <v>65</v>
      </c>
      <c r="C546" s="84"/>
      <c r="D546" s="86"/>
      <c r="E546" s="84" t="s">
        <v>846</v>
      </c>
      <c r="F546" s="86">
        <v>7.6</v>
      </c>
      <c r="G546" s="84" t="s">
        <v>846</v>
      </c>
      <c r="H546" s="86">
        <v>7.6</v>
      </c>
      <c r="I546" s="84" t="s">
        <v>120</v>
      </c>
      <c r="J546" s="86">
        <v>14</v>
      </c>
    </row>
    <row r="547" spans="1:10" s="87" customFormat="1" ht="16.5">
      <c r="A547" s="93">
        <v>2</v>
      </c>
      <c r="B547" s="94" t="s">
        <v>66</v>
      </c>
      <c r="C547" s="93" t="s">
        <v>846</v>
      </c>
      <c r="D547" s="95">
        <v>17.2</v>
      </c>
      <c r="E547" s="93"/>
      <c r="F547" s="95"/>
      <c r="G547" s="93"/>
      <c r="H547" s="95"/>
      <c r="I547" s="93"/>
      <c r="J547" s="95"/>
    </row>
    <row r="548" spans="1:14" ht="16.5">
      <c r="A548" s="71">
        <v>3</v>
      </c>
      <c r="B548" s="85" t="s">
        <v>64</v>
      </c>
      <c r="C548" s="41"/>
      <c r="D548" s="42"/>
      <c r="E548" s="41" t="s">
        <v>846</v>
      </c>
      <c r="F548" s="95">
        <v>10.1</v>
      </c>
      <c r="G548" s="41" t="s">
        <v>846</v>
      </c>
      <c r="H548" s="95">
        <v>10.1</v>
      </c>
      <c r="I548" s="41"/>
      <c r="J548" s="42"/>
      <c r="L548" s="5"/>
      <c r="N548" s="5"/>
    </row>
    <row r="549" spans="1:14" ht="17.25" thickBot="1">
      <c r="A549" s="73">
        <v>4</v>
      </c>
      <c r="B549" s="94" t="s">
        <v>67</v>
      </c>
      <c r="C549" s="46" t="s">
        <v>846</v>
      </c>
      <c r="D549" s="47">
        <v>20</v>
      </c>
      <c r="E549" s="46"/>
      <c r="F549" s="47"/>
      <c r="G549" s="46"/>
      <c r="H549" s="47"/>
      <c r="I549" s="46"/>
      <c r="J549" s="47"/>
      <c r="L549" s="5"/>
      <c r="N549" s="5"/>
    </row>
    <row r="550" spans="1:14" ht="17.25" thickBot="1">
      <c r="A550" s="22" t="s">
        <v>416</v>
      </c>
      <c r="B550" s="23" t="s">
        <v>532</v>
      </c>
      <c r="C550" s="48"/>
      <c r="D550" s="49"/>
      <c r="E550" s="48"/>
      <c r="F550" s="49"/>
      <c r="G550" s="48"/>
      <c r="H550" s="49"/>
      <c r="I550" s="667"/>
      <c r="J550" s="668"/>
      <c r="L550" s="5"/>
      <c r="N550" s="5"/>
    </row>
    <row r="551" spans="1:10" s="26" customFormat="1" ht="16.5">
      <c r="A551" s="24">
        <v>1</v>
      </c>
      <c r="B551" s="35" t="s">
        <v>533</v>
      </c>
      <c r="C551" s="640">
        <v>2000</v>
      </c>
      <c r="D551" s="637"/>
      <c r="E551" s="640">
        <v>1000</v>
      </c>
      <c r="F551" s="637"/>
      <c r="G551" s="640">
        <v>1000</v>
      </c>
      <c r="H551" s="637"/>
      <c r="I551" s="640" t="s">
        <v>847</v>
      </c>
      <c r="J551" s="637"/>
    </row>
    <row r="552" spans="1:10" s="26" customFormat="1" ht="16.5">
      <c r="A552" s="27">
        <v>2</v>
      </c>
      <c r="B552" s="28" t="s">
        <v>534</v>
      </c>
      <c r="C552" s="675"/>
      <c r="D552" s="676"/>
      <c r="E552" s="675"/>
      <c r="F552" s="676"/>
      <c r="G552" s="675"/>
      <c r="H552" s="676"/>
      <c r="I552" s="675"/>
      <c r="J552" s="676"/>
    </row>
    <row r="553" spans="1:10" s="26" customFormat="1" ht="16.5">
      <c r="A553" s="27">
        <v>3</v>
      </c>
      <c r="B553" s="28" t="s">
        <v>535</v>
      </c>
      <c r="C553" s="689"/>
      <c r="D553" s="690"/>
      <c r="E553" s="689"/>
      <c r="F553" s="690"/>
      <c r="G553" s="689"/>
      <c r="H553" s="690"/>
      <c r="I553" s="689"/>
      <c r="J553" s="690"/>
    </row>
    <row r="554" spans="1:14" ht="16.5">
      <c r="A554" s="71"/>
      <c r="B554" s="72"/>
      <c r="C554" s="689"/>
      <c r="D554" s="690"/>
      <c r="E554" s="689"/>
      <c r="F554" s="690"/>
      <c r="G554" s="689"/>
      <c r="H554" s="690"/>
      <c r="I554" s="689"/>
      <c r="J554" s="690"/>
      <c r="L554" s="5"/>
      <c r="N554" s="5"/>
    </row>
    <row r="555" spans="1:14" ht="17.25" thickBot="1">
      <c r="A555" s="73"/>
      <c r="B555" s="74"/>
      <c r="C555" s="665"/>
      <c r="D555" s="666"/>
      <c r="E555" s="665"/>
      <c r="F555" s="666"/>
      <c r="G555" s="665"/>
      <c r="H555" s="666"/>
      <c r="I555" s="665"/>
      <c r="J555" s="666"/>
      <c r="L555" s="5"/>
      <c r="N555" s="5"/>
    </row>
    <row r="556" spans="1:14" ht="17.25" thickBot="1">
      <c r="A556" s="22" t="s">
        <v>536</v>
      </c>
      <c r="B556" s="50" t="s">
        <v>582</v>
      </c>
      <c r="C556" s="667"/>
      <c r="D556" s="668"/>
      <c r="E556" s="667"/>
      <c r="F556" s="668"/>
      <c r="G556" s="667"/>
      <c r="H556" s="668"/>
      <c r="I556" s="667"/>
      <c r="J556" s="668"/>
      <c r="L556" s="5"/>
      <c r="N556" s="5"/>
    </row>
    <row r="557" spans="1:10" s="26" customFormat="1" ht="16.5">
      <c r="A557" s="24">
        <v>1</v>
      </c>
      <c r="B557" s="25" t="s">
        <v>533</v>
      </c>
      <c r="C557" s="633">
        <v>0.67</v>
      </c>
      <c r="D557" s="635"/>
      <c r="E557" s="867">
        <v>0.48</v>
      </c>
      <c r="F557" s="868"/>
      <c r="G557" s="633">
        <v>0.39</v>
      </c>
      <c r="H557" s="635"/>
      <c r="I557" s="633" t="s">
        <v>104</v>
      </c>
      <c r="J557" s="635"/>
    </row>
    <row r="558" spans="1:10" s="26" customFormat="1" ht="16.5">
      <c r="A558" s="27">
        <v>2</v>
      </c>
      <c r="B558" s="28" t="s">
        <v>534</v>
      </c>
      <c r="C558" s="689"/>
      <c r="D558" s="690"/>
      <c r="E558" s="689"/>
      <c r="F558" s="690"/>
      <c r="G558" s="689"/>
      <c r="H558" s="690"/>
      <c r="I558" s="689"/>
      <c r="J558" s="690"/>
    </row>
    <row r="559" spans="1:10" s="26" customFormat="1" ht="16.5">
      <c r="A559" s="27">
        <v>3</v>
      </c>
      <c r="B559" s="28" t="s">
        <v>535</v>
      </c>
      <c r="C559" s="689"/>
      <c r="D559" s="690"/>
      <c r="E559" s="689"/>
      <c r="F559" s="690"/>
      <c r="G559" s="689"/>
      <c r="H559" s="690"/>
      <c r="I559" s="689"/>
      <c r="J559" s="690"/>
    </row>
    <row r="560" spans="1:10" s="26" customFormat="1" ht="16.5">
      <c r="A560" s="51"/>
      <c r="B560" s="52"/>
      <c r="C560" s="689"/>
      <c r="D560" s="690"/>
      <c r="E560" s="689"/>
      <c r="F560" s="690"/>
      <c r="G560" s="689"/>
      <c r="H560" s="690"/>
      <c r="I560" s="689"/>
      <c r="J560" s="690"/>
    </row>
    <row r="561" spans="1:14" ht="17.25" thickBot="1">
      <c r="A561" s="73"/>
      <c r="B561" s="74"/>
      <c r="C561" s="665"/>
      <c r="D561" s="666"/>
      <c r="E561" s="665"/>
      <c r="F561" s="666"/>
      <c r="G561" s="665"/>
      <c r="H561" s="666"/>
      <c r="I561" s="665"/>
      <c r="J561" s="666"/>
      <c r="L561" s="5"/>
      <c r="N561" s="5"/>
    </row>
    <row r="562" spans="1:10" s="20" customFormat="1" ht="17.25" thickBot="1">
      <c r="A562" s="53"/>
      <c r="B562" s="54"/>
      <c r="C562" s="693"/>
      <c r="D562" s="694"/>
      <c r="E562" s="693"/>
      <c r="F562" s="694"/>
      <c r="G562" s="693"/>
      <c r="H562" s="694"/>
      <c r="I562" s="693"/>
      <c r="J562" s="694"/>
    </row>
    <row r="563" spans="1:14" ht="17.25" thickBot="1">
      <c r="A563" s="81"/>
      <c r="B563" s="82"/>
      <c r="C563" s="667"/>
      <c r="D563" s="668"/>
      <c r="E563" s="667"/>
      <c r="F563" s="668"/>
      <c r="G563" s="667"/>
      <c r="H563" s="668"/>
      <c r="I563" s="667"/>
      <c r="J563" s="668"/>
      <c r="L563" s="5"/>
      <c r="N563" s="5"/>
    </row>
    <row r="564" spans="1:14" ht="17.25" thickBot="1">
      <c r="A564" s="83" t="s">
        <v>537</v>
      </c>
      <c r="B564" s="50" t="s">
        <v>553</v>
      </c>
      <c r="C564" s="667"/>
      <c r="D564" s="668"/>
      <c r="E564" s="667"/>
      <c r="F564" s="668"/>
      <c r="G564" s="667"/>
      <c r="H564" s="668"/>
      <c r="I564" s="667"/>
      <c r="J564" s="668"/>
      <c r="L564" s="5"/>
      <c r="N564" s="5"/>
    </row>
    <row r="565" spans="1:14" ht="17.25" thickBot="1">
      <c r="A565" s="51">
        <v>1</v>
      </c>
      <c r="B565" s="76"/>
      <c r="C565" s="750">
        <v>998</v>
      </c>
      <c r="D565" s="751"/>
      <c r="E565" s="750">
        <v>998</v>
      </c>
      <c r="F565" s="751"/>
      <c r="G565" s="750">
        <v>998</v>
      </c>
      <c r="H565" s="751"/>
      <c r="I565" s="750">
        <v>998</v>
      </c>
      <c r="J565" s="751"/>
      <c r="L565" s="5"/>
      <c r="N565" s="5"/>
    </row>
    <row r="566" spans="1:14" ht="17.25" thickBot="1">
      <c r="A566" s="453" t="s">
        <v>500</v>
      </c>
      <c r="B566" s="470" t="s">
        <v>498</v>
      </c>
      <c r="C566" s="667"/>
      <c r="D566" s="668"/>
      <c r="E566" s="667"/>
      <c r="F566" s="668"/>
      <c r="G566" s="667"/>
      <c r="H566" s="668"/>
      <c r="I566" s="667"/>
      <c r="J566" s="668"/>
      <c r="L566" s="5"/>
      <c r="N566" s="5"/>
    </row>
    <row r="567" spans="1:14" ht="16.5">
      <c r="A567" s="466">
        <v>1</v>
      </c>
      <c r="B567" s="468" t="s">
        <v>87</v>
      </c>
      <c r="C567" s="836">
        <v>5</v>
      </c>
      <c r="D567" s="836"/>
      <c r="E567" s="836">
        <v>5</v>
      </c>
      <c r="F567" s="836"/>
      <c r="G567" s="836">
        <v>5</v>
      </c>
      <c r="H567" s="836"/>
      <c r="I567" s="836">
        <v>5</v>
      </c>
      <c r="J567" s="836"/>
      <c r="L567" s="5"/>
      <c r="N567" s="5"/>
    </row>
    <row r="568" spans="1:14" ht="17.25" thickBot="1">
      <c r="A568" s="467">
        <v>2</v>
      </c>
      <c r="B568" s="469" t="s">
        <v>499</v>
      </c>
      <c r="C568" s="795">
        <v>30</v>
      </c>
      <c r="D568" s="795"/>
      <c r="E568" s="795">
        <v>30</v>
      </c>
      <c r="F568" s="795"/>
      <c r="G568" s="795">
        <v>30</v>
      </c>
      <c r="H568" s="795"/>
      <c r="I568" s="795">
        <v>30</v>
      </c>
      <c r="J568" s="795"/>
      <c r="L568" s="5"/>
      <c r="N568" s="5"/>
    </row>
    <row r="569" spans="1:14" ht="15">
      <c r="A569" s="787"/>
      <c r="B569" s="787"/>
      <c r="C569" s="787"/>
      <c r="D569" s="787"/>
      <c r="E569" s="787"/>
      <c r="F569" s="787"/>
      <c r="G569" s="787"/>
      <c r="H569" s="787"/>
      <c r="I569" s="787"/>
      <c r="J569" s="787"/>
      <c r="K569" s="787"/>
      <c r="L569" s="787"/>
      <c r="N569" s="5"/>
    </row>
    <row r="570" spans="1:14" ht="15">
      <c r="A570" s="5" t="s">
        <v>849</v>
      </c>
      <c r="N570" s="5"/>
    </row>
    <row r="571" spans="1:14" ht="15">
      <c r="A571" s="788" t="s">
        <v>848</v>
      </c>
      <c r="B571" s="788"/>
      <c r="C571" s="788"/>
      <c r="D571" s="788"/>
      <c r="E571" s="788"/>
      <c r="F571" s="788"/>
      <c r="G571" s="788"/>
      <c r="H571" s="788"/>
      <c r="I571" s="788"/>
      <c r="J571" s="788"/>
      <c r="K571" s="788"/>
      <c r="L571" s="788"/>
      <c r="N571" s="5"/>
    </row>
    <row r="572" spans="1:14" ht="15">
      <c r="A572" s="777"/>
      <c r="B572" s="777"/>
      <c r="C572" s="777"/>
      <c r="D572" s="777"/>
      <c r="E572" s="777"/>
      <c r="F572" s="777"/>
      <c r="G572" s="777"/>
      <c r="H572" s="777"/>
      <c r="I572" s="777"/>
      <c r="J572" s="777"/>
      <c r="K572" s="777"/>
      <c r="L572" s="777"/>
      <c r="N572" s="5"/>
    </row>
    <row r="573" spans="1:14" ht="17.25" customHeight="1">
      <c r="A573" s="777"/>
      <c r="B573" s="777"/>
      <c r="C573" s="777"/>
      <c r="D573" s="777"/>
      <c r="E573" s="777"/>
      <c r="F573" s="777"/>
      <c r="G573" s="777"/>
      <c r="H573" s="777"/>
      <c r="I573" s="777"/>
      <c r="J573" s="777"/>
      <c r="K573" s="777"/>
      <c r="L573" s="777"/>
      <c r="N573" s="5"/>
    </row>
    <row r="574" ht="7.5" customHeight="1">
      <c r="N574" s="5"/>
    </row>
    <row r="575" spans="2:14" ht="66" customHeight="1">
      <c r="B575" s="271"/>
      <c r="C575" s="271"/>
      <c r="D575" s="271"/>
      <c r="E575" s="271"/>
      <c r="F575" s="271"/>
      <c r="G575" s="271"/>
      <c r="H575" s="271"/>
      <c r="I575" s="271"/>
      <c r="J575" s="271"/>
      <c r="K575" s="271"/>
      <c r="L575" s="271"/>
      <c r="M575" s="271">
        <v>18</v>
      </c>
      <c r="N575" s="5"/>
    </row>
    <row r="576" spans="1:14" ht="15" customHeight="1">
      <c r="A576" s="780"/>
      <c r="B576" s="780"/>
      <c r="C576" s="780"/>
      <c r="D576" s="780"/>
      <c r="E576" s="780"/>
      <c r="F576" s="780"/>
      <c r="G576" s="780"/>
      <c r="H576" s="780"/>
      <c r="I576" s="780"/>
      <c r="J576" s="780"/>
      <c r="K576" s="780"/>
      <c r="L576" s="780"/>
      <c r="N576" s="5"/>
    </row>
    <row r="577" spans="1:14" ht="24.75" customHeight="1" thickBot="1">
      <c r="A577" s="566" t="s">
        <v>1091</v>
      </c>
      <c r="B577" s="566"/>
      <c r="C577" s="566"/>
      <c r="D577" s="566"/>
      <c r="E577" s="566"/>
      <c r="F577" s="566"/>
      <c r="G577" s="566"/>
      <c r="H577" s="566"/>
      <c r="I577" s="566"/>
      <c r="J577" s="566"/>
      <c r="K577" s="566"/>
      <c r="L577" s="566"/>
      <c r="N577" s="5"/>
    </row>
    <row r="578" spans="1:14" ht="15.75" customHeight="1" thickBot="1">
      <c r="A578" s="741"/>
      <c r="B578" s="742"/>
      <c r="C578" s="604" t="s">
        <v>522</v>
      </c>
      <c r="D578" s="606"/>
      <c r="E578" s="63"/>
      <c r="F578" s="63"/>
      <c r="G578" s="63"/>
      <c r="H578" s="63"/>
      <c r="J578" s="5"/>
      <c r="L578" s="5"/>
      <c r="N578" s="5"/>
    </row>
    <row r="579" spans="1:12" s="20" customFormat="1" ht="34.5" customHeight="1" thickBot="1">
      <c r="A579" s="743"/>
      <c r="B579" s="744"/>
      <c r="C579" s="783" t="s">
        <v>452</v>
      </c>
      <c r="D579" s="784"/>
      <c r="E579" s="18"/>
      <c r="F579" s="18"/>
      <c r="G579" s="18"/>
      <c r="H579" s="18"/>
      <c r="I579" s="5"/>
      <c r="J579" s="5"/>
      <c r="K579" s="5"/>
      <c r="L579" s="5"/>
    </row>
    <row r="580" spans="1:14" ht="17.25" thickBot="1">
      <c r="A580" s="83" t="s">
        <v>579</v>
      </c>
      <c r="B580" s="98" t="s">
        <v>581</v>
      </c>
      <c r="C580" s="667"/>
      <c r="D580" s="668"/>
      <c r="E580" s="90"/>
      <c r="F580" s="90"/>
      <c r="G580" s="90"/>
      <c r="H580" s="90"/>
      <c r="J580" s="5"/>
      <c r="L580" s="5"/>
      <c r="N580" s="5"/>
    </row>
    <row r="581" spans="1:8" s="26" customFormat="1" ht="16.5">
      <c r="A581" s="24">
        <v>1</v>
      </c>
      <c r="B581" s="99" t="s">
        <v>523</v>
      </c>
      <c r="C581" s="633"/>
      <c r="D581" s="635"/>
      <c r="E581" s="90"/>
      <c r="F581" s="92"/>
      <c r="G581" s="92"/>
      <c r="H581" s="92"/>
    </row>
    <row r="582" spans="1:8" s="26" customFormat="1" ht="16.5">
      <c r="A582" s="27">
        <v>2</v>
      </c>
      <c r="B582" s="100" t="s">
        <v>524</v>
      </c>
      <c r="C582" s="689">
        <v>8.8</v>
      </c>
      <c r="D582" s="690"/>
      <c r="E582" s="90"/>
      <c r="F582" s="92"/>
      <c r="G582" s="92"/>
      <c r="H582" s="92"/>
    </row>
    <row r="583" spans="1:8" s="26" customFormat="1" ht="16.5">
      <c r="A583" s="27">
        <v>3</v>
      </c>
      <c r="B583" s="100" t="s">
        <v>525</v>
      </c>
      <c r="C583" s="689">
        <v>8.8</v>
      </c>
      <c r="D583" s="690"/>
      <c r="E583" s="90"/>
      <c r="F583" s="92"/>
      <c r="G583" s="92"/>
      <c r="H583" s="92"/>
    </row>
    <row r="584" spans="1:8" s="26" customFormat="1" ht="16.5">
      <c r="A584" s="27">
        <v>4</v>
      </c>
      <c r="B584" s="100" t="s">
        <v>526</v>
      </c>
      <c r="C584" s="689"/>
      <c r="D584" s="690"/>
      <c r="E584" s="90"/>
      <c r="F584" s="92"/>
      <c r="G584" s="92"/>
      <c r="H584" s="92"/>
    </row>
    <row r="585" spans="1:8" s="26" customFormat="1" ht="16.5">
      <c r="A585" s="27">
        <v>5</v>
      </c>
      <c r="B585" s="100" t="s">
        <v>538</v>
      </c>
      <c r="C585" s="689">
        <v>17.62</v>
      </c>
      <c r="D585" s="690"/>
      <c r="E585" s="90"/>
      <c r="F585" s="92"/>
      <c r="G585" s="92"/>
      <c r="H585" s="92"/>
    </row>
    <row r="586" spans="1:8" s="31" customFormat="1" ht="17.25" thickBot="1">
      <c r="A586" s="22"/>
      <c r="B586" s="101" t="s">
        <v>618</v>
      </c>
      <c r="C586" s="590">
        <f>SUM(C582:D585)</f>
        <v>35.22</v>
      </c>
      <c r="D586" s="591"/>
      <c r="E586" s="91"/>
      <c r="F586" s="112"/>
      <c r="G586" s="112"/>
      <c r="H586" s="112"/>
    </row>
    <row r="587" spans="1:14" ht="17.25" thickBot="1">
      <c r="A587" s="22" t="s">
        <v>413</v>
      </c>
      <c r="B587" s="102" t="s">
        <v>527</v>
      </c>
      <c r="C587" s="684" t="s">
        <v>1208</v>
      </c>
      <c r="D587" s="685"/>
      <c r="E587" s="90"/>
      <c r="F587" s="92"/>
      <c r="G587" s="92"/>
      <c r="H587" s="92"/>
      <c r="J587" s="5"/>
      <c r="L587" s="5"/>
      <c r="N587" s="5"/>
    </row>
    <row r="588" spans="1:8" s="26" customFormat="1" ht="18" customHeight="1">
      <c r="A588" s="84"/>
      <c r="B588" s="85" t="s">
        <v>530</v>
      </c>
      <c r="C588" s="686">
        <v>90</v>
      </c>
      <c r="D588" s="681"/>
      <c r="E588" s="97"/>
      <c r="F588" s="92"/>
      <c r="G588" s="92"/>
      <c r="H588" s="92"/>
    </row>
    <row r="589" spans="1:8" s="26" customFormat="1" ht="18" customHeight="1">
      <c r="A589" s="93"/>
      <c r="B589" s="94" t="s">
        <v>531</v>
      </c>
      <c r="C589" s="612"/>
      <c r="D589" s="613"/>
      <c r="E589" s="97"/>
      <c r="F589" s="92"/>
      <c r="G589" s="92"/>
      <c r="H589" s="92"/>
    </row>
    <row r="590" spans="1:8" s="26" customFormat="1" ht="18" customHeight="1">
      <c r="A590" s="568"/>
      <c r="B590" s="569"/>
      <c r="C590" s="614" t="s">
        <v>1209</v>
      </c>
      <c r="D590" s="615"/>
      <c r="E590" s="97"/>
      <c r="F590" s="92"/>
      <c r="G590" s="92"/>
      <c r="H590" s="92"/>
    </row>
    <row r="591" spans="1:8" s="26" customFormat="1" ht="18" customHeight="1">
      <c r="A591" s="24">
        <v>1</v>
      </c>
      <c r="B591" s="103" t="s">
        <v>28</v>
      </c>
      <c r="C591" s="677">
        <v>1</v>
      </c>
      <c r="D591" s="678"/>
      <c r="E591" s="97"/>
      <c r="F591" s="92"/>
      <c r="G591" s="92"/>
      <c r="H591" s="92"/>
    </row>
    <row r="592" spans="1:8" s="26" customFormat="1" ht="18" customHeight="1">
      <c r="A592" s="24">
        <v>2</v>
      </c>
      <c r="B592" s="103" t="s">
        <v>29</v>
      </c>
      <c r="C592" s="677">
        <v>3</v>
      </c>
      <c r="D592" s="678"/>
      <c r="E592" s="97"/>
      <c r="F592" s="92"/>
      <c r="G592" s="92"/>
      <c r="H592" s="92"/>
    </row>
    <row r="593" spans="1:14" ht="16.5">
      <c r="A593" s="51">
        <v>3</v>
      </c>
      <c r="B593" s="385" t="s">
        <v>89</v>
      </c>
      <c r="C593" s="936">
        <v>2</v>
      </c>
      <c r="D593" s="937"/>
      <c r="E593" s="90"/>
      <c r="F593" s="869"/>
      <c r="G593" s="869"/>
      <c r="H593" s="869"/>
      <c r="J593" s="5"/>
      <c r="L593" s="5"/>
      <c r="N593" s="5"/>
    </row>
    <row r="594" spans="1:14" ht="17.25" thickBot="1">
      <c r="A594" s="44"/>
      <c r="B594" s="545"/>
      <c r="C594" s="665"/>
      <c r="D594" s="666"/>
      <c r="E594" s="90"/>
      <c r="F594" s="92"/>
      <c r="G594" s="92"/>
      <c r="H594" s="92"/>
      <c r="J594" s="5"/>
      <c r="L594" s="5"/>
      <c r="N594" s="5"/>
    </row>
    <row r="595" spans="1:14" ht="17.25" thickBot="1">
      <c r="A595" s="83" t="s">
        <v>416</v>
      </c>
      <c r="B595" s="98" t="s">
        <v>532</v>
      </c>
      <c r="C595" s="667"/>
      <c r="D595" s="668"/>
      <c r="E595" s="90"/>
      <c r="F595" s="92"/>
      <c r="G595" s="92"/>
      <c r="H595" s="92"/>
      <c r="J595" s="5"/>
      <c r="L595" s="5"/>
      <c r="N595" s="5"/>
    </row>
    <row r="596" spans="1:8" s="26" customFormat="1" ht="16.5">
      <c r="A596" s="24">
        <v>1</v>
      </c>
      <c r="B596" s="103" t="s">
        <v>533</v>
      </c>
      <c r="C596" s="781">
        <v>11</v>
      </c>
      <c r="D596" s="782"/>
      <c r="E596" s="89"/>
      <c r="F596" s="89"/>
      <c r="G596" s="89"/>
      <c r="H596" s="89"/>
    </row>
    <row r="597" spans="1:8" s="26" customFormat="1" ht="16.5">
      <c r="A597" s="27">
        <v>2</v>
      </c>
      <c r="B597" s="100" t="s">
        <v>534</v>
      </c>
      <c r="C597" s="687"/>
      <c r="D597" s="688"/>
      <c r="E597" s="89"/>
      <c r="F597" s="89"/>
      <c r="G597" s="89"/>
      <c r="H597" s="89"/>
    </row>
    <row r="598" spans="1:8" s="26" customFormat="1" ht="16.5">
      <c r="A598" s="27">
        <v>3</v>
      </c>
      <c r="B598" s="100" t="s">
        <v>535</v>
      </c>
      <c r="C598" s="837" t="s">
        <v>850</v>
      </c>
      <c r="D598" s="838"/>
      <c r="E598" s="90"/>
      <c r="F598" s="90"/>
      <c r="G598" s="90"/>
      <c r="H598" s="90"/>
    </row>
    <row r="599" spans="1:8" s="26" customFormat="1" ht="16.5">
      <c r="A599" s="27"/>
      <c r="B599" s="100"/>
      <c r="C599" s="839"/>
      <c r="D599" s="840"/>
      <c r="E599" s="90"/>
      <c r="F599" s="90"/>
      <c r="G599" s="90"/>
      <c r="H599" s="90"/>
    </row>
    <row r="600" spans="1:14" ht="17.25" thickBot="1">
      <c r="A600" s="73"/>
      <c r="B600" s="104"/>
      <c r="C600" s="665"/>
      <c r="D600" s="666"/>
      <c r="E600" s="90"/>
      <c r="F600" s="90"/>
      <c r="G600" s="90"/>
      <c r="H600" s="90"/>
      <c r="J600" s="5"/>
      <c r="L600" s="5"/>
      <c r="N600" s="5"/>
    </row>
    <row r="601" spans="1:14" ht="17.25" thickBot="1">
      <c r="A601" s="22" t="s">
        <v>536</v>
      </c>
      <c r="B601" s="50" t="s">
        <v>582</v>
      </c>
      <c r="C601" s="667"/>
      <c r="D601" s="668"/>
      <c r="E601" s="90"/>
      <c r="F601" s="92"/>
      <c r="G601" s="92"/>
      <c r="H601" s="92"/>
      <c r="J601" s="5"/>
      <c r="L601" s="5"/>
      <c r="N601" s="5"/>
    </row>
    <row r="602" spans="1:8" s="26" customFormat="1" ht="16.5">
      <c r="A602" s="24">
        <v>1</v>
      </c>
      <c r="B602" s="105" t="s">
        <v>533</v>
      </c>
      <c r="C602" s="633">
        <v>80</v>
      </c>
      <c r="D602" s="635"/>
      <c r="E602" s="90"/>
      <c r="F602" s="92"/>
      <c r="G602" s="92"/>
      <c r="H602" s="92"/>
    </row>
    <row r="603" spans="1:8" s="26" customFormat="1" ht="16.5">
      <c r="A603" s="27">
        <v>2</v>
      </c>
      <c r="B603" s="100" t="s">
        <v>534</v>
      </c>
      <c r="C603" s="687"/>
      <c r="D603" s="688"/>
      <c r="E603" s="90"/>
      <c r="F603" s="92"/>
      <c r="G603" s="92"/>
      <c r="H603" s="92"/>
    </row>
    <row r="604" spans="1:8" s="26" customFormat="1" ht="16.5">
      <c r="A604" s="27">
        <v>3</v>
      </c>
      <c r="B604" s="100" t="s">
        <v>535</v>
      </c>
      <c r="C604" s="689" t="s">
        <v>105</v>
      </c>
      <c r="D604" s="690"/>
      <c r="E604" s="90"/>
      <c r="F604" s="92"/>
      <c r="G604" s="92"/>
      <c r="H604" s="92"/>
    </row>
    <row r="605" spans="1:14" ht="16.5">
      <c r="A605" s="75"/>
      <c r="B605" s="106"/>
      <c r="C605" s="689"/>
      <c r="D605" s="690"/>
      <c r="E605" s="90"/>
      <c r="F605" s="92"/>
      <c r="G605" s="92"/>
      <c r="H605" s="92"/>
      <c r="J605" s="5"/>
      <c r="L605" s="5"/>
      <c r="N605" s="5"/>
    </row>
    <row r="606" spans="1:14" ht="17.25" thickBot="1">
      <c r="A606" s="73"/>
      <c r="B606" s="104"/>
      <c r="C606" s="665"/>
      <c r="D606" s="666"/>
      <c r="E606" s="90"/>
      <c r="F606" s="92"/>
      <c r="G606" s="92"/>
      <c r="H606" s="92"/>
      <c r="J606" s="5"/>
      <c r="L606" s="5"/>
      <c r="N606" s="5"/>
    </row>
    <row r="607" spans="1:8" s="20" customFormat="1" ht="17.25" thickBot="1">
      <c r="A607" s="107"/>
      <c r="B607" s="108"/>
      <c r="C607" s="693"/>
      <c r="D607" s="694"/>
      <c r="E607" s="96"/>
      <c r="F607" s="869"/>
      <c r="G607" s="869"/>
      <c r="H607" s="869"/>
    </row>
    <row r="608" spans="1:14" ht="17.25" thickBot="1">
      <c r="A608" s="81"/>
      <c r="B608" s="82"/>
      <c r="C608" s="667"/>
      <c r="D608" s="668"/>
      <c r="E608" s="90"/>
      <c r="F608" s="818"/>
      <c r="G608" s="818"/>
      <c r="H608" s="818"/>
      <c r="J608" s="5"/>
      <c r="L608" s="5"/>
      <c r="N608" s="5"/>
    </row>
    <row r="609" spans="1:14" ht="17.25" thickBot="1">
      <c r="A609" s="83" t="s">
        <v>537</v>
      </c>
      <c r="B609" s="50" t="s">
        <v>553</v>
      </c>
      <c r="C609" s="667"/>
      <c r="D609" s="668"/>
      <c r="E609" s="90"/>
      <c r="F609" s="869"/>
      <c r="G609" s="869"/>
      <c r="H609" s="869"/>
      <c r="J609" s="5"/>
      <c r="L609" s="5"/>
      <c r="N609" s="5"/>
    </row>
    <row r="610" spans="1:14" ht="17.25" thickBot="1">
      <c r="A610" s="51">
        <v>1</v>
      </c>
      <c r="B610" s="76"/>
      <c r="C610" s="667">
        <v>352</v>
      </c>
      <c r="D610" s="668"/>
      <c r="E610" s="90"/>
      <c r="F610" s="92"/>
      <c r="G610" s="92"/>
      <c r="H610" s="92"/>
      <c r="J610" s="5"/>
      <c r="L610" s="5"/>
      <c r="N610" s="5"/>
    </row>
    <row r="611" spans="1:14" ht="17.25" thickBot="1">
      <c r="A611" s="453" t="s">
        <v>500</v>
      </c>
      <c r="B611" s="470" t="s">
        <v>498</v>
      </c>
      <c r="C611" s="667"/>
      <c r="D611" s="668"/>
      <c r="E611" s="90"/>
      <c r="F611" s="92"/>
      <c r="G611" s="92"/>
      <c r="H611" s="92"/>
      <c r="J611" s="5"/>
      <c r="L611" s="5"/>
      <c r="N611" s="5"/>
    </row>
    <row r="612" spans="1:14" ht="17.25" thickBot="1">
      <c r="A612" s="466">
        <v>1</v>
      </c>
      <c r="B612" s="468" t="s">
        <v>87</v>
      </c>
      <c r="C612" s="667"/>
      <c r="D612" s="668"/>
      <c r="E612" s="90"/>
      <c r="F612" s="92"/>
      <c r="G612" s="92"/>
      <c r="H612" s="92"/>
      <c r="J612" s="5"/>
      <c r="L612" s="5"/>
      <c r="N612" s="5"/>
    </row>
    <row r="613" spans="1:14" ht="17.25" thickBot="1">
      <c r="A613" s="467">
        <v>2</v>
      </c>
      <c r="B613" s="469" t="s">
        <v>499</v>
      </c>
      <c r="C613" s="633"/>
      <c r="D613" s="635"/>
      <c r="E613" s="90"/>
      <c r="F613" s="818"/>
      <c r="G613" s="818"/>
      <c r="H613" s="818"/>
      <c r="J613" s="5"/>
      <c r="L613" s="5"/>
      <c r="N613" s="5"/>
    </row>
    <row r="614" spans="1:14" ht="17.25" thickBot="1">
      <c r="A614" s="475"/>
      <c r="B614" s="104"/>
      <c r="C614" s="665"/>
      <c r="D614" s="666"/>
      <c r="E614" s="90"/>
      <c r="F614" s="818"/>
      <c r="G614" s="818"/>
      <c r="H614" s="818"/>
      <c r="J614" s="5"/>
      <c r="L614" s="5"/>
      <c r="N614" s="5"/>
    </row>
    <row r="615" spans="3:14" ht="15">
      <c r="C615" s="5"/>
      <c r="D615" s="5"/>
      <c r="E615" s="113"/>
      <c r="F615" s="113"/>
      <c r="G615" s="113"/>
      <c r="H615" s="113"/>
      <c r="J615" s="5"/>
      <c r="L615" s="5"/>
      <c r="N615" s="5"/>
    </row>
    <row r="616" spans="1:14" ht="15">
      <c r="A616" s="5" t="s">
        <v>851</v>
      </c>
      <c r="C616" s="5"/>
      <c r="D616" s="5"/>
      <c r="E616" s="113"/>
      <c r="F616" s="113"/>
      <c r="G616" s="113"/>
      <c r="H616" s="113"/>
      <c r="J616" s="5"/>
      <c r="L616" s="5"/>
      <c r="N616" s="5"/>
    </row>
    <row r="617" spans="1:14" ht="22.5" customHeight="1">
      <c r="A617" s="5" t="s">
        <v>209</v>
      </c>
      <c r="C617" s="5"/>
      <c r="D617" s="5"/>
      <c r="E617" s="113"/>
      <c r="F617" s="113"/>
      <c r="G617" s="113"/>
      <c r="H617" s="113"/>
      <c r="J617" s="5"/>
      <c r="L617" s="5"/>
      <c r="N617" s="5"/>
    </row>
    <row r="618" spans="3:14" ht="12" customHeight="1">
      <c r="C618" s="5"/>
      <c r="D618" s="5"/>
      <c r="E618" s="113"/>
      <c r="F618" s="113"/>
      <c r="G618" s="113"/>
      <c r="H618" s="113"/>
      <c r="J618" s="5"/>
      <c r="N618" s="5"/>
    </row>
    <row r="619" spans="1:14" ht="55.5" customHeight="1">
      <c r="A619" s="66"/>
      <c r="C619" s="67"/>
      <c r="D619" s="68"/>
      <c r="E619" s="69"/>
      <c r="F619" s="70"/>
      <c r="G619" s="69"/>
      <c r="H619" s="70"/>
      <c r="I619" s="69"/>
      <c r="J619" s="70"/>
      <c r="K619" s="69"/>
      <c r="M619" s="88">
        <v>19</v>
      </c>
      <c r="N619" s="5"/>
    </row>
    <row r="620" spans="1:14" ht="15">
      <c r="A620" s="59"/>
      <c r="B620" s="59"/>
      <c r="C620" s="4"/>
      <c r="D620" s="60"/>
      <c r="E620" s="59"/>
      <c r="F620" s="60"/>
      <c r="G620" s="59"/>
      <c r="H620" s="60"/>
      <c r="I620" s="59"/>
      <c r="J620" s="60"/>
      <c r="K620" s="59"/>
      <c r="L620" s="60"/>
      <c r="N620" s="5"/>
    </row>
    <row r="621" spans="1:14" ht="24.75" customHeight="1" thickBot="1">
      <c r="A621" s="628" t="s">
        <v>648</v>
      </c>
      <c r="B621" s="628"/>
      <c r="C621" s="61"/>
      <c r="D621" s="62"/>
      <c r="E621" s="63"/>
      <c r="F621" s="62"/>
      <c r="G621" s="63"/>
      <c r="H621" s="62"/>
      <c r="I621" s="63"/>
      <c r="J621" s="62"/>
      <c r="K621" s="63"/>
      <c r="L621" s="62"/>
      <c r="N621" s="5"/>
    </row>
    <row r="622" spans="1:14" ht="15.75" customHeight="1" thickBot="1">
      <c r="A622" s="741"/>
      <c r="B622" s="742"/>
      <c r="C622" s="604" t="s">
        <v>522</v>
      </c>
      <c r="D622" s="605"/>
      <c r="E622" s="605"/>
      <c r="F622" s="605"/>
      <c r="G622" s="605"/>
      <c r="H622" s="605"/>
      <c r="I622" s="605"/>
      <c r="J622" s="605"/>
      <c r="K622" s="605"/>
      <c r="L622" s="606"/>
      <c r="N622" s="5"/>
    </row>
    <row r="623" spans="1:14" ht="15.75" customHeight="1" thickBot="1">
      <c r="A623" s="753"/>
      <c r="B623" s="754"/>
      <c r="C623" s="588" t="s">
        <v>356</v>
      </c>
      <c r="D623" s="962"/>
      <c r="E623" s="962"/>
      <c r="F623" s="963"/>
      <c r="G623" s="586" t="s">
        <v>646</v>
      </c>
      <c r="H623" s="577"/>
      <c r="I623" s="580" t="s">
        <v>353</v>
      </c>
      <c r="J623" s="577"/>
      <c r="K623" s="580" t="s">
        <v>57</v>
      </c>
      <c r="L623" s="577"/>
      <c r="N623" s="5"/>
    </row>
    <row r="624" spans="1:14" ht="42" customHeight="1" thickBot="1">
      <c r="A624" s="743"/>
      <c r="B624" s="744"/>
      <c r="C624" s="588" t="s">
        <v>944</v>
      </c>
      <c r="D624" s="587"/>
      <c r="E624" s="588" t="s">
        <v>943</v>
      </c>
      <c r="F624" s="587"/>
      <c r="G624" s="578"/>
      <c r="H624" s="579"/>
      <c r="I624" s="581"/>
      <c r="J624" s="579"/>
      <c r="K624" s="581"/>
      <c r="L624" s="579"/>
      <c r="N624" s="5"/>
    </row>
    <row r="625" spans="1:14" ht="17.25" thickBot="1">
      <c r="A625" s="22" t="s">
        <v>579</v>
      </c>
      <c r="B625" s="23" t="s">
        <v>581</v>
      </c>
      <c r="C625" s="588"/>
      <c r="D625" s="587"/>
      <c r="E625" s="735"/>
      <c r="F625" s="736"/>
      <c r="G625" s="735"/>
      <c r="H625" s="736"/>
      <c r="I625" s="735"/>
      <c r="J625" s="736"/>
      <c r="K625" s="735"/>
      <c r="L625" s="736"/>
      <c r="N625" s="5"/>
    </row>
    <row r="626" spans="1:12" s="26" customFormat="1" ht="16.5">
      <c r="A626" s="24">
        <v>1</v>
      </c>
      <c r="B626" s="25" t="s">
        <v>523</v>
      </c>
      <c r="C626" s="633">
        <v>1.85</v>
      </c>
      <c r="D626" s="635"/>
      <c r="E626" s="633">
        <v>9.68</v>
      </c>
      <c r="F626" s="635"/>
      <c r="G626" s="810">
        <v>9.54</v>
      </c>
      <c r="H626" s="811"/>
      <c r="I626" s="725">
        <v>11.74</v>
      </c>
      <c r="J626" s="726"/>
      <c r="K626" s="725"/>
      <c r="L626" s="726"/>
    </row>
    <row r="627" spans="1:12" s="26" customFormat="1" ht="16.5">
      <c r="A627" s="27">
        <v>2</v>
      </c>
      <c r="B627" s="28" t="s">
        <v>524</v>
      </c>
      <c r="C627" s="689">
        <v>2.11</v>
      </c>
      <c r="D627" s="690"/>
      <c r="E627" s="729">
        <v>7.92</v>
      </c>
      <c r="F627" s="730"/>
      <c r="G627" s="729">
        <v>10.56</v>
      </c>
      <c r="H627" s="730"/>
      <c r="I627" s="729">
        <v>11.15</v>
      </c>
      <c r="J627" s="730"/>
      <c r="K627" s="729">
        <v>8.8</v>
      </c>
      <c r="L627" s="730"/>
    </row>
    <row r="628" spans="1:12" s="26" customFormat="1" ht="16.5">
      <c r="A628" s="27">
        <v>3</v>
      </c>
      <c r="B628" s="28" t="s">
        <v>525</v>
      </c>
      <c r="C628" s="689">
        <v>1.94</v>
      </c>
      <c r="D628" s="690"/>
      <c r="E628" s="729">
        <v>5.28</v>
      </c>
      <c r="F628" s="730"/>
      <c r="G628" s="729">
        <v>19.66</v>
      </c>
      <c r="H628" s="730"/>
      <c r="I628" s="729"/>
      <c r="J628" s="730"/>
      <c r="K628" s="729">
        <v>10</v>
      </c>
      <c r="L628" s="730"/>
    </row>
    <row r="629" spans="1:12" s="26" customFormat="1" ht="16.5">
      <c r="A629" s="27">
        <v>4</v>
      </c>
      <c r="B629" s="28" t="s">
        <v>580</v>
      </c>
      <c r="C629" s="689">
        <v>22.5</v>
      </c>
      <c r="D629" s="690"/>
      <c r="E629" s="729">
        <v>22.5</v>
      </c>
      <c r="F629" s="730"/>
      <c r="G629" s="729">
        <v>22</v>
      </c>
      <c r="H629" s="730"/>
      <c r="I629" s="729">
        <v>22.5</v>
      </c>
      <c r="J629" s="730"/>
      <c r="K629" s="729"/>
      <c r="L629" s="730"/>
    </row>
    <row r="630" spans="1:12" s="26" customFormat="1" ht="16.5">
      <c r="A630" s="27">
        <v>5</v>
      </c>
      <c r="B630" s="28" t="s">
        <v>538</v>
      </c>
      <c r="C630" s="689">
        <v>1</v>
      </c>
      <c r="D630" s="690"/>
      <c r="E630" s="729">
        <v>11.15</v>
      </c>
      <c r="F630" s="730"/>
      <c r="G630" s="729">
        <v>12.27</v>
      </c>
      <c r="H630" s="730"/>
      <c r="I630" s="729">
        <v>3.52</v>
      </c>
      <c r="J630" s="730"/>
      <c r="K630" s="729">
        <v>5</v>
      </c>
      <c r="L630" s="730"/>
    </row>
    <row r="631" spans="1:12" s="31" customFormat="1" ht="17.25" thickBot="1">
      <c r="A631" s="22"/>
      <c r="B631" s="30" t="s">
        <v>618</v>
      </c>
      <c r="C631" s="582">
        <f>SUM(C626:D630)</f>
        <v>29.4</v>
      </c>
      <c r="D631" s="583"/>
      <c r="E631" s="582">
        <f>SUM(E626:F630)</f>
        <v>56.53</v>
      </c>
      <c r="F631" s="583"/>
      <c r="G631" s="582">
        <f>SUM(G626:H630)</f>
        <v>74.03</v>
      </c>
      <c r="H631" s="583"/>
      <c r="I631" s="582">
        <f>SUM(I626:J630)</f>
        <v>48.91</v>
      </c>
      <c r="J631" s="583"/>
      <c r="K631" s="582">
        <f>SUM(K626:L630)</f>
        <v>23.8</v>
      </c>
      <c r="L631" s="583"/>
    </row>
    <row r="632" spans="1:14" ht="17.25" thickBot="1">
      <c r="A632" s="22" t="s">
        <v>413</v>
      </c>
      <c r="B632" s="23" t="s">
        <v>527</v>
      </c>
      <c r="C632" s="32" t="s">
        <v>528</v>
      </c>
      <c r="D632" s="33" t="s">
        <v>529</v>
      </c>
      <c r="E632" s="32" t="s">
        <v>528</v>
      </c>
      <c r="F632" s="33" t="s">
        <v>529</v>
      </c>
      <c r="G632" s="3" t="s">
        <v>528</v>
      </c>
      <c r="H632" s="2" t="s">
        <v>529</v>
      </c>
      <c r="I632" s="32" t="s">
        <v>528</v>
      </c>
      <c r="J632" s="33" t="s">
        <v>529</v>
      </c>
      <c r="K632" s="684" t="s">
        <v>1208</v>
      </c>
      <c r="L632" s="685"/>
      <c r="N632" s="5"/>
    </row>
    <row r="633" spans="1:12" s="26" customFormat="1" ht="16.5">
      <c r="A633" s="93"/>
      <c r="B633" s="94" t="s">
        <v>530</v>
      </c>
      <c r="C633" s="93">
        <v>4</v>
      </c>
      <c r="D633" s="95">
        <v>2.5</v>
      </c>
      <c r="E633" s="93"/>
      <c r="F633" s="95"/>
      <c r="G633" s="84"/>
      <c r="H633" s="86"/>
      <c r="I633" s="235">
        <v>30</v>
      </c>
      <c r="J633" s="236">
        <v>3</v>
      </c>
      <c r="K633" s="686"/>
      <c r="L633" s="681"/>
    </row>
    <row r="634" spans="1:12" s="26" customFormat="1" ht="16.5">
      <c r="A634" s="93"/>
      <c r="B634" s="94" t="s">
        <v>531</v>
      </c>
      <c r="C634" s="93"/>
      <c r="D634" s="95"/>
      <c r="E634" s="109">
        <v>16</v>
      </c>
      <c r="F634" s="95">
        <v>7</v>
      </c>
      <c r="G634" s="93">
        <v>15</v>
      </c>
      <c r="H634" s="95">
        <v>9</v>
      </c>
      <c r="I634" s="109"/>
      <c r="J634" s="95"/>
      <c r="K634" s="612">
        <v>120</v>
      </c>
      <c r="L634" s="613"/>
    </row>
    <row r="635" spans="1:12" s="26" customFormat="1" ht="16.5">
      <c r="A635" s="93"/>
      <c r="B635" s="94"/>
      <c r="C635" s="93"/>
      <c r="D635" s="95"/>
      <c r="E635" s="109"/>
      <c r="F635" s="95"/>
      <c r="G635" s="93"/>
      <c r="H635" s="95"/>
      <c r="I635" s="109"/>
      <c r="J635" s="95"/>
      <c r="K635" s="614" t="s">
        <v>1209</v>
      </c>
      <c r="L635" s="615"/>
    </row>
    <row r="636" spans="1:12" s="26" customFormat="1" ht="16.5">
      <c r="A636" s="24">
        <v>1</v>
      </c>
      <c r="B636" s="103" t="s">
        <v>28</v>
      </c>
      <c r="C636" s="93"/>
      <c r="D636" s="95"/>
      <c r="E636" s="109"/>
      <c r="F636" s="95"/>
      <c r="G636" s="93"/>
      <c r="H636" s="95"/>
      <c r="I636" s="109"/>
      <c r="J636" s="95"/>
      <c r="K636" s="602">
        <v>1</v>
      </c>
      <c r="L636" s="603"/>
    </row>
    <row r="637" spans="1:12" s="26" customFormat="1" ht="16.5">
      <c r="A637" s="24">
        <v>2</v>
      </c>
      <c r="B637" s="103" t="s">
        <v>29</v>
      </c>
      <c r="C637" s="93"/>
      <c r="D637" s="95"/>
      <c r="E637" s="109"/>
      <c r="F637" s="95"/>
      <c r="G637" s="93"/>
      <c r="H637" s="95"/>
      <c r="I637" s="109"/>
      <c r="J637" s="95"/>
      <c r="K637" s="602">
        <v>2</v>
      </c>
      <c r="L637" s="603"/>
    </row>
    <row r="638" spans="1:12" s="26" customFormat="1" ht="16.5">
      <c r="A638" s="27">
        <v>3</v>
      </c>
      <c r="B638" s="100" t="s">
        <v>30</v>
      </c>
      <c r="C638" s="93"/>
      <c r="D638" s="95"/>
      <c r="E638" s="109"/>
      <c r="F638" s="95"/>
      <c r="G638" s="93"/>
      <c r="H638" s="95"/>
      <c r="I638" s="109"/>
      <c r="J638" s="95"/>
      <c r="K638" s="602">
        <v>2</v>
      </c>
      <c r="L638" s="603"/>
    </row>
    <row r="639" spans="1:12" s="26" customFormat="1" ht="16.5">
      <c r="A639" s="51">
        <v>4</v>
      </c>
      <c r="B639" s="385" t="s">
        <v>31</v>
      </c>
      <c r="C639" s="41"/>
      <c r="D639" s="42"/>
      <c r="E639" s="41"/>
      <c r="F639" s="42"/>
      <c r="G639" s="41"/>
      <c r="H639" s="42"/>
      <c r="I639" s="41"/>
      <c r="J639" s="42"/>
      <c r="K639" s="602">
        <v>1</v>
      </c>
      <c r="L639" s="603"/>
    </row>
    <row r="640" spans="1:14" ht="16.5">
      <c r="A640" s="51">
        <v>5</v>
      </c>
      <c r="B640" s="385" t="s">
        <v>89</v>
      </c>
      <c r="C640" s="544"/>
      <c r="D640" s="546"/>
      <c r="E640" s="544"/>
      <c r="F640" s="546"/>
      <c r="G640" s="544"/>
      <c r="H640" s="546"/>
      <c r="I640" s="544"/>
      <c r="J640" s="546"/>
      <c r="K640" s="602">
        <v>2</v>
      </c>
      <c r="L640" s="603"/>
      <c r="N640" s="5"/>
    </row>
    <row r="641" spans="1:14" ht="17.25" thickBot="1">
      <c r="A641" s="44"/>
      <c r="B641" s="545"/>
      <c r="C641" s="665"/>
      <c r="D641" s="666"/>
      <c r="E641" s="665"/>
      <c r="F641" s="666"/>
      <c r="G641" s="665"/>
      <c r="H641" s="666"/>
      <c r="I641" s="665"/>
      <c r="J641" s="666"/>
      <c r="K641" s="665"/>
      <c r="L641" s="666"/>
      <c r="N641" s="5"/>
    </row>
    <row r="642" spans="1:14" ht="17.25" thickBot="1">
      <c r="A642" s="22" t="s">
        <v>416</v>
      </c>
      <c r="B642" s="23" t="s">
        <v>58</v>
      </c>
      <c r="C642" s="667"/>
      <c r="D642" s="668"/>
      <c r="E642" s="667"/>
      <c r="F642" s="668"/>
      <c r="G642" s="691"/>
      <c r="H642" s="691"/>
      <c r="I642" s="668"/>
      <c r="J642" s="691"/>
      <c r="K642" s="668"/>
      <c r="L642" s="691"/>
      <c r="N642" s="5"/>
    </row>
    <row r="643" spans="1:12" s="26" customFormat="1" ht="16.5">
      <c r="A643" s="110">
        <v>1</v>
      </c>
      <c r="B643" s="111" t="s">
        <v>533</v>
      </c>
      <c r="C643" s="640">
        <v>110</v>
      </c>
      <c r="D643" s="637"/>
      <c r="E643" s="640">
        <v>180</v>
      </c>
      <c r="F643" s="637"/>
      <c r="G643" s="796">
        <v>300</v>
      </c>
      <c r="H643" s="797"/>
      <c r="I643" s="841" t="s">
        <v>647</v>
      </c>
      <c r="J643" s="797"/>
      <c r="K643" s="841">
        <v>300</v>
      </c>
      <c r="L643" s="797"/>
    </row>
    <row r="644" spans="1:12" s="26" customFormat="1" ht="16.5">
      <c r="A644" s="27">
        <v>2</v>
      </c>
      <c r="B644" s="28" t="s">
        <v>534</v>
      </c>
      <c r="C644" s="675"/>
      <c r="D644" s="676"/>
      <c r="E644" s="675"/>
      <c r="F644" s="676"/>
      <c r="G644" s="785"/>
      <c r="H644" s="786"/>
      <c r="I644" s="845"/>
      <c r="J644" s="786"/>
      <c r="K644" s="845"/>
      <c r="L644" s="786"/>
    </row>
    <row r="645" spans="1:12" s="26" customFormat="1" ht="16.5">
      <c r="A645" s="27">
        <v>3</v>
      </c>
      <c r="B645" s="28" t="s">
        <v>535</v>
      </c>
      <c r="C645" s="689"/>
      <c r="D645" s="690"/>
      <c r="E645" s="689"/>
      <c r="F645" s="690"/>
      <c r="G645" s="762"/>
      <c r="H645" s="763"/>
      <c r="I645" s="764"/>
      <c r="J645" s="763"/>
      <c r="K645" s="764"/>
      <c r="L645" s="763"/>
    </row>
    <row r="646" spans="1:14" ht="16.5">
      <c r="A646" s="27"/>
      <c r="B646" s="28"/>
      <c r="C646" s="689"/>
      <c r="D646" s="690"/>
      <c r="E646" s="689"/>
      <c r="F646" s="690"/>
      <c r="G646" s="762"/>
      <c r="H646" s="763"/>
      <c r="I646" s="764"/>
      <c r="J646" s="763"/>
      <c r="K646" s="764"/>
      <c r="L646" s="763"/>
      <c r="N646" s="5"/>
    </row>
    <row r="647" spans="1:14" ht="17.25" thickBot="1">
      <c r="A647" s="73"/>
      <c r="B647" s="74"/>
      <c r="C647" s="665"/>
      <c r="D647" s="666"/>
      <c r="E647" s="665"/>
      <c r="F647" s="666"/>
      <c r="G647" s="774"/>
      <c r="H647" s="771"/>
      <c r="I647" s="770"/>
      <c r="J647" s="771"/>
      <c r="K647" s="770"/>
      <c r="L647" s="771"/>
      <c r="N647" s="5"/>
    </row>
    <row r="648" spans="1:14" ht="17.25" thickBot="1">
      <c r="A648" s="22" t="s">
        <v>536</v>
      </c>
      <c r="B648" s="50" t="s">
        <v>582</v>
      </c>
      <c r="C648" s="667"/>
      <c r="D648" s="668"/>
      <c r="E648" s="667"/>
      <c r="F648" s="668"/>
      <c r="G648" s="789"/>
      <c r="H648" s="790"/>
      <c r="I648" s="842"/>
      <c r="J648" s="790"/>
      <c r="K648" s="842"/>
      <c r="L648" s="790"/>
      <c r="N648" s="5"/>
    </row>
    <row r="649" spans="1:12" s="26" customFormat="1" ht="16.5">
      <c r="A649" s="24">
        <v>1</v>
      </c>
      <c r="B649" s="25" t="s">
        <v>533</v>
      </c>
      <c r="C649" s="633">
        <v>0.21</v>
      </c>
      <c r="D649" s="635"/>
      <c r="E649" s="633">
        <v>0.21</v>
      </c>
      <c r="F649" s="635"/>
      <c r="G649" s="843">
        <v>0.9</v>
      </c>
      <c r="H649" s="844"/>
      <c r="I649" s="849">
        <v>9.06</v>
      </c>
      <c r="J649" s="844"/>
      <c r="K649" s="849">
        <v>9.27</v>
      </c>
      <c r="L649" s="844"/>
    </row>
    <row r="650" spans="1:12" s="26" customFormat="1" ht="16.5">
      <c r="A650" s="27">
        <v>2</v>
      </c>
      <c r="B650" s="28" t="s">
        <v>534</v>
      </c>
      <c r="C650" s="689"/>
      <c r="D650" s="690"/>
      <c r="E650" s="689"/>
      <c r="F650" s="690"/>
      <c r="G650" s="762"/>
      <c r="H650" s="763"/>
      <c r="I650" s="764"/>
      <c r="J650" s="763"/>
      <c r="K650" s="764"/>
      <c r="L650" s="763"/>
    </row>
    <row r="651" spans="1:12" s="26" customFormat="1" ht="16.5">
      <c r="A651" s="27">
        <v>3</v>
      </c>
      <c r="B651" s="28" t="s">
        <v>535</v>
      </c>
      <c r="C651" s="689"/>
      <c r="D651" s="690"/>
      <c r="E651" s="689"/>
      <c r="F651" s="690"/>
      <c r="G651" s="762"/>
      <c r="H651" s="763"/>
      <c r="I651" s="764"/>
      <c r="J651" s="763"/>
      <c r="K651" s="764"/>
      <c r="L651" s="763"/>
    </row>
    <row r="652" spans="1:12" s="26" customFormat="1" ht="16.5">
      <c r="A652" s="75"/>
      <c r="B652" s="76"/>
      <c r="C652" s="689"/>
      <c r="D652" s="690"/>
      <c r="E652" s="689"/>
      <c r="F652" s="690"/>
      <c r="G652" s="762"/>
      <c r="H652" s="763"/>
      <c r="I652" s="764"/>
      <c r="J652" s="763"/>
      <c r="K652" s="764"/>
      <c r="L652" s="763"/>
    </row>
    <row r="653" spans="1:14" ht="17.25" thickBot="1">
      <c r="A653" s="73"/>
      <c r="B653" s="74"/>
      <c r="C653" s="665"/>
      <c r="D653" s="666"/>
      <c r="E653" s="665"/>
      <c r="F653" s="666"/>
      <c r="G653" s="774"/>
      <c r="H653" s="771"/>
      <c r="I653" s="770"/>
      <c r="J653" s="771"/>
      <c r="K653" s="770"/>
      <c r="L653" s="771"/>
      <c r="N653" s="5"/>
    </row>
    <row r="654" spans="1:12" s="20" customFormat="1" ht="17.25" thickBot="1">
      <c r="A654" s="53"/>
      <c r="B654" s="54"/>
      <c r="C654" s="693"/>
      <c r="D654" s="694"/>
      <c r="E654" s="693"/>
      <c r="F654" s="694"/>
      <c r="G654" s="761"/>
      <c r="H654" s="756"/>
      <c r="I654" s="755"/>
      <c r="J654" s="756"/>
      <c r="K654" s="755"/>
      <c r="L654" s="756"/>
    </row>
    <row r="655" spans="1:14" ht="16.5">
      <c r="A655" s="77"/>
      <c r="B655" s="78"/>
      <c r="C655" s="633"/>
      <c r="D655" s="635"/>
      <c r="E655" s="633"/>
      <c r="F655" s="635"/>
      <c r="G655" s="757"/>
      <c r="H655" s="758"/>
      <c r="I655" s="759"/>
      <c r="J655" s="760"/>
      <c r="K655" s="759"/>
      <c r="L655" s="760"/>
      <c r="N655" s="5"/>
    </row>
    <row r="656" spans="1:14" ht="16.5">
      <c r="A656" s="71"/>
      <c r="B656" s="72"/>
      <c r="C656" s="689"/>
      <c r="D656" s="690"/>
      <c r="E656" s="689"/>
      <c r="F656" s="690"/>
      <c r="G656" s="762"/>
      <c r="H656" s="763"/>
      <c r="I656" s="764"/>
      <c r="J656" s="763"/>
      <c r="K656" s="764"/>
      <c r="L656" s="763"/>
      <c r="N656" s="5"/>
    </row>
    <row r="657" spans="1:14" ht="16.5">
      <c r="A657" s="75"/>
      <c r="B657" s="76"/>
      <c r="C657" s="689"/>
      <c r="D657" s="690"/>
      <c r="E657" s="689"/>
      <c r="F657" s="690"/>
      <c r="G657" s="762"/>
      <c r="H657" s="763"/>
      <c r="I657" s="764"/>
      <c r="J657" s="763"/>
      <c r="K657" s="764"/>
      <c r="L657" s="763"/>
      <c r="N657" s="5"/>
    </row>
    <row r="658" spans="1:14" ht="17.25" thickBot="1">
      <c r="A658" s="73"/>
      <c r="B658" s="74"/>
      <c r="C658" s="665"/>
      <c r="D658" s="666"/>
      <c r="E658" s="665"/>
      <c r="F658" s="666"/>
      <c r="G658" s="848"/>
      <c r="H658" s="847"/>
      <c r="I658" s="846"/>
      <c r="J658" s="847"/>
      <c r="K658" s="846"/>
      <c r="L658" s="847"/>
      <c r="N658" s="5"/>
    </row>
    <row r="659" spans="2:14" ht="15">
      <c r="B659" s="664"/>
      <c r="C659" s="664"/>
      <c r="D659" s="664"/>
      <c r="E659" s="664"/>
      <c r="F659" s="664"/>
      <c r="G659" s="664"/>
      <c r="H659" s="664"/>
      <c r="I659" s="664"/>
      <c r="J659" s="664"/>
      <c r="K659" s="664"/>
      <c r="L659" s="664"/>
      <c r="N659" s="5"/>
    </row>
    <row r="660" spans="3:14" ht="15">
      <c r="C660" s="5"/>
      <c r="D660" s="5"/>
      <c r="F660" s="5"/>
      <c r="G660" s="113"/>
      <c r="H660" s="113"/>
      <c r="I660" s="113"/>
      <c r="J660" s="113"/>
      <c r="L660" s="5"/>
      <c r="N660" s="5"/>
    </row>
    <row r="661" spans="3:14" ht="15">
      <c r="C661" s="5"/>
      <c r="D661" s="5"/>
      <c r="F661" s="5"/>
      <c r="H661" s="5"/>
      <c r="J661" s="5"/>
      <c r="L661" s="5"/>
      <c r="N661" s="5"/>
    </row>
    <row r="662" spans="3:14" ht="15">
      <c r="C662" s="5"/>
      <c r="D662" s="5"/>
      <c r="F662" s="5"/>
      <c r="H662" s="5"/>
      <c r="J662" s="5"/>
      <c r="L662" s="5"/>
      <c r="N662" s="5"/>
    </row>
    <row r="663" spans="3:14" ht="10.5" customHeight="1">
      <c r="C663" s="5"/>
      <c r="D663" s="5"/>
      <c r="F663" s="5"/>
      <c r="H663" s="5"/>
      <c r="J663" s="5"/>
      <c r="N663" s="5"/>
    </row>
    <row r="664" spans="1:13" ht="61.5" customHeight="1">
      <c r="A664" s="66"/>
      <c r="C664" s="67"/>
      <c r="D664" s="68"/>
      <c r="E664" s="69"/>
      <c r="F664" s="70"/>
      <c r="G664" s="69"/>
      <c r="H664" s="70"/>
      <c r="I664" s="69"/>
      <c r="J664" s="70"/>
      <c r="K664" s="69"/>
      <c r="M664" s="88">
        <v>20</v>
      </c>
    </row>
    <row r="665" spans="1:12" ht="21.75" customHeight="1">
      <c r="A665" s="59"/>
      <c r="B665" s="59"/>
      <c r="C665" s="4"/>
      <c r="D665" s="60"/>
      <c r="E665" s="59"/>
      <c r="F665" s="60"/>
      <c r="G665" s="59"/>
      <c r="H665" s="60"/>
      <c r="I665" s="59"/>
      <c r="J665" s="60"/>
      <c r="K665" s="59"/>
      <c r="L665" s="60"/>
    </row>
    <row r="666" spans="1:12" ht="24.75" customHeight="1" thickBot="1">
      <c r="A666" s="628" t="s">
        <v>753</v>
      </c>
      <c r="B666" s="628"/>
      <c r="C666" s="61"/>
      <c r="D666" s="62"/>
      <c r="E666" s="63"/>
      <c r="F666" s="62"/>
      <c r="G666" s="63"/>
      <c r="H666" s="62"/>
      <c r="I666" s="63"/>
      <c r="J666" s="62"/>
      <c r="K666" s="63"/>
      <c r="L666" s="62"/>
    </row>
    <row r="667" spans="1:14" ht="15.75" thickBot="1">
      <c r="A667" s="741"/>
      <c r="B667" s="742"/>
      <c r="C667" s="604" t="s">
        <v>522</v>
      </c>
      <c r="D667" s="605"/>
      <c r="E667" s="605"/>
      <c r="F667" s="605"/>
      <c r="G667" s="605"/>
      <c r="H667" s="605"/>
      <c r="I667" s="605"/>
      <c r="J667" s="606"/>
      <c r="L667" s="5"/>
      <c r="N667" s="5"/>
    </row>
    <row r="668" spans="1:10" s="20" customFormat="1" ht="17.25" customHeight="1" thickBot="1">
      <c r="A668" s="743"/>
      <c r="B668" s="744"/>
      <c r="C668" s="783" t="s">
        <v>999</v>
      </c>
      <c r="D668" s="784"/>
      <c r="E668" s="783" t="s">
        <v>453</v>
      </c>
      <c r="F668" s="784"/>
      <c r="G668" s="588" t="s">
        <v>997</v>
      </c>
      <c r="H668" s="587"/>
      <c r="I668" s="783" t="s">
        <v>998</v>
      </c>
      <c r="J668" s="784"/>
    </row>
    <row r="669" spans="1:14" ht="17.25" thickBot="1">
      <c r="A669" s="22" t="s">
        <v>579</v>
      </c>
      <c r="B669" s="23" t="s">
        <v>837</v>
      </c>
      <c r="C669" s="667"/>
      <c r="D669" s="668"/>
      <c r="E669" s="735"/>
      <c r="F669" s="736"/>
      <c r="G669" s="735"/>
      <c r="H669" s="736"/>
      <c r="I669" s="735"/>
      <c r="J669" s="736"/>
      <c r="L669" s="5"/>
      <c r="N669" s="5"/>
    </row>
    <row r="670" spans="1:10" s="26" customFormat="1" ht="16.5">
      <c r="A670" s="24">
        <v>1</v>
      </c>
      <c r="B670" s="25" t="s">
        <v>523</v>
      </c>
      <c r="C670" s="633">
        <v>440.21</v>
      </c>
      <c r="D670" s="635"/>
      <c r="E670" s="633"/>
      <c r="F670" s="635"/>
      <c r="G670" s="633"/>
      <c r="H670" s="635"/>
      <c r="I670" s="633"/>
      <c r="J670" s="635"/>
    </row>
    <row r="671" spans="1:10" s="26" customFormat="1" ht="16.5">
      <c r="A671" s="27">
        <v>2</v>
      </c>
      <c r="B671" s="28" t="s">
        <v>524</v>
      </c>
      <c r="C671" s="689">
        <v>29.35</v>
      </c>
      <c r="D671" s="690"/>
      <c r="E671" s="729">
        <v>2022.02</v>
      </c>
      <c r="F671" s="730"/>
      <c r="G671" s="729">
        <v>146.74</v>
      </c>
      <c r="H671" s="730"/>
      <c r="I671" s="729">
        <v>293.47</v>
      </c>
      <c r="J671" s="730"/>
    </row>
    <row r="672" spans="1:10" s="26" customFormat="1" ht="16.5">
      <c r="A672" s="27">
        <v>3</v>
      </c>
      <c r="B672" s="28" t="s">
        <v>525</v>
      </c>
      <c r="C672" s="689">
        <v>234.78</v>
      </c>
      <c r="D672" s="690"/>
      <c r="E672" s="729">
        <v>1173.88</v>
      </c>
      <c r="F672" s="730"/>
      <c r="G672" s="729">
        <v>281.76</v>
      </c>
      <c r="H672" s="730"/>
      <c r="I672" s="729">
        <v>234.78</v>
      </c>
      <c r="J672" s="730"/>
    </row>
    <row r="673" spans="1:10" s="26" customFormat="1" ht="16.5">
      <c r="A673" s="27">
        <v>4</v>
      </c>
      <c r="B673" s="28" t="s">
        <v>526</v>
      </c>
      <c r="C673" s="689">
        <v>293.47</v>
      </c>
      <c r="D673" s="690"/>
      <c r="E673" s="729">
        <v>10780.4</v>
      </c>
      <c r="F673" s="730"/>
      <c r="G673" s="729">
        <v>2113.2</v>
      </c>
      <c r="H673" s="730"/>
      <c r="I673" s="729">
        <v>1760.82</v>
      </c>
      <c r="J673" s="730"/>
    </row>
    <row r="674" spans="1:10" s="26" customFormat="1" ht="16.5">
      <c r="A674" s="27">
        <v>5</v>
      </c>
      <c r="B674" s="28" t="s">
        <v>538</v>
      </c>
      <c r="C674" s="689">
        <v>586.94</v>
      </c>
      <c r="D674" s="690"/>
      <c r="E674" s="729">
        <v>2934.7</v>
      </c>
      <c r="F674" s="730"/>
      <c r="G674" s="729">
        <v>1027.14</v>
      </c>
      <c r="H674" s="730"/>
      <c r="I674" s="729">
        <v>586.94</v>
      </c>
      <c r="J674" s="730"/>
    </row>
    <row r="675" spans="1:10" s="31" customFormat="1" ht="17.25" thickBot="1">
      <c r="A675" s="22"/>
      <c r="B675" s="30" t="s">
        <v>618</v>
      </c>
      <c r="C675" s="582">
        <f>SUM(C670:C674)</f>
        <v>1584.75</v>
      </c>
      <c r="D675" s="583"/>
      <c r="E675" s="582">
        <f>SUM(E670:E674)</f>
        <v>16911</v>
      </c>
      <c r="F675" s="583"/>
      <c r="G675" s="582">
        <f>SUM(G670:G674)</f>
        <v>3568.84</v>
      </c>
      <c r="H675" s="583"/>
      <c r="I675" s="582">
        <f>SUM(I670:I674)</f>
        <v>2876.01</v>
      </c>
      <c r="J675" s="583"/>
    </row>
    <row r="676" spans="1:14" ht="17.25" thickBot="1">
      <c r="A676" s="22" t="s">
        <v>413</v>
      </c>
      <c r="B676" s="23" t="s">
        <v>527</v>
      </c>
      <c r="C676" s="684" t="s">
        <v>1208</v>
      </c>
      <c r="D676" s="685"/>
      <c r="E676" s="684" t="s">
        <v>1208</v>
      </c>
      <c r="F676" s="685"/>
      <c r="G676" s="684" t="s">
        <v>1208</v>
      </c>
      <c r="H676" s="685"/>
      <c r="I676" s="684" t="s">
        <v>1208</v>
      </c>
      <c r="J676" s="685"/>
      <c r="L676" s="5"/>
      <c r="N676" s="5"/>
    </row>
    <row r="677" spans="1:10" s="87" customFormat="1" ht="16.5">
      <c r="A677" s="93"/>
      <c r="B677" s="94" t="s">
        <v>530</v>
      </c>
      <c r="C677" s="686"/>
      <c r="D677" s="681"/>
      <c r="E677" s="686"/>
      <c r="F677" s="681"/>
      <c r="G677" s="686"/>
      <c r="H677" s="681"/>
      <c r="I677" s="686"/>
      <c r="J677" s="681"/>
    </row>
    <row r="678" spans="1:10" s="87" customFormat="1" ht="16.5">
      <c r="A678" s="93"/>
      <c r="B678" s="94" t="s">
        <v>531</v>
      </c>
      <c r="C678" s="616">
        <v>350</v>
      </c>
      <c r="D678" s="613"/>
      <c r="E678" s="616">
        <v>1450</v>
      </c>
      <c r="F678" s="613"/>
      <c r="G678" s="616">
        <v>750</v>
      </c>
      <c r="H678" s="613"/>
      <c r="I678" s="616">
        <v>1500</v>
      </c>
      <c r="J678" s="613"/>
    </row>
    <row r="679" spans="1:10" s="87" customFormat="1" ht="16.5">
      <c r="A679" s="593"/>
      <c r="B679" s="594"/>
      <c r="C679" s="614" t="s">
        <v>1209</v>
      </c>
      <c r="D679" s="615"/>
      <c r="E679" s="614" t="s">
        <v>1209</v>
      </c>
      <c r="F679" s="615"/>
      <c r="G679" s="614" t="s">
        <v>1209</v>
      </c>
      <c r="H679" s="615"/>
      <c r="I679" s="614" t="s">
        <v>1209</v>
      </c>
      <c r="J679" s="615"/>
    </row>
    <row r="680" spans="1:10" s="87" customFormat="1" ht="16.5">
      <c r="A680" s="24">
        <v>1</v>
      </c>
      <c r="B680" s="103" t="s">
        <v>28</v>
      </c>
      <c r="C680" s="602">
        <v>4</v>
      </c>
      <c r="D680" s="603"/>
      <c r="E680" s="602"/>
      <c r="F680" s="603"/>
      <c r="G680" s="623"/>
      <c r="H680" s="624"/>
      <c r="I680" s="623"/>
      <c r="J680" s="624"/>
    </row>
    <row r="681" spans="1:10" s="87" customFormat="1" ht="16.5">
      <c r="A681" s="24">
        <v>2</v>
      </c>
      <c r="B681" s="103" t="s">
        <v>29</v>
      </c>
      <c r="C681" s="602">
        <v>15</v>
      </c>
      <c r="D681" s="603"/>
      <c r="E681" s="602"/>
      <c r="F681" s="603"/>
      <c r="G681" s="623"/>
      <c r="H681" s="624"/>
      <c r="I681" s="623"/>
      <c r="J681" s="624"/>
    </row>
    <row r="682" spans="1:10" s="87" customFormat="1" ht="16.5">
      <c r="A682" s="27">
        <v>3</v>
      </c>
      <c r="B682" s="100" t="s">
        <v>30</v>
      </c>
      <c r="C682" s="602">
        <v>30</v>
      </c>
      <c r="D682" s="603"/>
      <c r="E682" s="602">
        <v>30</v>
      </c>
      <c r="F682" s="603"/>
      <c r="G682" s="623">
        <v>35</v>
      </c>
      <c r="H682" s="624"/>
      <c r="I682" s="623">
        <v>30</v>
      </c>
      <c r="J682" s="624"/>
    </row>
    <row r="683" spans="1:10" s="87" customFormat="1" ht="16.5">
      <c r="A683" s="51">
        <v>4</v>
      </c>
      <c r="B683" s="385" t="s">
        <v>31</v>
      </c>
      <c r="C683" s="602">
        <v>70</v>
      </c>
      <c r="D683" s="603"/>
      <c r="E683" s="602">
        <v>50</v>
      </c>
      <c r="F683" s="603"/>
      <c r="G683" s="623">
        <v>25</v>
      </c>
      <c r="H683" s="624"/>
      <c r="I683" s="623">
        <v>50</v>
      </c>
      <c r="J683" s="624"/>
    </row>
    <row r="684" spans="1:14" ht="16.5">
      <c r="A684" s="51">
        <v>5</v>
      </c>
      <c r="B684" s="385" t="s">
        <v>89</v>
      </c>
      <c r="C684" s="602">
        <v>100</v>
      </c>
      <c r="D684" s="603"/>
      <c r="E684" s="602">
        <v>80</v>
      </c>
      <c r="F684" s="603"/>
      <c r="G684" s="623">
        <v>30</v>
      </c>
      <c r="H684" s="624"/>
      <c r="I684" s="623">
        <v>80</v>
      </c>
      <c r="J684" s="624"/>
      <c r="L684" s="5"/>
      <c r="N684" s="5"/>
    </row>
    <row r="685" spans="1:14" ht="17.25" thickBot="1">
      <c r="A685" s="73"/>
      <c r="B685" s="74"/>
      <c r="C685" s="665"/>
      <c r="D685" s="666"/>
      <c r="E685" s="665"/>
      <c r="F685" s="666"/>
      <c r="G685" s="665"/>
      <c r="H685" s="666"/>
      <c r="I685" s="665"/>
      <c r="J685" s="666"/>
      <c r="L685" s="5"/>
      <c r="N685" s="5"/>
    </row>
    <row r="686" spans="1:14" ht="17.25" thickBot="1">
      <c r="A686" s="22" t="s">
        <v>416</v>
      </c>
      <c r="B686" s="23" t="s">
        <v>1127</v>
      </c>
      <c r="C686" s="667"/>
      <c r="D686" s="668"/>
      <c r="E686" s="667"/>
      <c r="F686" s="668"/>
      <c r="G686" s="667"/>
      <c r="H686" s="668"/>
      <c r="I686" s="667"/>
      <c r="J686" s="668"/>
      <c r="L686" s="5"/>
      <c r="N686" s="5"/>
    </row>
    <row r="687" spans="1:10" s="79" customFormat="1" ht="16.5">
      <c r="A687" s="110">
        <v>1</v>
      </c>
      <c r="B687" s="111" t="s">
        <v>533</v>
      </c>
      <c r="C687" s="640">
        <v>40000</v>
      </c>
      <c r="D687" s="637"/>
      <c r="E687" s="640">
        <v>100000</v>
      </c>
      <c r="F687" s="637"/>
      <c r="G687" s="640">
        <v>80000</v>
      </c>
      <c r="H687" s="637"/>
      <c r="I687" s="640">
        <v>70000</v>
      </c>
      <c r="J687" s="637"/>
    </row>
    <row r="688" spans="1:10" s="26" customFormat="1" ht="16.5">
      <c r="A688" s="27">
        <v>2</v>
      </c>
      <c r="B688" s="28" t="s">
        <v>534</v>
      </c>
      <c r="C688" s="675"/>
      <c r="D688" s="676"/>
      <c r="E688" s="675"/>
      <c r="F688" s="676"/>
      <c r="G688" s="675"/>
      <c r="H688" s="676"/>
      <c r="I688" s="675"/>
      <c r="J688" s="676"/>
    </row>
    <row r="689" spans="1:10" s="26" customFormat="1" ht="16.5">
      <c r="A689" s="27">
        <v>3</v>
      </c>
      <c r="B689" s="28" t="s">
        <v>535</v>
      </c>
      <c r="C689" s="689"/>
      <c r="D689" s="690"/>
      <c r="E689" s="689"/>
      <c r="F689" s="690"/>
      <c r="G689" s="689"/>
      <c r="H689" s="690"/>
      <c r="I689" s="689"/>
      <c r="J689" s="690"/>
    </row>
    <row r="690" spans="1:10" s="26" customFormat="1" ht="16.5">
      <c r="A690" s="27"/>
      <c r="B690" s="28"/>
      <c r="C690" s="689"/>
      <c r="D690" s="690"/>
      <c r="E690" s="689"/>
      <c r="F690" s="690"/>
      <c r="G690" s="689"/>
      <c r="H690" s="690"/>
      <c r="I690" s="689"/>
      <c r="J690" s="690"/>
    </row>
    <row r="691" spans="1:14" ht="17.25" thickBot="1">
      <c r="A691" s="73"/>
      <c r="B691" s="74"/>
      <c r="C691" s="665"/>
      <c r="D691" s="666"/>
      <c r="E691" s="665"/>
      <c r="F691" s="666"/>
      <c r="G691" s="665"/>
      <c r="H691" s="666"/>
      <c r="I691" s="665"/>
      <c r="J691" s="666"/>
      <c r="L691" s="5"/>
      <c r="N691" s="5"/>
    </row>
    <row r="692" spans="1:14" ht="17.25" thickBot="1">
      <c r="A692" s="22" t="s">
        <v>536</v>
      </c>
      <c r="B692" s="50" t="s">
        <v>582</v>
      </c>
      <c r="C692" s="667"/>
      <c r="D692" s="668"/>
      <c r="E692" s="667"/>
      <c r="F692" s="668"/>
      <c r="G692" s="667"/>
      <c r="H692" s="668"/>
      <c r="I692" s="667"/>
      <c r="J692" s="668"/>
      <c r="L692" s="5"/>
      <c r="N692" s="5"/>
    </row>
    <row r="693" spans="1:10" s="26" customFormat="1" ht="16.5">
      <c r="A693" s="24">
        <v>1</v>
      </c>
      <c r="B693" s="25" t="s">
        <v>533</v>
      </c>
      <c r="C693" s="633">
        <v>0.3</v>
      </c>
      <c r="D693" s="635"/>
      <c r="E693" s="633">
        <v>0.45</v>
      </c>
      <c r="F693" s="635"/>
      <c r="G693" s="633">
        <v>0.23</v>
      </c>
      <c r="H693" s="635"/>
      <c r="I693" s="633">
        <v>0.22</v>
      </c>
      <c r="J693" s="635"/>
    </row>
    <row r="694" spans="1:10" s="26" customFormat="1" ht="16.5">
      <c r="A694" s="27">
        <v>2</v>
      </c>
      <c r="B694" s="28" t="s">
        <v>534</v>
      </c>
      <c r="C694" s="689"/>
      <c r="D694" s="690"/>
      <c r="E694" s="689"/>
      <c r="F694" s="690"/>
      <c r="G694" s="689"/>
      <c r="H694" s="690"/>
      <c r="I694" s="689"/>
      <c r="J694" s="690"/>
    </row>
    <row r="695" spans="1:10" s="26" customFormat="1" ht="16.5">
      <c r="A695" s="27">
        <v>3</v>
      </c>
      <c r="B695" s="28" t="s">
        <v>535</v>
      </c>
      <c r="C695" s="689"/>
      <c r="D695" s="690"/>
      <c r="E695" s="689"/>
      <c r="F695" s="690"/>
      <c r="G695" s="689"/>
      <c r="H695" s="690"/>
      <c r="I695" s="689"/>
      <c r="J695" s="690"/>
    </row>
    <row r="696" spans="1:14" ht="16.5">
      <c r="A696" s="75"/>
      <c r="B696" s="76"/>
      <c r="C696" s="689"/>
      <c r="D696" s="690"/>
      <c r="E696" s="689"/>
      <c r="F696" s="690"/>
      <c r="G696" s="689"/>
      <c r="H696" s="690"/>
      <c r="I696" s="689"/>
      <c r="J696" s="690"/>
      <c r="L696" s="5"/>
      <c r="N696" s="5"/>
    </row>
    <row r="697" spans="1:14" ht="17.25" thickBot="1">
      <c r="A697" s="73"/>
      <c r="B697" s="74"/>
      <c r="C697" s="665"/>
      <c r="D697" s="666"/>
      <c r="E697" s="665"/>
      <c r="F697" s="666"/>
      <c r="G697" s="665"/>
      <c r="H697" s="666"/>
      <c r="I697" s="665"/>
      <c r="J697" s="666"/>
      <c r="L697" s="5"/>
      <c r="N697" s="5"/>
    </row>
    <row r="698" spans="1:10" s="20" customFormat="1" ht="21.75" customHeight="1" thickBot="1">
      <c r="A698" s="53"/>
      <c r="B698" s="54"/>
      <c r="C698" s="693"/>
      <c r="D698" s="694"/>
      <c r="E698" s="693"/>
      <c r="F698" s="694"/>
      <c r="G698" s="693"/>
      <c r="H698" s="694"/>
      <c r="I698" s="693"/>
      <c r="J698" s="694"/>
    </row>
    <row r="699" spans="1:14" ht="17.25" thickBot="1">
      <c r="A699" s="77"/>
      <c r="B699" s="78"/>
      <c r="C699" s="610"/>
      <c r="D699" s="611"/>
      <c r="E699" s="610"/>
      <c r="F699" s="611"/>
      <c r="G699" s="610"/>
      <c r="H699" s="611"/>
      <c r="I699" s="610"/>
      <c r="J699" s="611"/>
      <c r="L699" s="5"/>
      <c r="N699" s="5"/>
    </row>
    <row r="700" spans="1:14" ht="17.25" thickBot="1">
      <c r="A700" s="83" t="s">
        <v>537</v>
      </c>
      <c r="B700" s="50" t="s">
        <v>553</v>
      </c>
      <c r="C700" s="667"/>
      <c r="D700" s="668"/>
      <c r="E700" s="667"/>
      <c r="F700" s="668"/>
      <c r="G700" s="667"/>
      <c r="H700" s="668"/>
      <c r="I700" s="667"/>
      <c r="J700" s="668"/>
      <c r="L700" s="5"/>
      <c r="N700" s="5"/>
    </row>
    <row r="701" spans="1:14" ht="17.25" thickBot="1">
      <c r="A701" s="51">
        <v>1</v>
      </c>
      <c r="B701" s="76"/>
      <c r="C701" s="750"/>
      <c r="D701" s="751"/>
      <c r="E701" s="750">
        <v>10858</v>
      </c>
      <c r="F701" s="751"/>
      <c r="G701" s="750">
        <v>5723</v>
      </c>
      <c r="H701" s="751"/>
      <c r="I701" s="750">
        <v>7043</v>
      </c>
      <c r="J701" s="751"/>
      <c r="L701" s="5"/>
      <c r="N701" s="5"/>
    </row>
    <row r="702" spans="1:14" ht="17.25" thickBot="1">
      <c r="A702" s="453" t="s">
        <v>500</v>
      </c>
      <c r="B702" s="470" t="s">
        <v>498</v>
      </c>
      <c r="C702" s="667"/>
      <c r="D702" s="668"/>
      <c r="E702" s="667"/>
      <c r="F702" s="668"/>
      <c r="G702" s="667"/>
      <c r="H702" s="668"/>
      <c r="I702" s="667"/>
      <c r="J702" s="668"/>
      <c r="L702" s="5"/>
      <c r="N702" s="5"/>
    </row>
    <row r="703" spans="1:14" ht="16.5">
      <c r="A703" s="466">
        <v>1</v>
      </c>
      <c r="B703" s="468" t="s">
        <v>87</v>
      </c>
      <c r="C703" s="836"/>
      <c r="D703" s="836"/>
      <c r="E703" s="836">
        <v>1</v>
      </c>
      <c r="F703" s="836"/>
      <c r="G703" s="836">
        <v>1</v>
      </c>
      <c r="H703" s="836"/>
      <c r="I703" s="836">
        <v>1</v>
      </c>
      <c r="J703" s="836"/>
      <c r="L703" s="5"/>
      <c r="N703" s="5"/>
    </row>
    <row r="704" spans="1:14" ht="20.25" customHeight="1" thickBot="1">
      <c r="A704" s="467">
        <v>2</v>
      </c>
      <c r="B704" s="469" t="s">
        <v>499</v>
      </c>
      <c r="C704" s="795"/>
      <c r="D704" s="795"/>
      <c r="E704" s="795">
        <v>8</v>
      </c>
      <c r="F704" s="795"/>
      <c r="G704" s="795">
        <v>3</v>
      </c>
      <c r="H704" s="795"/>
      <c r="I704" s="795">
        <v>3</v>
      </c>
      <c r="J704" s="795"/>
      <c r="M704" s="88"/>
      <c r="N704" s="5"/>
    </row>
    <row r="705" spans="1:14" ht="43.5" customHeight="1">
      <c r="A705" s="222"/>
      <c r="B705" s="223"/>
      <c r="C705" s="90"/>
      <c r="D705" s="90"/>
      <c r="E705" s="90"/>
      <c r="F705" s="90"/>
      <c r="G705" s="90"/>
      <c r="H705" s="90"/>
      <c r="I705" s="90"/>
      <c r="J705" s="90"/>
      <c r="L705" s="5"/>
      <c r="M705" s="88">
        <v>21</v>
      </c>
      <c r="N705" s="5"/>
    </row>
    <row r="706" spans="1:14" ht="27" customHeight="1" thickBot="1">
      <c r="A706" s="628" t="s">
        <v>754</v>
      </c>
      <c r="B706" s="628"/>
      <c r="C706" s="61"/>
      <c r="D706" s="62"/>
      <c r="E706" s="63"/>
      <c r="F706" s="62"/>
      <c r="G706" s="63"/>
      <c r="H706" s="62"/>
      <c r="I706" s="63"/>
      <c r="J706" s="62"/>
      <c r="K706" s="63"/>
      <c r="L706" s="5"/>
      <c r="N706" s="5"/>
    </row>
    <row r="707" spans="1:14" ht="15.75" thickBot="1">
      <c r="A707" s="741"/>
      <c r="B707" s="742"/>
      <c r="C707" s="604" t="s">
        <v>522</v>
      </c>
      <c r="D707" s="605"/>
      <c r="E707" s="605"/>
      <c r="F707" s="605"/>
      <c r="G707" s="605"/>
      <c r="H707" s="605"/>
      <c r="I707" s="605"/>
      <c r="J707" s="606"/>
      <c r="L707" s="5"/>
      <c r="N707" s="5"/>
    </row>
    <row r="708" spans="1:14" ht="32.25" customHeight="1" thickBot="1">
      <c r="A708" s="743"/>
      <c r="B708" s="744"/>
      <c r="C708" s="588" t="s">
        <v>594</v>
      </c>
      <c r="D708" s="749"/>
      <c r="E708" s="749"/>
      <c r="F708" s="587"/>
      <c r="G708" s="588" t="s">
        <v>765</v>
      </c>
      <c r="H708" s="749"/>
      <c r="I708" s="749"/>
      <c r="J708" s="587"/>
      <c r="K708" s="20"/>
      <c r="L708" s="5"/>
      <c r="N708" s="5"/>
    </row>
    <row r="709" spans="1:14" ht="17.25" thickBot="1">
      <c r="A709" s="22" t="s">
        <v>579</v>
      </c>
      <c r="B709" s="23" t="s">
        <v>837</v>
      </c>
      <c r="C709" s="667" t="s">
        <v>766</v>
      </c>
      <c r="D709" s="639"/>
      <c r="E709" s="639"/>
      <c r="F709" s="668"/>
      <c r="G709" s="735" t="s">
        <v>767</v>
      </c>
      <c r="H709" s="736"/>
      <c r="I709" s="735" t="s">
        <v>768</v>
      </c>
      <c r="J709" s="736"/>
      <c r="L709" s="5"/>
      <c r="N709" s="5"/>
    </row>
    <row r="710" spans="1:14" ht="16.5">
      <c r="A710" s="24">
        <v>1</v>
      </c>
      <c r="B710" s="25" t="s">
        <v>523</v>
      </c>
      <c r="C710" s="725">
        <v>1913.43</v>
      </c>
      <c r="D710" s="798"/>
      <c r="E710" s="798"/>
      <c r="F710" s="726"/>
      <c r="G710" s="633">
        <v>378.58</v>
      </c>
      <c r="H710" s="635"/>
      <c r="I710" s="633">
        <v>191.05</v>
      </c>
      <c r="J710" s="635"/>
      <c r="K710" s="26"/>
      <c r="L710" s="5"/>
      <c r="N710" s="5"/>
    </row>
    <row r="711" spans="1:14" ht="16.5">
      <c r="A711" s="27">
        <v>2</v>
      </c>
      <c r="B711" s="28" t="s">
        <v>524</v>
      </c>
      <c r="C711" s="729">
        <v>1009.54</v>
      </c>
      <c r="D711" s="799"/>
      <c r="E711" s="799"/>
      <c r="F711" s="730"/>
      <c r="G711" s="729">
        <v>868.97</v>
      </c>
      <c r="H711" s="730"/>
      <c r="I711" s="729">
        <v>796.33</v>
      </c>
      <c r="J711" s="730"/>
      <c r="K711" s="26"/>
      <c r="L711" s="5"/>
      <c r="N711" s="5"/>
    </row>
    <row r="712" spans="1:14" ht="16.5">
      <c r="A712" s="27">
        <v>3</v>
      </c>
      <c r="B712" s="28" t="s">
        <v>525</v>
      </c>
      <c r="C712" s="729">
        <v>220.98</v>
      </c>
      <c r="D712" s="799"/>
      <c r="E712" s="799"/>
      <c r="F712" s="730"/>
      <c r="G712" s="729">
        <v>186.94</v>
      </c>
      <c r="H712" s="730"/>
      <c r="I712" s="729">
        <v>186.94</v>
      </c>
      <c r="J712" s="730"/>
      <c r="K712" s="26"/>
      <c r="L712" s="5"/>
      <c r="N712" s="5"/>
    </row>
    <row r="713" spans="1:14" ht="16.5">
      <c r="A713" s="27">
        <v>4</v>
      </c>
      <c r="B713" s="28" t="s">
        <v>526</v>
      </c>
      <c r="C713" s="729" t="s">
        <v>1074</v>
      </c>
      <c r="D713" s="799"/>
      <c r="E713" s="799"/>
      <c r="F713" s="730"/>
      <c r="G713" s="729" t="s">
        <v>1074</v>
      </c>
      <c r="H713" s="730"/>
      <c r="I713" s="729"/>
      <c r="J713" s="730"/>
      <c r="K713" s="26"/>
      <c r="L713" s="5"/>
      <c r="N713" s="5"/>
    </row>
    <row r="714" spans="1:14" ht="16.5">
      <c r="A714" s="27">
        <v>5</v>
      </c>
      <c r="B714" s="476" t="s">
        <v>1094</v>
      </c>
      <c r="C714" s="729">
        <v>1200</v>
      </c>
      <c r="D714" s="799"/>
      <c r="E714" s="799"/>
      <c r="F714" s="730"/>
      <c r="G714" s="729">
        <v>400</v>
      </c>
      <c r="H714" s="730"/>
      <c r="I714" s="729">
        <v>63.1</v>
      </c>
      <c r="J714" s="730"/>
      <c r="K714" s="26"/>
      <c r="L714" s="5"/>
      <c r="N714" s="5"/>
    </row>
    <row r="715" spans="1:14" ht="17.25" thickBot="1">
      <c r="A715" s="22"/>
      <c r="B715" s="30" t="s">
        <v>618</v>
      </c>
      <c r="C715" s="582">
        <f>SUM(C710:C714)</f>
        <v>4343.95</v>
      </c>
      <c r="D715" s="822"/>
      <c r="E715" s="822"/>
      <c r="F715" s="583"/>
      <c r="G715" s="582">
        <f>SUM(G710:G714)</f>
        <v>1834.49</v>
      </c>
      <c r="H715" s="583"/>
      <c r="I715" s="582">
        <f>SUM(I710:I714)</f>
        <v>1237.42</v>
      </c>
      <c r="J715" s="583"/>
      <c r="K715" s="31"/>
      <c r="L715" s="5"/>
      <c r="N715" s="5"/>
    </row>
    <row r="716" spans="1:14" ht="17.25" thickBot="1">
      <c r="A716" s="22" t="s">
        <v>413</v>
      </c>
      <c r="B716" s="23" t="s">
        <v>527</v>
      </c>
      <c r="C716" s="684" t="s">
        <v>1208</v>
      </c>
      <c r="D716" s="617"/>
      <c r="E716" s="617"/>
      <c r="F716" s="685"/>
      <c r="G716" s="684" t="s">
        <v>1208</v>
      </c>
      <c r="H716" s="685"/>
      <c r="I716" s="684" t="s">
        <v>1208</v>
      </c>
      <c r="J716" s="685"/>
      <c r="L716" s="5"/>
      <c r="N716" s="5"/>
    </row>
    <row r="717" spans="1:14" ht="16.5">
      <c r="A717" s="93">
        <v>1</v>
      </c>
      <c r="B717" s="94" t="s">
        <v>530</v>
      </c>
      <c r="C717" s="686"/>
      <c r="D717" s="599"/>
      <c r="E717" s="599"/>
      <c r="F717" s="681"/>
      <c r="G717" s="686"/>
      <c r="H717" s="681"/>
      <c r="I717" s="686"/>
      <c r="J717" s="681"/>
      <c r="K717" s="87"/>
      <c r="L717" s="5"/>
      <c r="N717" s="5"/>
    </row>
    <row r="718" spans="1:14" ht="16.5">
      <c r="A718" s="93">
        <v>2</v>
      </c>
      <c r="B718" s="94" t="s">
        <v>531</v>
      </c>
      <c r="C718" s="616">
        <v>920</v>
      </c>
      <c r="D718" s="600"/>
      <c r="E718" s="600"/>
      <c r="F718" s="601"/>
      <c r="G718" s="616">
        <v>920</v>
      </c>
      <c r="H718" s="613"/>
      <c r="I718" s="616">
        <v>620</v>
      </c>
      <c r="J718" s="613"/>
      <c r="K718" s="87"/>
      <c r="L718" s="5"/>
      <c r="N718" s="5"/>
    </row>
    <row r="719" spans="1:14" ht="16.5">
      <c r="A719" s="593"/>
      <c r="B719" s="594"/>
      <c r="C719" s="614" t="s">
        <v>1209</v>
      </c>
      <c r="D719" s="595"/>
      <c r="E719" s="595"/>
      <c r="F719" s="615"/>
      <c r="G719" s="614" t="s">
        <v>1209</v>
      </c>
      <c r="H719" s="615"/>
      <c r="I719" s="614" t="s">
        <v>1209</v>
      </c>
      <c r="J719" s="615"/>
      <c r="K719" s="87"/>
      <c r="L719" s="5"/>
      <c r="N719" s="5"/>
    </row>
    <row r="720" spans="1:14" ht="16.5">
      <c r="A720" s="24">
        <v>1</v>
      </c>
      <c r="B720" s="103" t="s">
        <v>28</v>
      </c>
      <c r="C720" s="623"/>
      <c r="D720" s="592"/>
      <c r="E720" s="592"/>
      <c r="F720" s="624"/>
      <c r="G720" s="623"/>
      <c r="H720" s="624"/>
      <c r="I720" s="623"/>
      <c r="J720" s="624"/>
      <c r="K720" s="87"/>
      <c r="L720" s="5"/>
      <c r="N720" s="5"/>
    </row>
    <row r="721" spans="1:14" ht="16.5">
      <c r="A721" s="24">
        <v>2</v>
      </c>
      <c r="B721" s="103" t="s">
        <v>29</v>
      </c>
      <c r="C721" s="623"/>
      <c r="D721" s="592"/>
      <c r="E721" s="592"/>
      <c r="F721" s="624"/>
      <c r="G721" s="623"/>
      <c r="H721" s="624"/>
      <c r="I721" s="623"/>
      <c r="J721" s="624"/>
      <c r="K721" s="87"/>
      <c r="L721" s="5"/>
      <c r="N721" s="5"/>
    </row>
    <row r="722" spans="1:14" ht="16.5">
      <c r="A722" s="27">
        <v>3</v>
      </c>
      <c r="B722" s="100" t="s">
        <v>30</v>
      </c>
      <c r="C722" s="623">
        <v>10</v>
      </c>
      <c r="D722" s="592"/>
      <c r="E722" s="592"/>
      <c r="F722" s="624"/>
      <c r="G722" s="623">
        <v>10</v>
      </c>
      <c r="H722" s="624"/>
      <c r="I722" s="623">
        <v>10</v>
      </c>
      <c r="J722" s="624"/>
      <c r="K722" s="87"/>
      <c r="L722" s="5"/>
      <c r="N722" s="5"/>
    </row>
    <row r="723" spans="1:14" ht="16.5">
      <c r="A723" s="51">
        <v>4</v>
      </c>
      <c r="B723" s="385" t="s">
        <v>31</v>
      </c>
      <c r="C723" s="623">
        <v>40</v>
      </c>
      <c r="D723" s="592"/>
      <c r="E723" s="592"/>
      <c r="F723" s="624"/>
      <c r="G723" s="623">
        <v>30</v>
      </c>
      <c r="H723" s="624"/>
      <c r="I723" s="623">
        <v>25</v>
      </c>
      <c r="J723" s="624"/>
      <c r="K723" s="87"/>
      <c r="L723" s="5"/>
      <c r="N723" s="5"/>
    </row>
    <row r="724" spans="1:14" ht="16.5">
      <c r="A724" s="51">
        <v>5</v>
      </c>
      <c r="B724" s="385" t="s">
        <v>89</v>
      </c>
      <c r="C724" s="623">
        <v>15</v>
      </c>
      <c r="D724" s="592"/>
      <c r="E724" s="592"/>
      <c r="F724" s="624"/>
      <c r="G724" s="623">
        <v>12</v>
      </c>
      <c r="H724" s="624"/>
      <c r="I724" s="623">
        <v>10</v>
      </c>
      <c r="J724" s="624"/>
      <c r="L724" s="5"/>
      <c r="N724" s="5"/>
    </row>
    <row r="725" spans="1:14" ht="17.25" thickBot="1">
      <c r="A725" s="73"/>
      <c r="B725" s="74"/>
      <c r="C725" s="665"/>
      <c r="D725" s="636"/>
      <c r="E725" s="636"/>
      <c r="F725" s="666"/>
      <c r="G725" s="665"/>
      <c r="H725" s="666"/>
      <c r="I725" s="665"/>
      <c r="J725" s="666"/>
      <c r="L725" s="5"/>
      <c r="N725" s="5"/>
    </row>
    <row r="726" spans="1:14" ht="17.25" thickBot="1">
      <c r="A726" s="22" t="s">
        <v>416</v>
      </c>
      <c r="B726" s="23" t="s">
        <v>1127</v>
      </c>
      <c r="C726" s="667"/>
      <c r="D726" s="639"/>
      <c r="E726" s="639"/>
      <c r="F726" s="668"/>
      <c r="G726" s="667"/>
      <c r="H726" s="668"/>
      <c r="I726" s="667"/>
      <c r="J726" s="668"/>
      <c r="L726" s="5"/>
      <c r="N726" s="5"/>
    </row>
    <row r="727" spans="1:14" ht="16.5">
      <c r="A727" s="110">
        <v>1</v>
      </c>
      <c r="B727" s="111" t="s">
        <v>533</v>
      </c>
      <c r="C727" s="640">
        <v>50000</v>
      </c>
      <c r="D727" s="641"/>
      <c r="E727" s="641"/>
      <c r="F727" s="637"/>
      <c r="G727" s="640">
        <v>42000</v>
      </c>
      <c r="H727" s="637"/>
      <c r="I727" s="640">
        <v>37800</v>
      </c>
      <c r="J727" s="637"/>
      <c r="K727" s="79"/>
      <c r="L727" s="5"/>
      <c r="N727" s="5"/>
    </row>
    <row r="728" spans="1:14" ht="16.5">
      <c r="A728" s="27">
        <v>2</v>
      </c>
      <c r="B728" s="28" t="s">
        <v>534</v>
      </c>
      <c r="C728" s="675"/>
      <c r="D728" s="625"/>
      <c r="E728" s="625"/>
      <c r="F728" s="676"/>
      <c r="G728" s="675"/>
      <c r="H728" s="676"/>
      <c r="I728" s="675"/>
      <c r="J728" s="676"/>
      <c r="K728" s="26"/>
      <c r="L728" s="5"/>
      <c r="N728" s="5"/>
    </row>
    <row r="729" spans="1:14" ht="16.5">
      <c r="A729" s="27">
        <v>3</v>
      </c>
      <c r="B729" s="28" t="s">
        <v>535</v>
      </c>
      <c r="C729" s="689"/>
      <c r="D729" s="627"/>
      <c r="E729" s="627"/>
      <c r="F729" s="690"/>
      <c r="G729" s="689"/>
      <c r="H729" s="690"/>
      <c r="I729" s="689"/>
      <c r="J729" s="690"/>
      <c r="K729" s="26"/>
      <c r="L729" s="5"/>
      <c r="N729" s="5"/>
    </row>
    <row r="730" spans="1:14" ht="16.5">
      <c r="A730" s="27"/>
      <c r="B730" s="28"/>
      <c r="C730" s="689"/>
      <c r="D730" s="627"/>
      <c r="E730" s="627"/>
      <c r="F730" s="690"/>
      <c r="G730" s="689"/>
      <c r="H730" s="690"/>
      <c r="I730" s="689"/>
      <c r="J730" s="690"/>
      <c r="K730" s="26"/>
      <c r="L730" s="5"/>
      <c r="N730" s="5"/>
    </row>
    <row r="731" spans="1:14" ht="17.25" thickBot="1">
      <c r="A731" s="73"/>
      <c r="B731" s="74"/>
      <c r="C731" s="665"/>
      <c r="D731" s="636"/>
      <c r="E731" s="636"/>
      <c r="F731" s="666"/>
      <c r="G731" s="665"/>
      <c r="H731" s="666"/>
      <c r="I731" s="665"/>
      <c r="J731" s="666"/>
      <c r="L731" s="5"/>
      <c r="N731" s="5"/>
    </row>
    <row r="732" spans="1:14" ht="17.25" thickBot="1">
      <c r="A732" s="22" t="s">
        <v>536</v>
      </c>
      <c r="B732" s="50" t="s">
        <v>582</v>
      </c>
      <c r="C732" s="667"/>
      <c r="D732" s="639"/>
      <c r="E732" s="639"/>
      <c r="F732" s="668"/>
      <c r="G732" s="667"/>
      <c r="H732" s="668"/>
      <c r="I732" s="667"/>
      <c r="J732" s="668"/>
      <c r="L732" s="5"/>
      <c r="N732" s="5"/>
    </row>
    <row r="733" spans="1:14" ht="16.5">
      <c r="A733" s="24">
        <v>1</v>
      </c>
      <c r="B733" s="25" t="s">
        <v>533</v>
      </c>
      <c r="C733" s="633">
        <v>0.36</v>
      </c>
      <c r="D733" s="634"/>
      <c r="E733" s="634"/>
      <c r="F733" s="635"/>
      <c r="G733" s="633">
        <v>0.3</v>
      </c>
      <c r="H733" s="635"/>
      <c r="I733" s="633">
        <v>0.15</v>
      </c>
      <c r="J733" s="635"/>
      <c r="K733" s="26"/>
      <c r="L733" s="5"/>
      <c r="N733" s="5"/>
    </row>
    <row r="734" spans="1:14" ht="16.5">
      <c r="A734" s="27">
        <v>2</v>
      </c>
      <c r="B734" s="28" t="s">
        <v>534</v>
      </c>
      <c r="C734" s="689"/>
      <c r="D734" s="627"/>
      <c r="E734" s="627"/>
      <c r="F734" s="690"/>
      <c r="G734" s="689"/>
      <c r="H734" s="690"/>
      <c r="I734" s="689"/>
      <c r="J734" s="690"/>
      <c r="K734" s="26"/>
      <c r="L734" s="5"/>
      <c r="N734" s="5"/>
    </row>
    <row r="735" spans="1:14" ht="16.5">
      <c r="A735" s="27">
        <v>3</v>
      </c>
      <c r="B735" s="28" t="s">
        <v>535</v>
      </c>
      <c r="C735" s="689"/>
      <c r="D735" s="627"/>
      <c r="E735" s="627"/>
      <c r="F735" s="690"/>
      <c r="G735" s="689"/>
      <c r="H735" s="690"/>
      <c r="I735" s="689"/>
      <c r="J735" s="690"/>
      <c r="K735" s="26"/>
      <c r="L735" s="5"/>
      <c r="N735" s="5"/>
    </row>
    <row r="736" spans="1:14" ht="16.5">
      <c r="A736" s="75"/>
      <c r="B736" s="76"/>
      <c r="C736" s="689"/>
      <c r="D736" s="627"/>
      <c r="E736" s="627"/>
      <c r="F736" s="690"/>
      <c r="G736" s="689"/>
      <c r="H736" s="690"/>
      <c r="I736" s="689"/>
      <c r="J736" s="690"/>
      <c r="L736" s="5"/>
      <c r="N736" s="5"/>
    </row>
    <row r="737" spans="1:14" ht="17.25" thickBot="1">
      <c r="A737" s="73"/>
      <c r="B737" s="74"/>
      <c r="C737" s="665"/>
      <c r="D737" s="636"/>
      <c r="E737" s="636"/>
      <c r="F737" s="666"/>
      <c r="G737" s="665"/>
      <c r="H737" s="666"/>
      <c r="I737" s="665"/>
      <c r="J737" s="666"/>
      <c r="L737" s="5"/>
      <c r="N737" s="5"/>
    </row>
    <row r="738" spans="1:14" ht="17.25" thickBot="1">
      <c r="A738" s="53"/>
      <c r="B738" s="54"/>
      <c r="C738" s="693"/>
      <c r="D738" s="638"/>
      <c r="E738" s="638"/>
      <c r="F738" s="694"/>
      <c r="G738" s="693"/>
      <c r="H738" s="694"/>
      <c r="I738" s="693"/>
      <c r="J738" s="694"/>
      <c r="K738" s="20"/>
      <c r="L738" s="5"/>
      <c r="N738" s="5"/>
    </row>
    <row r="739" spans="1:14" ht="16.5">
      <c r="A739" s="77"/>
      <c r="B739" s="78"/>
      <c r="C739" s="610"/>
      <c r="D739" s="831"/>
      <c r="E739" s="831"/>
      <c r="F739" s="611"/>
      <c r="G739" s="610"/>
      <c r="H739" s="611"/>
      <c r="I739" s="610"/>
      <c r="J739" s="611"/>
      <c r="L739" s="5"/>
      <c r="N739" s="5"/>
    </row>
    <row r="740" spans="1:14" ht="16.5">
      <c r="A740" s="71"/>
      <c r="B740" s="72"/>
      <c r="C740" s="689"/>
      <c r="D740" s="627"/>
      <c r="E740" s="627"/>
      <c r="F740" s="690"/>
      <c r="G740" s="689"/>
      <c r="H740" s="690"/>
      <c r="I740" s="689"/>
      <c r="J740" s="690"/>
      <c r="L740" s="5"/>
      <c r="N740" s="5"/>
    </row>
    <row r="741" spans="1:14" ht="16.5">
      <c r="A741" s="75"/>
      <c r="B741" s="76"/>
      <c r="C741" s="689"/>
      <c r="D741" s="627"/>
      <c r="E741" s="627"/>
      <c r="F741" s="690"/>
      <c r="G741" s="689"/>
      <c r="H741" s="690"/>
      <c r="I741" s="689"/>
      <c r="J741" s="690"/>
      <c r="L741" s="5"/>
      <c r="N741" s="5"/>
    </row>
    <row r="742" spans="1:14" ht="17.25" thickBot="1">
      <c r="A742" s="73"/>
      <c r="B742" s="74"/>
      <c r="C742" s="665"/>
      <c r="D742" s="636"/>
      <c r="E742" s="636"/>
      <c r="F742" s="666"/>
      <c r="G742" s="665"/>
      <c r="H742" s="666"/>
      <c r="I742" s="665"/>
      <c r="J742" s="666"/>
      <c r="L742" s="5"/>
      <c r="N742" s="5"/>
    </row>
    <row r="743" spans="1:14" ht="21" customHeight="1" thickBot="1">
      <c r="A743" s="828" t="s">
        <v>769</v>
      </c>
      <c r="B743" s="829"/>
      <c r="C743" s="829"/>
      <c r="D743" s="829"/>
      <c r="E743" s="829"/>
      <c r="F743" s="829"/>
      <c r="G743" s="829"/>
      <c r="H743" s="829"/>
      <c r="I743" s="829"/>
      <c r="J743" s="830"/>
      <c r="L743" s="5"/>
      <c r="N743" s="5"/>
    </row>
    <row r="744" spans="1:14" ht="16.5">
      <c r="A744" s="222"/>
      <c r="B744" s="223"/>
      <c r="C744" s="90"/>
      <c r="D744" s="90"/>
      <c r="E744" s="90"/>
      <c r="F744" s="90"/>
      <c r="G744" s="90"/>
      <c r="H744" s="90"/>
      <c r="I744" s="90"/>
      <c r="J744" s="90"/>
      <c r="L744" s="5"/>
      <c r="N744" s="5"/>
    </row>
    <row r="745" spans="1:14" ht="16.5">
      <c r="A745" s="222"/>
      <c r="B745" s="223"/>
      <c r="C745" s="90"/>
      <c r="D745" s="90"/>
      <c r="E745" s="90"/>
      <c r="F745" s="90"/>
      <c r="G745" s="90"/>
      <c r="H745" s="90"/>
      <c r="I745" s="90"/>
      <c r="J745" s="90"/>
      <c r="L745" s="5"/>
      <c r="N745" s="5"/>
    </row>
    <row r="746" spans="1:14" ht="13.5" customHeight="1">
      <c r="A746" s="222"/>
      <c r="B746" s="223"/>
      <c r="C746" s="90"/>
      <c r="D746" s="90"/>
      <c r="E746" s="90"/>
      <c r="F746" s="90"/>
      <c r="G746" s="90"/>
      <c r="H746" s="90"/>
      <c r="I746" s="90"/>
      <c r="J746" s="90"/>
      <c r="N746" s="5"/>
    </row>
    <row r="747" spans="1:14" ht="102.75" customHeight="1">
      <c r="A747" s="222"/>
      <c r="B747" s="223"/>
      <c r="C747" s="90"/>
      <c r="D747" s="90"/>
      <c r="E747" s="90"/>
      <c r="F747" s="90"/>
      <c r="G747" s="90"/>
      <c r="H747" s="90"/>
      <c r="I747" s="90"/>
      <c r="J747" s="90"/>
      <c r="M747" s="88">
        <v>22</v>
      </c>
      <c r="N747" s="5"/>
    </row>
    <row r="748" spans="1:14" ht="16.5">
      <c r="A748" s="222"/>
      <c r="B748" s="223"/>
      <c r="C748" s="90"/>
      <c r="D748" s="90"/>
      <c r="E748" s="90"/>
      <c r="F748" s="90"/>
      <c r="G748" s="90"/>
      <c r="H748" s="90"/>
      <c r="I748" s="90"/>
      <c r="J748" s="90"/>
      <c r="L748" s="5"/>
      <c r="N748" s="5"/>
    </row>
    <row r="749" spans="1:14" ht="24.75" customHeight="1" thickBot="1">
      <c r="A749" s="628" t="s">
        <v>755</v>
      </c>
      <c r="B749" s="628"/>
      <c r="C749" s="5"/>
      <c r="D749" s="5"/>
      <c r="F749" s="5"/>
      <c r="H749" s="5"/>
      <c r="J749" s="5"/>
      <c r="L749" s="5"/>
      <c r="N749" s="5"/>
    </row>
    <row r="750" spans="1:14" ht="33.75" customHeight="1">
      <c r="A750" s="645" t="s">
        <v>579</v>
      </c>
      <c r="B750" s="629" t="s">
        <v>437</v>
      </c>
      <c r="C750" s="620" t="s">
        <v>462</v>
      </c>
      <c r="D750" s="622"/>
      <c r="E750" s="620" t="s">
        <v>567</v>
      </c>
      <c r="F750" s="622"/>
      <c r="G750" s="620" t="s">
        <v>569</v>
      </c>
      <c r="H750" s="621"/>
      <c r="I750" s="834"/>
      <c r="J750" s="835"/>
      <c r="K750" s="113"/>
      <c r="L750" s="114"/>
      <c r="N750" s="5"/>
    </row>
    <row r="751" spans="1:14" ht="27.75" customHeight="1" thickBot="1">
      <c r="A751" s="646"/>
      <c r="B751" s="630"/>
      <c r="C751" s="825" t="s">
        <v>266</v>
      </c>
      <c r="D751" s="826"/>
      <c r="E751" s="832" t="s">
        <v>568</v>
      </c>
      <c r="F751" s="833"/>
      <c r="G751" s="832" t="s">
        <v>1016</v>
      </c>
      <c r="H751" s="949"/>
      <c r="I751" s="823"/>
      <c r="J751" s="824"/>
      <c r="K751" s="113"/>
      <c r="L751" s="114"/>
      <c r="N751" s="5"/>
    </row>
    <row r="752" spans="1:12" s="26" customFormat="1" ht="33.75" customHeight="1" thickBot="1">
      <c r="A752" s="647"/>
      <c r="B752" s="619"/>
      <c r="C752" s="947" t="s">
        <v>867</v>
      </c>
      <c r="D752" s="948"/>
      <c r="E752" s="631" t="s">
        <v>868</v>
      </c>
      <c r="F752" s="632"/>
      <c r="G752" s="950">
        <v>3</v>
      </c>
      <c r="H752" s="951"/>
      <c r="I752" s="877"/>
      <c r="J752" s="878"/>
      <c r="K752" s="310"/>
      <c r="L752" s="310"/>
    </row>
    <row r="753" spans="1:12" s="26" customFormat="1" ht="13.5" customHeight="1">
      <c r="A753" s="827"/>
      <c r="B753" s="827"/>
      <c r="C753" s="827"/>
      <c r="D753" s="827"/>
      <c r="E753" s="827"/>
      <c r="F753" s="827"/>
      <c r="G753" s="827"/>
      <c r="H753" s="827"/>
      <c r="I753" s="824"/>
      <c r="J753" s="824"/>
      <c r="K753" s="824"/>
      <c r="L753" s="824"/>
    </row>
    <row r="754" spans="1:12" s="26" customFormat="1" ht="48" customHeight="1">
      <c r="A754" s="318"/>
      <c r="B754" s="608" t="s">
        <v>62</v>
      </c>
      <c r="C754" s="608"/>
      <c r="D754" s="608"/>
      <c r="E754" s="608"/>
      <c r="F754" s="608"/>
      <c r="G754" s="608"/>
      <c r="H754" s="608"/>
      <c r="I754" s="608"/>
      <c r="J754" s="608"/>
      <c r="K754" s="608"/>
      <c r="L754" s="608"/>
    </row>
    <row r="755" spans="1:12" s="26" customFormat="1" ht="25.5" customHeight="1" thickBot="1">
      <c r="A755" s="318"/>
      <c r="B755" s="608"/>
      <c r="C755" s="608"/>
      <c r="D755" s="608"/>
      <c r="E755" s="608"/>
      <c r="F755" s="608"/>
      <c r="G755" s="608"/>
      <c r="H755" s="608"/>
      <c r="I755" s="608"/>
      <c r="J755" s="608"/>
      <c r="K755" s="608"/>
      <c r="L755" s="608"/>
    </row>
    <row r="756" spans="1:12" s="26" customFormat="1" ht="36.75" customHeight="1" thickBot="1">
      <c r="A756" s="414" t="s">
        <v>413</v>
      </c>
      <c r="B756" s="414" t="s">
        <v>686</v>
      </c>
      <c r="C756" s="405" t="s">
        <v>892</v>
      </c>
      <c r="D756" s="411" t="s">
        <v>893</v>
      </c>
      <c r="E756" s="406" t="s">
        <v>803</v>
      </c>
      <c r="F756" s="500"/>
      <c r="G756" s="499" t="s">
        <v>536</v>
      </c>
      <c r="H756" s="944" t="s">
        <v>825</v>
      </c>
      <c r="I756" s="945"/>
      <c r="J756" s="945"/>
      <c r="K756" s="945"/>
      <c r="L756" s="946"/>
    </row>
    <row r="757" spans="1:12" s="26" customFormat="1" ht="31.5" customHeight="1">
      <c r="A757" s="458">
        <v>1</v>
      </c>
      <c r="B757" s="505" t="s">
        <v>28</v>
      </c>
      <c r="C757" s="407">
        <v>1</v>
      </c>
      <c r="D757" s="412">
        <v>1</v>
      </c>
      <c r="E757" s="408">
        <v>1</v>
      </c>
      <c r="F757" s="500"/>
      <c r="G757" s="952" t="s">
        <v>824</v>
      </c>
      <c r="H757" s="953"/>
      <c r="I757" s="953"/>
      <c r="J757" s="953"/>
      <c r="K757" s="953"/>
      <c r="L757" s="954"/>
    </row>
    <row r="758" spans="1:12" s="26" customFormat="1" ht="31.5" customHeight="1">
      <c r="A758" s="571">
        <v>2</v>
      </c>
      <c r="B758" s="572" t="s">
        <v>29</v>
      </c>
      <c r="C758" s="407">
        <v>3</v>
      </c>
      <c r="D758" s="412">
        <v>3</v>
      </c>
      <c r="E758" s="408">
        <v>3</v>
      </c>
      <c r="F758" s="500"/>
      <c r="G758" s="967" t="s">
        <v>802</v>
      </c>
      <c r="H758" s="968"/>
      <c r="I758" s="968"/>
      <c r="J758" s="968"/>
      <c r="K758" s="968"/>
      <c r="L758" s="969"/>
    </row>
    <row r="759" spans="1:12" s="26" customFormat="1" ht="22.5" customHeight="1">
      <c r="A759" s="459">
        <v>2</v>
      </c>
      <c r="B759" s="460" t="s">
        <v>88</v>
      </c>
      <c r="C759" s="407">
        <v>1</v>
      </c>
      <c r="D759" s="412">
        <v>1</v>
      </c>
      <c r="E759" s="408">
        <v>1</v>
      </c>
      <c r="F759" s="500"/>
      <c r="G759" s="955" t="s">
        <v>800</v>
      </c>
      <c r="H759" s="956"/>
      <c r="I759" s="956"/>
      <c r="J759" s="956"/>
      <c r="K759" s="956"/>
      <c r="L759" s="957"/>
    </row>
    <row r="760" spans="1:12" s="26" customFormat="1" ht="22.5" customHeight="1" thickBot="1">
      <c r="A760" s="459">
        <v>3</v>
      </c>
      <c r="B760" s="460" t="s">
        <v>30</v>
      </c>
      <c r="C760" s="407">
        <v>1</v>
      </c>
      <c r="D760" s="412">
        <v>1</v>
      </c>
      <c r="E760" s="408">
        <v>2</v>
      </c>
      <c r="F760" s="500"/>
      <c r="G760" s="958" t="s">
        <v>801</v>
      </c>
      <c r="H760" s="959"/>
      <c r="I760" s="959"/>
      <c r="J760" s="959"/>
      <c r="K760" s="959"/>
      <c r="L760" s="960"/>
    </row>
    <row r="761" spans="1:12" s="26" customFormat="1" ht="22.5" customHeight="1">
      <c r="A761" s="459">
        <v>4</v>
      </c>
      <c r="B761" s="460" t="s">
        <v>31</v>
      </c>
      <c r="C761" s="407"/>
      <c r="D761" s="412">
        <v>6</v>
      </c>
      <c r="E761" s="408">
        <v>7</v>
      </c>
      <c r="F761" s="500"/>
      <c r="G761" s="961"/>
      <c r="H761" s="961"/>
      <c r="I761" s="961"/>
      <c r="J761" s="961"/>
      <c r="K761" s="961"/>
      <c r="L761" s="961"/>
    </row>
    <row r="762" spans="1:12" s="26" customFormat="1" ht="22.5" customHeight="1">
      <c r="A762" s="459">
        <v>5</v>
      </c>
      <c r="B762" s="460" t="s">
        <v>891</v>
      </c>
      <c r="C762" s="407">
        <v>4</v>
      </c>
      <c r="D762" s="412">
        <v>6</v>
      </c>
      <c r="E762" s="408"/>
      <c r="F762" s="500"/>
      <c r="G762" s="943"/>
      <c r="H762" s="943"/>
      <c r="I762" s="943"/>
      <c r="J762" s="943"/>
      <c r="K762" s="943"/>
      <c r="L762" s="943"/>
    </row>
    <row r="763" spans="1:12" s="26" customFormat="1" ht="22.5" customHeight="1" thickBot="1">
      <c r="A763" s="461">
        <v>6</v>
      </c>
      <c r="B763" s="462" t="s">
        <v>89</v>
      </c>
      <c r="C763" s="409">
        <v>1</v>
      </c>
      <c r="D763" s="413">
        <v>1</v>
      </c>
      <c r="E763" s="410">
        <v>1</v>
      </c>
      <c r="F763" s="500"/>
      <c r="G763" s="943"/>
      <c r="H763" s="943"/>
      <c r="I763" s="943"/>
      <c r="J763" s="943"/>
      <c r="K763" s="943"/>
      <c r="L763" s="943"/>
    </row>
    <row r="764" spans="1:12" s="26" customFormat="1" ht="22.5" customHeight="1" thickBot="1">
      <c r="A764" s="444" t="s">
        <v>416</v>
      </c>
      <c r="B764" s="464" t="s">
        <v>553</v>
      </c>
      <c r="C764" s="411"/>
      <c r="D764" s="411"/>
      <c r="E764" s="411"/>
      <c r="F764" s="942"/>
      <c r="G764" s="943"/>
      <c r="H764" s="943"/>
      <c r="I764" s="943"/>
      <c r="J764" s="943"/>
      <c r="K764" s="943"/>
      <c r="L764" s="943"/>
    </row>
    <row r="765" spans="1:12" s="26" customFormat="1" ht="22.5" customHeight="1" thickBot="1">
      <c r="A765" s="463">
        <v>1</v>
      </c>
      <c r="B765" s="465"/>
      <c r="C765" s="411">
        <v>939</v>
      </c>
      <c r="D765" s="411">
        <v>939</v>
      </c>
      <c r="E765" s="411">
        <v>939</v>
      </c>
      <c r="F765" s="942"/>
      <c r="G765" s="943"/>
      <c r="H765" s="943"/>
      <c r="I765" s="943"/>
      <c r="J765" s="943"/>
      <c r="K765" s="943"/>
      <c r="L765" s="943"/>
    </row>
    <row r="766" spans="1:12" s="26" customFormat="1" ht="36.75" customHeight="1" thickBot="1">
      <c r="A766" s="447" t="s">
        <v>536</v>
      </c>
      <c r="B766" s="453" t="s">
        <v>498</v>
      </c>
      <c r="C766" s="456"/>
      <c r="D766" s="456"/>
      <c r="E766" s="456"/>
      <c r="F766" s="942"/>
      <c r="G766" s="943"/>
      <c r="H766" s="943"/>
      <c r="I766" s="943"/>
      <c r="J766" s="943"/>
      <c r="K766" s="943"/>
      <c r="L766" s="943"/>
    </row>
    <row r="767" spans="1:12" s="26" customFormat="1" ht="22.5" customHeight="1">
      <c r="A767" s="452">
        <v>1</v>
      </c>
      <c r="B767" s="454" t="s">
        <v>87</v>
      </c>
      <c r="C767" s="457">
        <v>8</v>
      </c>
      <c r="D767" s="457">
        <v>8</v>
      </c>
      <c r="E767" s="457">
        <v>5</v>
      </c>
      <c r="F767" s="964"/>
      <c r="G767" s="965"/>
      <c r="H767" s="965"/>
      <c r="I767" s="965"/>
      <c r="J767" s="965"/>
      <c r="K767" s="965"/>
      <c r="L767" s="965"/>
    </row>
    <row r="768" spans="1:12" s="26" customFormat="1" ht="22.5" customHeight="1" thickBot="1">
      <c r="A768" s="450">
        <v>2</v>
      </c>
      <c r="B768" s="451" t="s">
        <v>499</v>
      </c>
      <c r="C768" s="455">
        <v>80</v>
      </c>
      <c r="D768" s="455">
        <v>80</v>
      </c>
      <c r="E768" s="455">
        <v>80</v>
      </c>
      <c r="F768" s="964"/>
      <c r="G768" s="965"/>
      <c r="H768" s="965"/>
      <c r="I768" s="965"/>
      <c r="J768" s="965"/>
      <c r="K768" s="965"/>
      <c r="L768" s="965"/>
    </row>
    <row r="769" spans="1:13" s="26" customFormat="1" ht="247.5" customHeight="1">
      <c r="A769" s="966">
        <v>23</v>
      </c>
      <c r="B769" s="966"/>
      <c r="C769" s="966"/>
      <c r="D769" s="966"/>
      <c r="E769" s="966"/>
      <c r="F769" s="966"/>
      <c r="G769" s="966"/>
      <c r="H769" s="966"/>
      <c r="I769" s="966"/>
      <c r="J769" s="966"/>
      <c r="K769" s="966"/>
      <c r="L769" s="966"/>
      <c r="M769" s="966"/>
    </row>
    <row r="770" spans="1:12" ht="22.5" customHeight="1">
      <c r="A770" s="609" t="s">
        <v>947</v>
      </c>
      <c r="B770" s="609"/>
      <c r="C770" s="609"/>
      <c r="D770" s="609"/>
      <c r="E770" s="609"/>
      <c r="F770" s="609"/>
      <c r="G770" s="609"/>
      <c r="H770" s="609"/>
      <c r="I770" s="609"/>
      <c r="J770" s="609"/>
      <c r="K770" s="609"/>
      <c r="L770" s="609"/>
    </row>
    <row r="771" spans="1:12" ht="27" customHeight="1">
      <c r="A771" s="115"/>
      <c r="B771" s="821"/>
      <c r="C771" s="821"/>
      <c r="D771" s="821"/>
      <c r="E771" s="821"/>
      <c r="F771" s="821"/>
      <c r="G771" s="821"/>
      <c r="H771" s="821"/>
      <c r="I771" s="821"/>
      <c r="J771" s="821"/>
      <c r="K771" s="821"/>
      <c r="L771" s="821"/>
    </row>
    <row r="772" spans="1:12" ht="27" customHeight="1">
      <c r="A772" s="115"/>
      <c r="B772" s="739" t="s">
        <v>869</v>
      </c>
      <c r="C772" s="739"/>
      <c r="D772" s="739"/>
      <c r="E772" s="739"/>
      <c r="F772" s="739"/>
      <c r="G772" s="739"/>
      <c r="H772" s="739"/>
      <c r="I772" s="739"/>
      <c r="J772" s="739"/>
      <c r="K772" s="739"/>
      <c r="L772" s="739"/>
    </row>
    <row r="773" spans="1:12" ht="27" customHeight="1">
      <c r="A773" s="115"/>
      <c r="B773" s="739" t="s">
        <v>664</v>
      </c>
      <c r="C773" s="739"/>
      <c r="D773" s="739"/>
      <c r="E773" s="739"/>
      <c r="F773" s="739"/>
      <c r="G773" s="739"/>
      <c r="H773" s="739"/>
      <c r="I773" s="739"/>
      <c r="J773" s="739"/>
      <c r="K773" s="739"/>
      <c r="L773" s="739"/>
    </row>
    <row r="774" spans="1:12" ht="27" customHeight="1">
      <c r="A774" s="115"/>
      <c r="B774" s="739" t="s">
        <v>675</v>
      </c>
      <c r="C774" s="739"/>
      <c r="D774" s="739"/>
      <c r="E774" s="739"/>
      <c r="F774" s="739"/>
      <c r="G774" s="739"/>
      <c r="H774" s="739"/>
      <c r="I774" s="739"/>
      <c r="J774" s="739"/>
      <c r="K774" s="739"/>
      <c r="L774" s="739"/>
    </row>
    <row r="775" spans="1:12" ht="54" customHeight="1">
      <c r="A775" s="115"/>
      <c r="B775" s="739" t="s">
        <v>5</v>
      </c>
      <c r="C775" s="739"/>
      <c r="D775" s="739"/>
      <c r="E775" s="739"/>
      <c r="F775" s="739"/>
      <c r="G775" s="739"/>
      <c r="H775" s="739"/>
      <c r="I775" s="739"/>
      <c r="J775" s="739"/>
      <c r="K775" s="739"/>
      <c r="L775" s="739"/>
    </row>
    <row r="776" spans="1:12" ht="27" customHeight="1">
      <c r="A776" s="115"/>
      <c r="B776" s="739" t="s">
        <v>804</v>
      </c>
      <c r="C776" s="739"/>
      <c r="D776" s="739"/>
      <c r="E776" s="739"/>
      <c r="F776" s="739"/>
      <c r="G776" s="739"/>
      <c r="H776" s="739"/>
      <c r="I776" s="739"/>
      <c r="J776" s="739"/>
      <c r="K776" s="739"/>
      <c r="L776" s="739"/>
    </row>
    <row r="777" spans="1:12" ht="36.75" customHeight="1">
      <c r="A777" s="234"/>
      <c r="B777" s="740" t="s">
        <v>6</v>
      </c>
      <c r="C777" s="740"/>
      <c r="D777" s="740"/>
      <c r="E777" s="740"/>
      <c r="F777" s="740"/>
      <c r="G777" s="740"/>
      <c r="H777" s="740"/>
      <c r="I777" s="740"/>
      <c r="J777" s="740"/>
      <c r="K777" s="740"/>
      <c r="L777" s="740"/>
    </row>
    <row r="778" spans="1:12" ht="27" customHeight="1">
      <c r="A778" s="234"/>
      <c r="B778" s="738" t="s">
        <v>852</v>
      </c>
      <c r="C778" s="738"/>
      <c r="D778" s="738"/>
      <c r="E778" s="738"/>
      <c r="F778" s="738"/>
      <c r="G778" s="738"/>
      <c r="H778" s="738"/>
      <c r="I778" s="738"/>
      <c r="J778" s="738"/>
      <c r="K778" s="738"/>
      <c r="L778" s="738"/>
    </row>
    <row r="779" spans="2:12" ht="30.75" customHeight="1">
      <c r="B779" s="737" t="s">
        <v>928</v>
      </c>
      <c r="C779" s="737"/>
      <c r="D779" s="737"/>
      <c r="E779" s="737"/>
      <c r="F779" s="737"/>
      <c r="G779" s="737"/>
      <c r="H779" s="737"/>
      <c r="I779" s="737"/>
      <c r="J779" s="737"/>
      <c r="K779" s="737"/>
      <c r="L779" s="737"/>
    </row>
    <row r="780" spans="2:13" ht="409.5" customHeight="1">
      <c r="B780" s="664"/>
      <c r="C780" s="664"/>
      <c r="D780" s="664"/>
      <c r="E780" s="664"/>
      <c r="F780" s="664"/>
      <c r="G780" s="664"/>
      <c r="H780" s="664"/>
      <c r="I780" s="664"/>
      <c r="J780" s="664"/>
      <c r="K780" s="664"/>
      <c r="L780" s="664"/>
      <c r="M780" s="58">
        <v>24</v>
      </c>
    </row>
    <row r="781" s="26" customFormat="1" ht="9.75" customHeight="1">
      <c r="N781" s="79"/>
    </row>
    <row r="782" spans="1:14" s="26" customFormat="1" ht="19.5" customHeight="1" thickBot="1">
      <c r="A782" s="882" t="s">
        <v>756</v>
      </c>
      <c r="B782" s="882"/>
      <c r="C782" s="230"/>
      <c r="D782" s="484"/>
      <c r="E782" s="485"/>
      <c r="F782" s="484"/>
      <c r="G782" s="63"/>
      <c r="H782" s="62"/>
      <c r="I782" s="63"/>
      <c r="J782" s="62"/>
      <c r="L782" s="79"/>
      <c r="N782" s="79"/>
    </row>
    <row r="783" spans="1:14" s="26" customFormat="1" ht="19.5" customHeight="1" thickBot="1">
      <c r="A783" s="883"/>
      <c r="B783" s="884"/>
      <c r="C783" s="890" t="s">
        <v>522</v>
      </c>
      <c r="D783" s="891"/>
      <c r="E783" s="891"/>
      <c r="F783" s="892"/>
      <c r="G783" s="63"/>
      <c r="H783" s="63"/>
      <c r="I783" s="63"/>
      <c r="J783" s="63"/>
      <c r="L783" s="79"/>
      <c r="N783" s="79"/>
    </row>
    <row r="784" spans="1:14" s="26" customFormat="1" ht="18.75" customHeight="1" thickBot="1">
      <c r="A784" s="885"/>
      <c r="B784" s="886"/>
      <c r="C784" s="887" t="s">
        <v>771</v>
      </c>
      <c r="D784" s="888"/>
      <c r="E784" s="888"/>
      <c r="F784" s="889"/>
      <c r="G784" s="243"/>
      <c r="H784" s="243"/>
      <c r="I784" s="243"/>
      <c r="J784" s="243"/>
      <c r="L784" s="79"/>
      <c r="N784" s="79"/>
    </row>
    <row r="785" spans="1:14" s="26" customFormat="1" ht="18.75" thickBot="1">
      <c r="A785" s="486" t="s">
        <v>579</v>
      </c>
      <c r="B785" s="487" t="s">
        <v>739</v>
      </c>
      <c r="C785" s="679"/>
      <c r="D785" s="672"/>
      <c r="E785" s="672"/>
      <c r="F785" s="673"/>
      <c r="G785" s="89"/>
      <c r="H785" s="89"/>
      <c r="I785" s="89"/>
      <c r="J785" s="89"/>
      <c r="L785" s="79"/>
      <c r="N785" s="79"/>
    </row>
    <row r="786" spans="1:14" s="26" customFormat="1" ht="16.5">
      <c r="A786" s="488">
        <v>1</v>
      </c>
      <c r="B786" s="489" t="s">
        <v>740</v>
      </c>
      <c r="C786" s="879">
        <v>11.54</v>
      </c>
      <c r="D786" s="880"/>
      <c r="E786" s="880"/>
      <c r="F786" s="881"/>
      <c r="G786" s="90"/>
      <c r="H786" s="90"/>
      <c r="I786" s="90"/>
      <c r="J786" s="90"/>
      <c r="L786" s="79"/>
      <c r="N786" s="79"/>
    </row>
    <row r="787" spans="1:14" s="26" customFormat="1" ht="16.5">
      <c r="A787" s="490">
        <v>2</v>
      </c>
      <c r="B787" s="491" t="s">
        <v>741</v>
      </c>
      <c r="C787" s="626"/>
      <c r="D787" s="618"/>
      <c r="E787" s="618"/>
      <c r="F787" s="607"/>
      <c r="G787" s="244"/>
      <c r="H787" s="244"/>
      <c r="I787" s="244"/>
      <c r="J787" s="244"/>
      <c r="L787" s="79"/>
      <c r="N787" s="79"/>
    </row>
    <row r="788" spans="1:14" s="26" customFormat="1" ht="16.5">
      <c r="A788" s="490">
        <v>3</v>
      </c>
      <c r="B788" s="491" t="s">
        <v>525</v>
      </c>
      <c r="C788" s="626">
        <v>0.06</v>
      </c>
      <c r="D788" s="618"/>
      <c r="E788" s="618"/>
      <c r="F788" s="607"/>
      <c r="G788" s="244"/>
      <c r="H788" s="244"/>
      <c r="I788" s="244"/>
      <c r="J788" s="244"/>
      <c r="L788" s="79"/>
      <c r="N788" s="79"/>
    </row>
    <row r="789" spans="1:14" s="26" customFormat="1" ht="16.5">
      <c r="A789" s="490">
        <v>4</v>
      </c>
      <c r="B789" s="491" t="s">
        <v>742</v>
      </c>
      <c r="C789" s="626">
        <v>1.13</v>
      </c>
      <c r="D789" s="618"/>
      <c r="E789" s="618"/>
      <c r="F789" s="607"/>
      <c r="G789" s="244"/>
      <c r="H789" s="244"/>
      <c r="I789" s="244"/>
      <c r="J789" s="244"/>
      <c r="L789" s="79"/>
      <c r="N789" s="79"/>
    </row>
    <row r="790" spans="1:14" s="26" customFormat="1" ht="16.5">
      <c r="A790" s="490">
        <v>5</v>
      </c>
      <c r="B790" s="491" t="s">
        <v>744</v>
      </c>
      <c r="C790" s="626">
        <v>2.05</v>
      </c>
      <c r="D790" s="618"/>
      <c r="E790" s="618"/>
      <c r="F790" s="607"/>
      <c r="G790" s="244"/>
      <c r="H790" s="244"/>
      <c r="I790" s="244"/>
      <c r="J790" s="244"/>
      <c r="L790" s="79"/>
      <c r="N790" s="79"/>
    </row>
    <row r="791" spans="1:14" s="26" customFormat="1" ht="19.5" customHeight="1" thickBot="1">
      <c r="A791" s="494">
        <v>6</v>
      </c>
      <c r="B791" s="495" t="s">
        <v>743</v>
      </c>
      <c r="C791" s="893">
        <v>0.03</v>
      </c>
      <c r="D791" s="894"/>
      <c r="E791" s="894"/>
      <c r="F791" s="895"/>
      <c r="G791" s="245"/>
      <c r="H791" s="245"/>
      <c r="I791" s="245"/>
      <c r="J791" s="245"/>
      <c r="L791" s="58"/>
      <c r="N791" s="79"/>
    </row>
    <row r="792" spans="1:14" s="26" customFormat="1" ht="26.25" customHeight="1" thickBot="1">
      <c r="A792" s="496" t="s">
        <v>413</v>
      </c>
      <c r="B792" s="497" t="s">
        <v>745</v>
      </c>
      <c r="C792" s="679" t="s">
        <v>1208</v>
      </c>
      <c r="D792" s="672"/>
      <c r="E792" s="672"/>
      <c r="F792" s="673"/>
      <c r="G792" s="90"/>
      <c r="H792" s="92"/>
      <c r="I792" s="90"/>
      <c r="J792" s="92"/>
      <c r="L792" s="79"/>
      <c r="N792" s="79"/>
    </row>
    <row r="793" spans="1:14" s="26" customFormat="1" ht="23.25" customHeight="1">
      <c r="A793" s="659"/>
      <c r="B793" s="657"/>
      <c r="C793" s="669">
        <v>5</v>
      </c>
      <c r="D793" s="670"/>
      <c r="E793" s="670"/>
      <c r="F793" s="671"/>
      <c r="G793" s="242"/>
      <c r="H793" s="242"/>
      <c r="I793" s="242"/>
      <c r="J793" s="242"/>
      <c r="L793" s="79"/>
      <c r="N793" s="79"/>
    </row>
    <row r="794" spans="1:14" s="26" customFormat="1" ht="16.5">
      <c r="A794" s="660"/>
      <c r="B794" s="658"/>
      <c r="C794" s="626" t="s">
        <v>1209</v>
      </c>
      <c r="D794" s="618"/>
      <c r="E794" s="618"/>
      <c r="F794" s="607"/>
      <c r="G794" s="242"/>
      <c r="H794" s="242"/>
      <c r="I794" s="92"/>
      <c r="J794" s="242"/>
      <c r="L794" s="79"/>
      <c r="N794" s="79"/>
    </row>
    <row r="795" spans="1:14" s="26" customFormat="1" ht="24.75" customHeight="1">
      <c r="A795" s="660"/>
      <c r="B795" s="658"/>
      <c r="C795" s="649">
        <v>0.3</v>
      </c>
      <c r="D795" s="650"/>
      <c r="E795" s="650"/>
      <c r="F795" s="651"/>
      <c r="G795" s="242"/>
      <c r="H795" s="242"/>
      <c r="I795" s="92"/>
      <c r="J795" s="242"/>
      <c r="L795" s="79"/>
      <c r="N795" s="79"/>
    </row>
    <row r="796" spans="1:14" s="26" customFormat="1" ht="16.5" customHeight="1" thickBot="1">
      <c r="A796" s="660"/>
      <c r="B796" s="658"/>
      <c r="C796" s="652"/>
      <c r="D796" s="642"/>
      <c r="E796" s="642"/>
      <c r="F796" s="643"/>
      <c r="G796" s="90"/>
      <c r="H796" s="92"/>
      <c r="I796" s="90"/>
      <c r="J796" s="92"/>
      <c r="L796" s="79"/>
      <c r="N796" s="79"/>
    </row>
    <row r="797" spans="1:14" s="26" customFormat="1" ht="22.5" customHeight="1" thickBot="1">
      <c r="A797" s="496" t="s">
        <v>416</v>
      </c>
      <c r="B797" s="497" t="s">
        <v>746</v>
      </c>
      <c r="C797" s="679"/>
      <c r="D797" s="672"/>
      <c r="E797" s="672"/>
      <c r="F797" s="673"/>
      <c r="G797" s="90"/>
      <c r="H797" s="90"/>
      <c r="I797" s="90"/>
      <c r="J797" s="90"/>
      <c r="L797" s="79"/>
      <c r="N797" s="79"/>
    </row>
    <row r="798" spans="1:10" ht="13.5" customHeight="1">
      <c r="A798" s="653"/>
      <c r="B798" s="655"/>
      <c r="C798" s="879">
        <v>18</v>
      </c>
      <c r="D798" s="880"/>
      <c r="E798" s="880"/>
      <c r="F798" s="881"/>
      <c r="G798" s="92"/>
      <c r="H798" s="92"/>
      <c r="I798" s="92"/>
      <c r="J798" s="92"/>
    </row>
    <row r="799" spans="1:10" ht="16.5">
      <c r="A799" s="654"/>
      <c r="B799" s="656"/>
      <c r="C799" s="899"/>
      <c r="D799" s="900"/>
      <c r="E799" s="900"/>
      <c r="F799" s="901"/>
      <c r="G799" s="89"/>
      <c r="H799" s="89"/>
      <c r="I799" s="89"/>
      <c r="J799" s="89"/>
    </row>
    <row r="800" spans="1:10" ht="16.5">
      <c r="A800" s="654"/>
      <c r="B800" s="656"/>
      <c r="C800" s="806"/>
      <c r="D800" s="897"/>
      <c r="E800" s="897"/>
      <c r="F800" s="807"/>
      <c r="G800" s="90"/>
      <c r="H800" s="90"/>
      <c r="I800" s="90"/>
      <c r="J800" s="90"/>
    </row>
    <row r="801" spans="1:10" ht="17.25" thickBot="1">
      <c r="A801" s="654"/>
      <c r="B801" s="656"/>
      <c r="C801" s="806"/>
      <c r="D801" s="897"/>
      <c r="E801" s="897"/>
      <c r="F801" s="807"/>
      <c r="G801" s="90"/>
      <c r="H801" s="90"/>
      <c r="I801" s="90"/>
      <c r="J801" s="90"/>
    </row>
    <row r="802" spans="1:10" ht="17.25" thickBot="1">
      <c r="A802" s="496" t="s">
        <v>536</v>
      </c>
      <c r="B802" s="497" t="s">
        <v>845</v>
      </c>
      <c r="C802" s="679"/>
      <c r="D802" s="672"/>
      <c r="E802" s="672"/>
      <c r="F802" s="673"/>
      <c r="G802" s="90"/>
      <c r="H802" s="90"/>
      <c r="I802" s="90"/>
      <c r="J802" s="90"/>
    </row>
    <row r="803" spans="1:10" ht="16.5">
      <c r="A803" s="488">
        <v>1</v>
      </c>
      <c r="B803" s="489" t="s">
        <v>533</v>
      </c>
      <c r="C803" s="867">
        <v>2.79</v>
      </c>
      <c r="D803" s="898"/>
      <c r="E803" s="898"/>
      <c r="F803" s="868"/>
      <c r="G803" s="90"/>
      <c r="H803" s="90"/>
      <c r="I803" s="90"/>
      <c r="J803" s="90"/>
    </row>
    <row r="804" spans="1:10" ht="17.25" thickBot="1">
      <c r="A804" s="498"/>
      <c r="B804" s="495"/>
      <c r="C804" s="806"/>
      <c r="D804" s="897"/>
      <c r="E804" s="897"/>
      <c r="F804" s="807"/>
      <c r="G804" s="90"/>
      <c r="H804" s="90"/>
      <c r="I804" s="90"/>
      <c r="J804" s="90"/>
    </row>
    <row r="805" spans="1:10" ht="17.25" thickBot="1">
      <c r="A805" s="496" t="s">
        <v>537</v>
      </c>
      <c r="B805" s="497" t="s">
        <v>747</v>
      </c>
      <c r="C805" s="679"/>
      <c r="D805" s="672"/>
      <c r="E805" s="672"/>
      <c r="F805" s="673"/>
      <c r="G805" s="90"/>
      <c r="H805" s="90"/>
      <c r="I805" s="90"/>
      <c r="J805" s="90"/>
    </row>
    <row r="806" spans="1:10" ht="17.25" thickBot="1">
      <c r="A806" s="492"/>
      <c r="B806" s="493"/>
      <c r="C806" s="902">
        <v>5</v>
      </c>
      <c r="D806" s="903"/>
      <c r="E806" s="903"/>
      <c r="F806" s="904"/>
      <c r="G806" s="90"/>
      <c r="H806" s="90"/>
      <c r="I806" s="90"/>
      <c r="J806" s="90"/>
    </row>
    <row r="807" spans="1:12" ht="18" customHeight="1">
      <c r="A807" s="664" t="s">
        <v>748</v>
      </c>
      <c r="B807" s="664"/>
      <c r="C807" s="664"/>
      <c r="D807" s="664"/>
      <c r="E807" s="664"/>
      <c r="F807" s="664"/>
      <c r="G807" s="664"/>
      <c r="H807" s="664"/>
      <c r="I807" s="664"/>
      <c r="J807" s="664"/>
      <c r="K807" s="664"/>
      <c r="L807" s="664"/>
    </row>
    <row r="808" spans="1:12" ht="15">
      <c r="A808" s="664" t="s">
        <v>398</v>
      </c>
      <c r="B808" s="664"/>
      <c r="C808" s="664"/>
      <c r="D808" s="664"/>
      <c r="E808" s="664"/>
      <c r="F808" s="664"/>
      <c r="G808" s="664"/>
      <c r="H808" s="664"/>
      <c r="I808" s="664"/>
      <c r="J808" s="664"/>
      <c r="K808" s="664"/>
      <c r="L808" s="664"/>
    </row>
    <row r="809" spans="2:12" ht="15">
      <c r="B809" s="664"/>
      <c r="C809" s="664"/>
      <c r="D809" s="664"/>
      <c r="E809" s="664"/>
      <c r="F809" s="664"/>
      <c r="G809" s="664"/>
      <c r="H809" s="664"/>
      <c r="I809" s="664"/>
      <c r="J809" s="664"/>
      <c r="K809" s="664"/>
      <c r="L809" s="664"/>
    </row>
    <row r="810" spans="2:12" ht="15">
      <c r="B810" s="664"/>
      <c r="C810" s="664"/>
      <c r="D810" s="664"/>
      <c r="E810" s="664"/>
      <c r="F810" s="664"/>
      <c r="G810" s="664"/>
      <c r="H810" s="664"/>
      <c r="I810" s="664"/>
      <c r="J810" s="664"/>
      <c r="K810" s="664"/>
      <c r="L810" s="664"/>
    </row>
    <row r="811" spans="2:12" ht="15">
      <c r="B811" s="664"/>
      <c r="C811" s="664"/>
      <c r="D811" s="664"/>
      <c r="E811" s="664"/>
      <c r="F811" s="664"/>
      <c r="G811" s="664"/>
      <c r="H811" s="664"/>
      <c r="I811" s="664"/>
      <c r="J811" s="664"/>
      <c r="K811" s="664"/>
      <c r="L811" s="664"/>
    </row>
    <row r="812" spans="2:12" ht="15">
      <c r="B812" s="664"/>
      <c r="C812" s="664"/>
      <c r="D812" s="664"/>
      <c r="E812" s="664"/>
      <c r="F812" s="664"/>
      <c r="G812" s="664"/>
      <c r="H812" s="664"/>
      <c r="I812" s="664"/>
      <c r="J812" s="664"/>
      <c r="K812" s="664"/>
      <c r="L812" s="664"/>
    </row>
    <row r="813" spans="2:12" ht="15.75" customHeight="1">
      <c r="B813" s="664"/>
      <c r="C813" s="664"/>
      <c r="D813" s="664"/>
      <c r="E813" s="664"/>
      <c r="F813" s="664"/>
      <c r="G813" s="664"/>
      <c r="H813" s="664"/>
      <c r="I813" s="664"/>
      <c r="J813" s="664"/>
      <c r="K813" s="664"/>
      <c r="L813" s="664"/>
    </row>
    <row r="814" spans="2:12" ht="15">
      <c r="B814" s="664"/>
      <c r="C814" s="664"/>
      <c r="D814" s="664"/>
      <c r="E814" s="664"/>
      <c r="F814" s="664"/>
      <c r="G814" s="664"/>
      <c r="H814" s="664"/>
      <c r="I814" s="664"/>
      <c r="J814" s="664"/>
      <c r="K814" s="664"/>
      <c r="L814" s="664"/>
    </row>
    <row r="815" spans="2:12" ht="15" customHeight="1">
      <c r="B815" s="664"/>
      <c r="C815" s="664"/>
      <c r="D815" s="664"/>
      <c r="E815" s="664"/>
      <c r="F815" s="664"/>
      <c r="G815" s="664"/>
      <c r="H815" s="664"/>
      <c r="I815" s="664"/>
      <c r="J815" s="664"/>
      <c r="K815" s="664"/>
      <c r="L815" s="664"/>
    </row>
    <row r="816" spans="2:12" ht="7.5" customHeight="1">
      <c r="B816" s="664"/>
      <c r="C816" s="664"/>
      <c r="D816" s="664"/>
      <c r="E816" s="664"/>
      <c r="F816" s="664"/>
      <c r="G816" s="664"/>
      <c r="H816" s="664"/>
      <c r="I816" s="664"/>
      <c r="J816" s="664"/>
      <c r="K816" s="664"/>
      <c r="L816" s="664"/>
    </row>
    <row r="817" spans="2:12" ht="15">
      <c r="B817" s="896"/>
      <c r="C817" s="896"/>
      <c r="D817" s="896"/>
      <c r="E817" s="896"/>
      <c r="F817" s="896"/>
      <c r="G817" s="896"/>
      <c r="H817" s="896"/>
      <c r="I817" s="896"/>
      <c r="J817" s="896"/>
      <c r="K817" s="896"/>
      <c r="L817" s="896"/>
    </row>
    <row r="818" spans="1:12" ht="15">
      <c r="A818" s="154"/>
      <c r="B818" s="664"/>
      <c r="C818" s="664"/>
      <c r="D818" s="664"/>
      <c r="E818" s="664"/>
      <c r="F818" s="664"/>
      <c r="G818" s="664"/>
      <c r="H818" s="664"/>
      <c r="I818" s="664"/>
      <c r="J818" s="664"/>
      <c r="K818" s="664"/>
      <c r="L818" s="664"/>
    </row>
    <row r="819" spans="1:12" ht="15">
      <c r="A819" s="154"/>
      <c r="B819" s="664"/>
      <c r="C819" s="664"/>
      <c r="D819" s="664"/>
      <c r="E819" s="664"/>
      <c r="F819" s="664"/>
      <c r="G819" s="664"/>
      <c r="H819" s="664"/>
      <c r="I819" s="664"/>
      <c r="J819" s="664"/>
      <c r="K819" s="664"/>
      <c r="L819" s="664"/>
    </row>
    <row r="820" spans="1:12" ht="15">
      <c r="A820" s="154"/>
      <c r="B820" s="664"/>
      <c r="C820" s="664"/>
      <c r="D820" s="664"/>
      <c r="E820" s="664"/>
      <c r="F820" s="664"/>
      <c r="G820" s="664"/>
      <c r="H820" s="664"/>
      <c r="I820" s="664"/>
      <c r="J820" s="664"/>
      <c r="K820" s="664"/>
      <c r="L820" s="664"/>
    </row>
    <row r="821" spans="1:12" ht="15">
      <c r="A821" s="154"/>
      <c r="B821" s="664"/>
      <c r="C821" s="664"/>
      <c r="D821" s="664"/>
      <c r="E821" s="664"/>
      <c r="F821" s="664"/>
      <c r="G821" s="664"/>
      <c r="H821" s="664"/>
      <c r="I821" s="664"/>
      <c r="J821" s="664"/>
      <c r="K821" s="664"/>
      <c r="L821" s="664"/>
    </row>
    <row r="822" spans="1:12" ht="15">
      <c r="A822" s="154"/>
      <c r="B822" s="664"/>
      <c r="C822" s="664"/>
      <c r="D822" s="664"/>
      <c r="E822" s="664"/>
      <c r="F822" s="664"/>
      <c r="G822" s="664"/>
      <c r="H822" s="664"/>
      <c r="I822" s="664"/>
      <c r="J822" s="664"/>
      <c r="K822" s="664"/>
      <c r="L822" s="664"/>
    </row>
    <row r="823" spans="1:12" ht="15">
      <c r="A823" s="154"/>
      <c r="B823" s="664"/>
      <c r="C823" s="664"/>
      <c r="D823" s="664"/>
      <c r="E823" s="664"/>
      <c r="F823" s="664"/>
      <c r="G823" s="664"/>
      <c r="H823" s="664"/>
      <c r="I823" s="664"/>
      <c r="J823" s="664"/>
      <c r="K823" s="664"/>
      <c r="L823" s="664"/>
    </row>
    <row r="824" spans="2:12" ht="9" customHeight="1">
      <c r="B824" s="664"/>
      <c r="C824" s="664"/>
      <c r="D824" s="664"/>
      <c r="E824" s="664"/>
      <c r="F824" s="664"/>
      <c r="G824" s="664"/>
      <c r="H824" s="664"/>
      <c r="I824" s="664"/>
      <c r="J824" s="664"/>
      <c r="K824" s="664"/>
      <c r="L824" s="664"/>
    </row>
    <row r="825" spans="2:12" ht="9" customHeight="1">
      <c r="B825" s="664"/>
      <c r="C825" s="664"/>
      <c r="D825" s="664"/>
      <c r="E825" s="664"/>
      <c r="F825" s="664"/>
      <c r="G825" s="664"/>
      <c r="H825" s="664"/>
      <c r="I825" s="664"/>
      <c r="J825" s="664"/>
      <c r="K825" s="664"/>
      <c r="L825" s="664"/>
    </row>
    <row r="826" spans="2:12" ht="9" customHeight="1">
      <c r="B826" s="664"/>
      <c r="C826" s="664"/>
      <c r="D826" s="664"/>
      <c r="E826" s="664"/>
      <c r="F826" s="664"/>
      <c r="G826" s="664"/>
      <c r="H826" s="664"/>
      <c r="I826" s="664"/>
      <c r="J826" s="664"/>
      <c r="K826" s="664"/>
      <c r="L826" s="664"/>
    </row>
    <row r="827" spans="2:12" ht="9" customHeight="1">
      <c r="B827" s="664"/>
      <c r="C827" s="664"/>
      <c r="D827" s="664"/>
      <c r="E827" s="664"/>
      <c r="F827" s="664"/>
      <c r="G827" s="664"/>
      <c r="H827" s="664"/>
      <c r="I827" s="664"/>
      <c r="J827" s="664"/>
      <c r="K827" s="664"/>
      <c r="L827" s="664"/>
    </row>
    <row r="828" spans="2:13" ht="15" customHeight="1">
      <c r="B828" s="664"/>
      <c r="C828" s="664"/>
      <c r="D828" s="664"/>
      <c r="E828" s="664"/>
      <c r="F828" s="664"/>
      <c r="G828" s="664"/>
      <c r="H828" s="664"/>
      <c r="I828" s="664"/>
      <c r="J828" s="664"/>
      <c r="K828" s="664"/>
      <c r="L828" s="664"/>
      <c r="M828" s="664"/>
    </row>
    <row r="829" spans="1:13" ht="39.75" customHeight="1">
      <c r="A829" s="644">
        <v>25</v>
      </c>
      <c r="B829" s="644"/>
      <c r="C829" s="644"/>
      <c r="D829" s="644"/>
      <c r="E829" s="644"/>
      <c r="F829" s="644"/>
      <c r="G829" s="644"/>
      <c r="H829" s="644"/>
      <c r="I829" s="644"/>
      <c r="J829" s="644"/>
      <c r="K829" s="644"/>
      <c r="L829" s="644"/>
      <c r="M829" s="644"/>
    </row>
    <row r="830" spans="1:12" ht="18">
      <c r="A830" s="780"/>
      <c r="B830" s="780"/>
      <c r="C830" s="780"/>
      <c r="D830" s="780"/>
      <c r="E830" s="780"/>
      <c r="F830" s="780"/>
      <c r="G830" s="780"/>
      <c r="H830" s="780"/>
      <c r="I830" s="780"/>
      <c r="J830" s="780"/>
      <c r="K830" s="780"/>
      <c r="L830" s="780"/>
    </row>
    <row r="831" spans="1:12" ht="18.75" thickBot="1">
      <c r="A831" s="566" t="s">
        <v>26</v>
      </c>
      <c r="B831" s="566"/>
      <c r="C831" s="566"/>
      <c r="D831" s="566"/>
      <c r="E831" s="566"/>
      <c r="F831" s="566"/>
      <c r="G831" s="566"/>
      <c r="H831" s="566"/>
      <c r="I831" s="566"/>
      <c r="J831" s="566"/>
      <c r="K831" s="566"/>
      <c r="L831" s="566"/>
    </row>
    <row r="832" spans="1:12" ht="16.5" customHeight="1" thickBot="1">
      <c r="A832" s="741"/>
      <c r="B832" s="742"/>
      <c r="C832" s="604" t="s">
        <v>522</v>
      </c>
      <c r="D832" s="605"/>
      <c r="E832" s="605"/>
      <c r="F832" s="605"/>
      <c r="G832" s="605"/>
      <c r="H832" s="606"/>
      <c r="J832" s="5"/>
      <c r="L832" s="5"/>
    </row>
    <row r="833" spans="1:12" ht="33" customHeight="1" thickBot="1">
      <c r="A833" s="743"/>
      <c r="B833" s="744"/>
      <c r="C833" s="783" t="s">
        <v>27</v>
      </c>
      <c r="D833" s="784"/>
      <c r="E833" s="588" t="s">
        <v>85</v>
      </c>
      <c r="F833" s="587"/>
      <c r="G833" s="588" t="s">
        <v>894</v>
      </c>
      <c r="H833" s="587"/>
      <c r="J833" s="5"/>
      <c r="L833" s="5"/>
    </row>
    <row r="834" spans="1:12" ht="17.25" thickBot="1">
      <c r="A834" s="83" t="s">
        <v>579</v>
      </c>
      <c r="B834" s="98" t="s">
        <v>581</v>
      </c>
      <c r="C834" s="667"/>
      <c r="D834" s="668"/>
      <c r="E834" s="667"/>
      <c r="F834" s="668"/>
      <c r="G834" s="667"/>
      <c r="H834" s="668"/>
      <c r="J834" s="5"/>
      <c r="L834" s="5"/>
    </row>
    <row r="835" spans="1:12" ht="16.5">
      <c r="A835" s="24">
        <v>1</v>
      </c>
      <c r="B835" s="99" t="s">
        <v>86</v>
      </c>
      <c r="C835" s="633"/>
      <c r="D835" s="635"/>
      <c r="E835" s="633"/>
      <c r="F835" s="635"/>
      <c r="G835" s="633"/>
      <c r="H835" s="635"/>
      <c r="I835" s="26"/>
      <c r="J835" s="26"/>
      <c r="K835" s="26"/>
      <c r="L835" s="26"/>
    </row>
    <row r="836" spans="1:12" ht="16.5">
      <c r="A836" s="27">
        <v>2</v>
      </c>
      <c r="B836" s="100" t="s">
        <v>524</v>
      </c>
      <c r="C836" s="689">
        <v>5.87</v>
      </c>
      <c r="D836" s="690"/>
      <c r="E836" s="689">
        <v>3.23</v>
      </c>
      <c r="F836" s="690"/>
      <c r="G836" s="689">
        <v>9.06</v>
      </c>
      <c r="H836" s="690"/>
      <c r="I836" s="26"/>
      <c r="J836" s="26"/>
      <c r="K836" s="26"/>
      <c r="L836" s="26"/>
    </row>
    <row r="837" spans="1:12" ht="16.5">
      <c r="A837" s="27">
        <v>3</v>
      </c>
      <c r="B837" s="100" t="s">
        <v>525</v>
      </c>
      <c r="C837" s="689">
        <v>26.41</v>
      </c>
      <c r="D837" s="690"/>
      <c r="E837" s="689"/>
      <c r="F837" s="690"/>
      <c r="G837" s="689">
        <v>32.96</v>
      </c>
      <c r="H837" s="690"/>
      <c r="I837" s="26"/>
      <c r="J837" s="26"/>
      <c r="K837" s="26"/>
      <c r="L837" s="26"/>
    </row>
    <row r="838" spans="1:12" ht="16.5">
      <c r="A838" s="27">
        <v>4</v>
      </c>
      <c r="B838" s="100" t="s">
        <v>526</v>
      </c>
      <c r="C838" s="689"/>
      <c r="D838" s="690"/>
      <c r="E838" s="689"/>
      <c r="F838" s="690"/>
      <c r="G838" s="689"/>
      <c r="H838" s="690"/>
      <c r="I838" s="26"/>
      <c r="J838" s="26"/>
      <c r="K838" s="26"/>
      <c r="L838" s="26"/>
    </row>
    <row r="839" spans="1:12" ht="16.5">
      <c r="A839" s="27">
        <v>5</v>
      </c>
      <c r="B839" s="100" t="s">
        <v>538</v>
      </c>
      <c r="C839" s="689"/>
      <c r="D839" s="690"/>
      <c r="E839" s="689"/>
      <c r="F839" s="690"/>
      <c r="G839" s="689"/>
      <c r="H839" s="690"/>
      <c r="I839" s="26"/>
      <c r="J839" s="26"/>
      <c r="K839" s="26"/>
      <c r="L839" s="26"/>
    </row>
    <row r="840" spans="1:12" ht="17.25" thickBot="1">
      <c r="A840" s="22"/>
      <c r="B840" s="101" t="s">
        <v>618</v>
      </c>
      <c r="C840" s="590">
        <f>SUM(C836:D839)</f>
        <v>32.28</v>
      </c>
      <c r="D840" s="591"/>
      <c r="E840" s="590">
        <f>SUM(E836:F839)</f>
        <v>3.23</v>
      </c>
      <c r="F840" s="591"/>
      <c r="G840" s="590">
        <f>SUM(G836:H839)</f>
        <v>42.02</v>
      </c>
      <c r="H840" s="591"/>
      <c r="I840" s="31"/>
      <c r="J840" s="31"/>
      <c r="K840" s="31"/>
      <c r="L840" s="31"/>
    </row>
    <row r="841" spans="1:14" s="26" customFormat="1" ht="17.25" thickBot="1">
      <c r="A841" s="387" t="s">
        <v>413</v>
      </c>
      <c r="B841" s="388" t="s">
        <v>527</v>
      </c>
      <c r="C841" s="684" t="s">
        <v>1208</v>
      </c>
      <c r="D841" s="685"/>
      <c r="E841" s="684" t="s">
        <v>1208</v>
      </c>
      <c r="F841" s="685"/>
      <c r="G841" s="684" t="s">
        <v>1208</v>
      </c>
      <c r="H841" s="685"/>
      <c r="N841" s="79"/>
    </row>
    <row r="842" spans="1:14" s="26" customFormat="1" ht="16.5">
      <c r="A842" s="389"/>
      <c r="B842" s="390"/>
      <c r="C842" s="682">
        <v>25</v>
      </c>
      <c r="D842" s="683"/>
      <c r="E842" s="682">
        <v>135</v>
      </c>
      <c r="F842" s="683"/>
      <c r="G842" s="682">
        <v>200</v>
      </c>
      <c r="H842" s="683"/>
      <c r="N842" s="79"/>
    </row>
    <row r="843" spans="1:14" s="26" customFormat="1" ht="16.5">
      <c r="A843" s="384"/>
      <c r="B843" s="391"/>
      <c r="C843" s="614" t="s">
        <v>1209</v>
      </c>
      <c r="D843" s="615"/>
      <c r="E843" s="614" t="s">
        <v>1209</v>
      </c>
      <c r="F843" s="615"/>
      <c r="G843" s="614" t="s">
        <v>1209</v>
      </c>
      <c r="H843" s="615"/>
      <c r="N843" s="79"/>
    </row>
    <row r="844" spans="1:14" s="26" customFormat="1" ht="16.5">
      <c r="A844" s="24">
        <v>1</v>
      </c>
      <c r="B844" s="103" t="s">
        <v>28</v>
      </c>
      <c r="C844" s="932">
        <v>0.5</v>
      </c>
      <c r="D844" s="933"/>
      <c r="E844" s="932">
        <v>6.2</v>
      </c>
      <c r="F844" s="933"/>
      <c r="G844" s="932">
        <v>6.2</v>
      </c>
      <c r="H844" s="933"/>
      <c r="N844" s="79"/>
    </row>
    <row r="845" spans="1:14" s="26" customFormat="1" ht="16.5">
      <c r="A845" s="27">
        <v>2</v>
      </c>
      <c r="B845" s="100" t="s">
        <v>29</v>
      </c>
      <c r="C845" s="689"/>
      <c r="D845" s="690"/>
      <c r="E845" s="689"/>
      <c r="F845" s="690"/>
      <c r="G845" s="689"/>
      <c r="H845" s="690"/>
      <c r="N845" s="79"/>
    </row>
    <row r="846" spans="1:14" s="26" customFormat="1" ht="16.5">
      <c r="A846" s="27">
        <v>3</v>
      </c>
      <c r="B846" s="100" t="s">
        <v>30</v>
      </c>
      <c r="C846" s="689">
        <v>0.6</v>
      </c>
      <c r="D846" s="690"/>
      <c r="E846" s="689">
        <v>0.6</v>
      </c>
      <c r="F846" s="690"/>
      <c r="G846" s="689">
        <v>0.6</v>
      </c>
      <c r="H846" s="690"/>
      <c r="N846" s="79"/>
    </row>
    <row r="847" spans="1:14" s="26" customFormat="1" ht="16.5">
      <c r="A847" s="51">
        <v>4</v>
      </c>
      <c r="B847" s="385" t="s">
        <v>31</v>
      </c>
      <c r="C847" s="689"/>
      <c r="D847" s="690"/>
      <c r="E847" s="689"/>
      <c r="F847" s="690"/>
      <c r="G847" s="689"/>
      <c r="H847" s="690"/>
      <c r="N847" s="79"/>
    </row>
    <row r="848" spans="1:14" s="26" customFormat="1" ht="16.5">
      <c r="A848" s="51">
        <v>5</v>
      </c>
      <c r="B848" s="385" t="s">
        <v>89</v>
      </c>
      <c r="C848" s="925">
        <v>2.9</v>
      </c>
      <c r="D848" s="926"/>
      <c r="E848" s="925">
        <v>1.2</v>
      </c>
      <c r="F848" s="926"/>
      <c r="G848" s="925">
        <v>1.2</v>
      </c>
      <c r="H848" s="926"/>
      <c r="N848" s="79"/>
    </row>
    <row r="849" spans="1:12" ht="17.25" thickBot="1">
      <c r="A849" s="73"/>
      <c r="B849" s="104"/>
      <c r="C849" s="665"/>
      <c r="D849" s="666"/>
      <c r="E849" s="665"/>
      <c r="F849" s="666"/>
      <c r="G849" s="665"/>
      <c r="H849" s="666"/>
      <c r="J849" s="5"/>
      <c r="L849" s="5"/>
    </row>
    <row r="850" spans="1:12" ht="17.25" thickBot="1">
      <c r="A850" s="22" t="s">
        <v>416</v>
      </c>
      <c r="B850" s="102" t="s">
        <v>532</v>
      </c>
      <c r="C850" s="667"/>
      <c r="D850" s="668"/>
      <c r="E850" s="667"/>
      <c r="F850" s="668"/>
      <c r="G850" s="667"/>
      <c r="H850" s="668"/>
      <c r="J850" s="5"/>
      <c r="L850" s="5"/>
    </row>
    <row r="851" spans="1:12" ht="16.5">
      <c r="A851" s="24">
        <v>1</v>
      </c>
      <c r="B851" s="103" t="s">
        <v>533</v>
      </c>
      <c r="C851" s="925">
        <v>500</v>
      </c>
      <c r="D851" s="926"/>
      <c r="E851" s="925">
        <v>100</v>
      </c>
      <c r="F851" s="926"/>
      <c r="G851" s="925">
        <v>550</v>
      </c>
      <c r="H851" s="926"/>
      <c r="I851" s="26"/>
      <c r="J851" s="26"/>
      <c r="K851" s="26"/>
      <c r="L851" s="26"/>
    </row>
    <row r="852" spans="1:12" ht="16.5">
      <c r="A852" s="27">
        <v>2</v>
      </c>
      <c r="B852" s="100" t="s">
        <v>534</v>
      </c>
      <c r="C852" s="687"/>
      <c r="D852" s="688"/>
      <c r="E852" s="687"/>
      <c r="F852" s="688"/>
      <c r="G852" s="687"/>
      <c r="H852" s="688"/>
      <c r="I852" s="26"/>
      <c r="J852" s="26"/>
      <c r="K852" s="26"/>
      <c r="L852" s="26"/>
    </row>
    <row r="853" spans="1:12" ht="16.5">
      <c r="A853" s="27">
        <v>3</v>
      </c>
      <c r="B853" s="100" t="s">
        <v>535</v>
      </c>
      <c r="C853" s="927"/>
      <c r="D853" s="928"/>
      <c r="E853" s="927"/>
      <c r="F853" s="928"/>
      <c r="G853" s="927"/>
      <c r="H853" s="928"/>
      <c r="I853" s="26"/>
      <c r="J853" s="26"/>
      <c r="K853" s="26"/>
      <c r="L853" s="26"/>
    </row>
    <row r="854" spans="1:12" ht="16.5">
      <c r="A854" s="27"/>
      <c r="B854" s="100"/>
      <c r="C854" s="839"/>
      <c r="D854" s="840"/>
      <c r="E854" s="839"/>
      <c r="F854" s="840"/>
      <c r="G854" s="839"/>
      <c r="H854" s="840"/>
      <c r="I854" s="26"/>
      <c r="J854" s="26"/>
      <c r="K854" s="26"/>
      <c r="L854" s="26"/>
    </row>
    <row r="855" spans="1:12" ht="17.25" thickBot="1">
      <c r="A855" s="73"/>
      <c r="B855" s="104"/>
      <c r="C855" s="665"/>
      <c r="D855" s="666"/>
      <c r="E855" s="665"/>
      <c r="F855" s="666"/>
      <c r="G855" s="665"/>
      <c r="H855" s="666"/>
      <c r="J855" s="5"/>
      <c r="L855" s="5"/>
    </row>
    <row r="856" spans="1:12" ht="17.25" thickBot="1">
      <c r="A856" s="22" t="s">
        <v>536</v>
      </c>
      <c r="B856" s="50" t="s">
        <v>582</v>
      </c>
      <c r="C856" s="667"/>
      <c r="D856" s="668"/>
      <c r="E856" s="667"/>
      <c r="F856" s="668"/>
      <c r="G856" s="667"/>
      <c r="H856" s="668"/>
      <c r="J856" s="5"/>
      <c r="L856" s="5"/>
    </row>
    <row r="857" spans="1:12" ht="16.5">
      <c r="A857" s="24">
        <v>1</v>
      </c>
      <c r="B857" s="105" t="s">
        <v>533</v>
      </c>
      <c r="C857" s="633">
        <v>3</v>
      </c>
      <c r="D857" s="635"/>
      <c r="E857" s="633">
        <v>6</v>
      </c>
      <c r="F857" s="635"/>
      <c r="G857" s="633">
        <v>2.35</v>
      </c>
      <c r="H857" s="635"/>
      <c r="I857" s="26"/>
      <c r="J857" s="26"/>
      <c r="K857" s="26"/>
      <c r="L857" s="26"/>
    </row>
    <row r="858" spans="1:12" ht="16.5">
      <c r="A858" s="27">
        <v>2</v>
      </c>
      <c r="B858" s="100" t="s">
        <v>534</v>
      </c>
      <c r="C858" s="687"/>
      <c r="D858" s="688"/>
      <c r="E858" s="687"/>
      <c r="F858" s="688"/>
      <c r="G858" s="687"/>
      <c r="H858" s="688"/>
      <c r="I858" s="26"/>
      <c r="J858" s="26"/>
      <c r="K858" s="26"/>
      <c r="L858" s="26"/>
    </row>
    <row r="859" spans="1:12" ht="16.5">
      <c r="A859" s="27">
        <v>3</v>
      </c>
      <c r="B859" s="100" t="s">
        <v>535</v>
      </c>
      <c r="C859" s="689"/>
      <c r="D859" s="690"/>
      <c r="E859" s="689"/>
      <c r="F859" s="690"/>
      <c r="G859" s="689"/>
      <c r="H859" s="690"/>
      <c r="I859" s="26"/>
      <c r="J859" s="26"/>
      <c r="K859" s="26"/>
      <c r="L859" s="26"/>
    </row>
    <row r="860" spans="1:12" ht="16.5">
      <c r="A860" s="75"/>
      <c r="B860" s="106"/>
      <c r="C860" s="689"/>
      <c r="D860" s="690"/>
      <c r="E860" s="689"/>
      <c r="F860" s="690"/>
      <c r="G860" s="689"/>
      <c r="H860" s="690"/>
      <c r="J860" s="5"/>
      <c r="L860" s="5"/>
    </row>
    <row r="861" spans="1:12" ht="17.25" thickBot="1">
      <c r="A861" s="73"/>
      <c r="B861" s="104"/>
      <c r="C861" s="665"/>
      <c r="D861" s="666"/>
      <c r="E861" s="665"/>
      <c r="F861" s="666"/>
      <c r="G861" s="665"/>
      <c r="H861" s="666"/>
      <c r="J861" s="5"/>
      <c r="L861" s="5"/>
    </row>
    <row r="862" spans="1:12" ht="17.25" thickBot="1">
      <c r="A862" s="107"/>
      <c r="B862" s="108"/>
      <c r="C862" s="693"/>
      <c r="D862" s="694"/>
      <c r="E862" s="693"/>
      <c r="F862" s="694"/>
      <c r="G862" s="693"/>
      <c r="H862" s="694"/>
      <c r="I862" s="20"/>
      <c r="J862" s="20"/>
      <c r="K862" s="20"/>
      <c r="L862" s="20"/>
    </row>
    <row r="863" spans="1:12" ht="17.25" thickBot="1">
      <c r="A863" s="81"/>
      <c r="B863" s="82"/>
      <c r="C863" s="667"/>
      <c r="D863" s="668"/>
      <c r="E863" s="667"/>
      <c r="F863" s="668"/>
      <c r="G863" s="667"/>
      <c r="H863" s="668"/>
      <c r="J863" s="5"/>
      <c r="L863" s="5"/>
    </row>
    <row r="864" spans="1:12" ht="17.25" thickBot="1">
      <c r="A864" s="83" t="s">
        <v>537</v>
      </c>
      <c r="B864" s="50" t="s">
        <v>553</v>
      </c>
      <c r="C864" s="667"/>
      <c r="D864" s="668"/>
      <c r="E864" s="667"/>
      <c r="F864" s="668"/>
      <c r="G864" s="667"/>
      <c r="H864" s="668"/>
      <c r="J864" s="5"/>
      <c r="L864" s="5"/>
    </row>
    <row r="865" spans="1:12" ht="17.25" thickBot="1">
      <c r="A865" s="51">
        <v>1</v>
      </c>
      <c r="B865" s="76"/>
      <c r="C865" s="691"/>
      <c r="D865" s="691"/>
      <c r="E865" s="691"/>
      <c r="F865" s="691"/>
      <c r="G865" s="934"/>
      <c r="H865" s="934"/>
      <c r="J865" s="5"/>
      <c r="L865" s="5"/>
    </row>
    <row r="866" spans="1:12" ht="17.25" thickBot="1">
      <c r="A866" s="453" t="s">
        <v>500</v>
      </c>
      <c r="B866" s="470" t="s">
        <v>498</v>
      </c>
      <c r="C866" s="691"/>
      <c r="D866" s="691"/>
      <c r="E866" s="691"/>
      <c r="F866" s="691"/>
      <c r="G866" s="929"/>
      <c r="H866" s="929"/>
      <c r="J866" s="5"/>
      <c r="L866" s="5"/>
    </row>
    <row r="867" spans="1:12" ht="16.5">
      <c r="A867" s="466">
        <v>1</v>
      </c>
      <c r="B867" s="468" t="s">
        <v>87</v>
      </c>
      <c r="C867" s="931"/>
      <c r="D867" s="931"/>
      <c r="E867" s="931"/>
      <c r="F867" s="931"/>
      <c r="G867" s="930"/>
      <c r="H867" s="930"/>
      <c r="J867" s="5"/>
      <c r="L867" s="5"/>
    </row>
    <row r="868" spans="1:12" ht="17.25" thickBot="1">
      <c r="A868" s="467">
        <v>2</v>
      </c>
      <c r="B868" s="469" t="s">
        <v>499</v>
      </c>
      <c r="C868" s="661"/>
      <c r="D868" s="662"/>
      <c r="E868" s="661"/>
      <c r="F868" s="662"/>
      <c r="G868" s="663"/>
      <c r="H868" s="648"/>
      <c r="J868" s="5"/>
      <c r="L868" s="5"/>
    </row>
    <row r="869" spans="3:12" ht="15">
      <c r="C869" s="5"/>
      <c r="D869" s="5"/>
      <c r="E869" s="113"/>
      <c r="F869" s="113"/>
      <c r="G869" s="113"/>
      <c r="H869" s="113"/>
      <c r="J869" s="5"/>
      <c r="L869" s="5"/>
    </row>
    <row r="870" spans="3:12" ht="15">
      <c r="C870" s="5"/>
      <c r="D870" s="5"/>
      <c r="E870" s="113"/>
      <c r="F870" s="113"/>
      <c r="G870" s="113"/>
      <c r="H870" s="113"/>
      <c r="J870" s="5"/>
      <c r="L870" s="5"/>
    </row>
    <row r="871" spans="3:10" ht="15">
      <c r="C871" s="5"/>
      <c r="D871" s="5"/>
      <c r="E871" s="113"/>
      <c r="F871" s="113"/>
      <c r="G871" s="113"/>
      <c r="H871" s="113"/>
      <c r="J871" s="5"/>
    </row>
    <row r="872" spans="1:13" ht="51.75" customHeight="1">
      <c r="A872" s="935">
        <v>26</v>
      </c>
      <c r="B872" s="935"/>
      <c r="C872" s="935"/>
      <c r="D872" s="935"/>
      <c r="E872" s="935"/>
      <c r="F872" s="935"/>
      <c r="G872" s="935"/>
      <c r="H872" s="935"/>
      <c r="I872" s="935"/>
      <c r="J872" s="935"/>
      <c r="K872" s="935"/>
      <c r="L872" s="935"/>
      <c r="M872" s="935"/>
    </row>
  </sheetData>
  <mergeCells count="2707">
    <mergeCell ref="B532:L532"/>
    <mergeCell ref="K623:L624"/>
    <mergeCell ref="K632:L632"/>
    <mergeCell ref="B272:L272"/>
    <mergeCell ref="C525:D525"/>
    <mergeCell ref="E525:F525"/>
    <mergeCell ref="G525:H525"/>
    <mergeCell ref="I525:J525"/>
    <mergeCell ref="K525:L525"/>
    <mergeCell ref="B780:L780"/>
    <mergeCell ref="K635:L635"/>
    <mergeCell ref="K639:L639"/>
    <mergeCell ref="K640:L640"/>
    <mergeCell ref="G641:H641"/>
    <mergeCell ref="I641:J641"/>
    <mergeCell ref="K641:L641"/>
    <mergeCell ref="F767:L767"/>
    <mergeCell ref="F768:L768"/>
    <mergeCell ref="A769:M769"/>
    <mergeCell ref="F608:H608"/>
    <mergeCell ref="E630:F630"/>
    <mergeCell ref="G630:H630"/>
    <mergeCell ref="E629:F629"/>
    <mergeCell ref="F609:H609"/>
    <mergeCell ref="K636:L636"/>
    <mergeCell ref="K637:L637"/>
    <mergeCell ref="K638:L638"/>
    <mergeCell ref="K630:L630"/>
    <mergeCell ref="K631:L631"/>
    <mergeCell ref="K633:L633"/>
    <mergeCell ref="K634:L634"/>
    <mergeCell ref="C623:F623"/>
    <mergeCell ref="C627:D627"/>
    <mergeCell ref="E624:F624"/>
    <mergeCell ref="F613:H613"/>
    <mergeCell ref="E627:F627"/>
    <mergeCell ref="G627:H627"/>
    <mergeCell ref="K628:L628"/>
    <mergeCell ref="K629:L629"/>
    <mergeCell ref="K625:L625"/>
    <mergeCell ref="G623:H624"/>
    <mergeCell ref="G628:H628"/>
    <mergeCell ref="I626:J626"/>
    <mergeCell ref="I629:J629"/>
    <mergeCell ref="K626:L626"/>
    <mergeCell ref="K627:L627"/>
    <mergeCell ref="A590:B590"/>
    <mergeCell ref="C591:D591"/>
    <mergeCell ref="C592:D592"/>
    <mergeCell ref="C641:D641"/>
    <mergeCell ref="A621:B621"/>
    <mergeCell ref="C613:D613"/>
    <mergeCell ref="C606:D606"/>
    <mergeCell ref="A622:B624"/>
    <mergeCell ref="C604:D604"/>
    <mergeCell ref="C624:D624"/>
    <mergeCell ref="G757:L757"/>
    <mergeCell ref="G759:L759"/>
    <mergeCell ref="G760:L760"/>
    <mergeCell ref="F764:L764"/>
    <mergeCell ref="G761:L761"/>
    <mergeCell ref="G762:L762"/>
    <mergeCell ref="G763:L763"/>
    <mergeCell ref="G758:L758"/>
    <mergeCell ref="I704:J704"/>
    <mergeCell ref="F765:L765"/>
    <mergeCell ref="F766:L766"/>
    <mergeCell ref="H756:L756"/>
    <mergeCell ref="B755:L755"/>
    <mergeCell ref="C752:D752"/>
    <mergeCell ref="G751:H751"/>
    <mergeCell ref="G752:H752"/>
    <mergeCell ref="C704:D704"/>
    <mergeCell ref="E704:F704"/>
    <mergeCell ref="G704:H704"/>
    <mergeCell ref="C703:D703"/>
    <mergeCell ref="E703:F703"/>
    <mergeCell ref="G703:H703"/>
    <mergeCell ref="K332:L332"/>
    <mergeCell ref="K325:L325"/>
    <mergeCell ref="K326:L326"/>
    <mergeCell ref="C351:D351"/>
    <mergeCell ref="E351:F351"/>
    <mergeCell ref="G351:H351"/>
    <mergeCell ref="I351:J351"/>
    <mergeCell ref="K334:L334"/>
    <mergeCell ref="I332:J332"/>
    <mergeCell ref="K327:L327"/>
    <mergeCell ref="K353:L353"/>
    <mergeCell ref="K324:L324"/>
    <mergeCell ref="K328:L328"/>
    <mergeCell ref="C353:D353"/>
    <mergeCell ref="E353:F353"/>
    <mergeCell ref="G353:H353"/>
    <mergeCell ref="I353:J353"/>
    <mergeCell ref="G336:H336"/>
    <mergeCell ref="K330:L330"/>
    <mergeCell ref="K331:L331"/>
    <mergeCell ref="G481:H481"/>
    <mergeCell ref="E440:F440"/>
    <mergeCell ref="E441:F441"/>
    <mergeCell ref="E468:F468"/>
    <mergeCell ref="E465:F465"/>
    <mergeCell ref="E458:F458"/>
    <mergeCell ref="E459:F459"/>
    <mergeCell ref="E460:F460"/>
    <mergeCell ref="G468:H468"/>
    <mergeCell ref="G458:H458"/>
    <mergeCell ref="G459:H459"/>
    <mergeCell ref="G460:H460"/>
    <mergeCell ref="G461:H461"/>
    <mergeCell ref="G462:H462"/>
    <mergeCell ref="G463:H463"/>
    <mergeCell ref="G464:H464"/>
    <mergeCell ref="G466:H466"/>
    <mergeCell ref="G467:H467"/>
    <mergeCell ref="I487:J487"/>
    <mergeCell ref="K484:L484"/>
    <mergeCell ref="C486:D486"/>
    <mergeCell ref="C487:D487"/>
    <mergeCell ref="E486:F486"/>
    <mergeCell ref="E487:F487"/>
    <mergeCell ref="E484:F484"/>
    <mergeCell ref="I484:J484"/>
    <mergeCell ref="I483:J483"/>
    <mergeCell ref="K485:L485"/>
    <mergeCell ref="I485:J485"/>
    <mergeCell ref="I486:J486"/>
    <mergeCell ref="I530:J530"/>
    <mergeCell ref="I531:J531"/>
    <mergeCell ref="C530:D530"/>
    <mergeCell ref="C531:D531"/>
    <mergeCell ref="E530:F530"/>
    <mergeCell ref="E531:F531"/>
    <mergeCell ref="G530:H530"/>
    <mergeCell ref="G531:H531"/>
    <mergeCell ref="K530:L530"/>
    <mergeCell ref="K531:L531"/>
    <mergeCell ref="C566:D566"/>
    <mergeCell ref="C567:D567"/>
    <mergeCell ref="E566:F566"/>
    <mergeCell ref="E567:F567"/>
    <mergeCell ref="G566:H566"/>
    <mergeCell ref="G567:H567"/>
    <mergeCell ref="I566:J566"/>
    <mergeCell ref="I567:J567"/>
    <mergeCell ref="I465:J465"/>
    <mergeCell ref="I466:J466"/>
    <mergeCell ref="I467:J467"/>
    <mergeCell ref="E412:F412"/>
    <mergeCell ref="E413:F413"/>
    <mergeCell ref="E414:F414"/>
    <mergeCell ref="E415:F415"/>
    <mergeCell ref="E416:F416"/>
    <mergeCell ref="E417:F417"/>
    <mergeCell ref="E418:F418"/>
    <mergeCell ref="I458:J458"/>
    <mergeCell ref="I459:J459"/>
    <mergeCell ref="I460:J460"/>
    <mergeCell ref="G440:H440"/>
    <mergeCell ref="G441:H441"/>
    <mergeCell ref="I456:J456"/>
    <mergeCell ref="I457:J457"/>
    <mergeCell ref="G387:H387"/>
    <mergeCell ref="E421:F421"/>
    <mergeCell ref="G416:H416"/>
    <mergeCell ref="G417:H417"/>
    <mergeCell ref="E419:F419"/>
    <mergeCell ref="E394:F394"/>
    <mergeCell ref="E387:F387"/>
    <mergeCell ref="E388:F388"/>
    <mergeCell ref="E389:F389"/>
    <mergeCell ref="G388:H388"/>
    <mergeCell ref="G325:H325"/>
    <mergeCell ref="G382:H382"/>
    <mergeCell ref="G384:H384"/>
    <mergeCell ref="G394:H394"/>
    <mergeCell ref="G390:H390"/>
    <mergeCell ref="G391:H391"/>
    <mergeCell ref="G392:H392"/>
    <mergeCell ref="G393:H393"/>
    <mergeCell ref="G383:H383"/>
    <mergeCell ref="G386:H386"/>
    <mergeCell ref="I368:J368"/>
    <mergeCell ref="I369:J369"/>
    <mergeCell ref="I370:J370"/>
    <mergeCell ref="G352:H352"/>
    <mergeCell ref="G369:H369"/>
    <mergeCell ref="G370:H370"/>
    <mergeCell ref="I352:J352"/>
    <mergeCell ref="I367:J367"/>
    <mergeCell ref="I360:J360"/>
    <mergeCell ref="I361:J361"/>
    <mergeCell ref="K292:L292"/>
    <mergeCell ref="K293:L293"/>
    <mergeCell ref="K294:L294"/>
    <mergeCell ref="G288:H288"/>
    <mergeCell ref="K288:L288"/>
    <mergeCell ref="K289:L289"/>
    <mergeCell ref="K290:L290"/>
    <mergeCell ref="K291:L291"/>
    <mergeCell ref="I288:J288"/>
    <mergeCell ref="I289:J289"/>
    <mergeCell ref="I290:J290"/>
    <mergeCell ref="I291:J291"/>
    <mergeCell ref="K285:L285"/>
    <mergeCell ref="K286:L286"/>
    <mergeCell ref="K287:L287"/>
    <mergeCell ref="I285:J285"/>
    <mergeCell ref="I286:J286"/>
    <mergeCell ref="I287:J287"/>
    <mergeCell ref="B827:L827"/>
    <mergeCell ref="G375:H375"/>
    <mergeCell ref="G418:H418"/>
    <mergeCell ref="G420:H420"/>
    <mergeCell ref="G421:H421"/>
    <mergeCell ref="C419:D419"/>
    <mergeCell ref="G419:H419"/>
    <mergeCell ref="G414:H414"/>
    <mergeCell ref="G376:H376"/>
    <mergeCell ref="E420:F420"/>
    <mergeCell ref="G372:H372"/>
    <mergeCell ref="G373:H373"/>
    <mergeCell ref="G374:H374"/>
    <mergeCell ref="G381:H381"/>
    <mergeCell ref="G378:H378"/>
    <mergeCell ref="B826:L826"/>
    <mergeCell ref="G377:H377"/>
    <mergeCell ref="I377:J377"/>
    <mergeCell ref="I372:J372"/>
    <mergeCell ref="I373:J373"/>
    <mergeCell ref="I374:J374"/>
    <mergeCell ref="I375:J375"/>
    <mergeCell ref="C376:D376"/>
    <mergeCell ref="C420:D420"/>
    <mergeCell ref="C421:D421"/>
    <mergeCell ref="C368:D368"/>
    <mergeCell ref="C377:D377"/>
    <mergeCell ref="C371:D371"/>
    <mergeCell ref="C372:D372"/>
    <mergeCell ref="C373:D373"/>
    <mergeCell ref="C374:D374"/>
    <mergeCell ref="C369:D369"/>
    <mergeCell ref="C370:D370"/>
    <mergeCell ref="C375:D375"/>
    <mergeCell ref="C324:D324"/>
    <mergeCell ref="C325:D325"/>
    <mergeCell ref="C326:D326"/>
    <mergeCell ref="E324:F324"/>
    <mergeCell ref="E325:F325"/>
    <mergeCell ref="E326:F326"/>
    <mergeCell ref="C418:D418"/>
    <mergeCell ref="E393:F393"/>
    <mergeCell ref="E390:F390"/>
    <mergeCell ref="E391:F391"/>
    <mergeCell ref="C416:D416"/>
    <mergeCell ref="C417:D417"/>
    <mergeCell ref="E392:F392"/>
    <mergeCell ref="C393:D393"/>
    <mergeCell ref="C394:D394"/>
    <mergeCell ref="C392:D392"/>
    <mergeCell ref="I379:J379"/>
    <mergeCell ref="A371:B371"/>
    <mergeCell ref="E372:F372"/>
    <mergeCell ref="E373:F373"/>
    <mergeCell ref="E374:F374"/>
    <mergeCell ref="E371:F371"/>
    <mergeCell ref="I376:J376"/>
    <mergeCell ref="I371:J371"/>
    <mergeCell ref="E377:F377"/>
    <mergeCell ref="E376:F376"/>
    <mergeCell ref="E386:F386"/>
    <mergeCell ref="E378:F378"/>
    <mergeCell ref="E380:F380"/>
    <mergeCell ref="E379:F379"/>
    <mergeCell ref="E384:F384"/>
    <mergeCell ref="E385:F385"/>
    <mergeCell ref="E383:F383"/>
    <mergeCell ref="E332:F332"/>
    <mergeCell ref="E333:F333"/>
    <mergeCell ref="E335:F335"/>
    <mergeCell ref="G346:H346"/>
    <mergeCell ref="E337:F337"/>
    <mergeCell ref="E338:F338"/>
    <mergeCell ref="E339:F339"/>
    <mergeCell ref="G334:H334"/>
    <mergeCell ref="E334:F334"/>
    <mergeCell ref="G350:H350"/>
    <mergeCell ref="G326:H326"/>
    <mergeCell ref="G328:H328"/>
    <mergeCell ref="G329:H329"/>
    <mergeCell ref="G332:H332"/>
    <mergeCell ref="G333:H333"/>
    <mergeCell ref="G347:H347"/>
    <mergeCell ref="G348:H348"/>
    <mergeCell ref="A415:B415"/>
    <mergeCell ref="C412:D412"/>
    <mergeCell ref="C413:D413"/>
    <mergeCell ref="C414:D414"/>
    <mergeCell ref="C415:D415"/>
    <mergeCell ref="I292:J292"/>
    <mergeCell ref="C293:D293"/>
    <mergeCell ref="C294:D294"/>
    <mergeCell ref="I293:J293"/>
    <mergeCell ref="I294:J294"/>
    <mergeCell ref="C292:D292"/>
    <mergeCell ref="E293:F293"/>
    <mergeCell ref="E294:F294"/>
    <mergeCell ref="E291:F291"/>
    <mergeCell ref="E292:F292"/>
    <mergeCell ref="G292:H292"/>
    <mergeCell ref="G293:H293"/>
    <mergeCell ref="G291:H291"/>
    <mergeCell ref="E285:F285"/>
    <mergeCell ref="E286:F286"/>
    <mergeCell ref="E287:F287"/>
    <mergeCell ref="E288:F288"/>
    <mergeCell ref="C287:D287"/>
    <mergeCell ref="C288:D288"/>
    <mergeCell ref="G281:H281"/>
    <mergeCell ref="E278:F278"/>
    <mergeCell ref="E279:F279"/>
    <mergeCell ref="G278:H278"/>
    <mergeCell ref="G279:H279"/>
    <mergeCell ref="C283:D283"/>
    <mergeCell ref="G285:H285"/>
    <mergeCell ref="G286:H286"/>
    <mergeCell ref="E250:F250"/>
    <mergeCell ref="E251:F251"/>
    <mergeCell ref="I254:J254"/>
    <mergeCell ref="C286:D286"/>
    <mergeCell ref="C285:D285"/>
    <mergeCell ref="G251:H251"/>
    <mergeCell ref="G252:H252"/>
    <mergeCell ref="C250:D250"/>
    <mergeCell ref="C251:D251"/>
    <mergeCell ref="C252:D252"/>
    <mergeCell ref="I247:J247"/>
    <mergeCell ref="I248:J248"/>
    <mergeCell ref="I249:J249"/>
    <mergeCell ref="K252:L252"/>
    <mergeCell ref="I250:J250"/>
    <mergeCell ref="I251:J251"/>
    <mergeCell ref="I252:J252"/>
    <mergeCell ref="I243:J243"/>
    <mergeCell ref="I244:J244"/>
    <mergeCell ref="I245:J245"/>
    <mergeCell ref="I246:J246"/>
    <mergeCell ref="G243:H243"/>
    <mergeCell ref="G244:H244"/>
    <mergeCell ref="G245:H245"/>
    <mergeCell ref="G246:H246"/>
    <mergeCell ref="G247:H247"/>
    <mergeCell ref="G248:H248"/>
    <mergeCell ref="G249:H249"/>
    <mergeCell ref="G250:H250"/>
    <mergeCell ref="C247:D247"/>
    <mergeCell ref="C248:D248"/>
    <mergeCell ref="C249:D249"/>
    <mergeCell ref="C284:D284"/>
    <mergeCell ref="C266:D266"/>
    <mergeCell ref="C263:D263"/>
    <mergeCell ref="C282:D282"/>
    <mergeCell ref="C268:D268"/>
    <mergeCell ref="C269:D269"/>
    <mergeCell ref="C278:D278"/>
    <mergeCell ref="A246:B246"/>
    <mergeCell ref="C243:D243"/>
    <mergeCell ref="C244:D244"/>
    <mergeCell ref="C245:D245"/>
    <mergeCell ref="C246:D246"/>
    <mergeCell ref="A288:B288"/>
    <mergeCell ref="C289:D289"/>
    <mergeCell ref="C290:D290"/>
    <mergeCell ref="C291:D291"/>
    <mergeCell ref="E289:F289"/>
    <mergeCell ref="E290:F290"/>
    <mergeCell ref="K333:L333"/>
    <mergeCell ref="I328:J328"/>
    <mergeCell ref="I324:J324"/>
    <mergeCell ref="I325:J325"/>
    <mergeCell ref="I326:J326"/>
    <mergeCell ref="I327:J327"/>
    <mergeCell ref="I329:J329"/>
    <mergeCell ref="I331:J331"/>
    <mergeCell ref="K329:L329"/>
    <mergeCell ref="E330:F330"/>
    <mergeCell ref="E331:F331"/>
    <mergeCell ref="E329:F329"/>
    <mergeCell ref="G330:H330"/>
    <mergeCell ref="G331:H331"/>
    <mergeCell ref="I330:J330"/>
    <mergeCell ref="C348:D348"/>
    <mergeCell ref="C341:D341"/>
    <mergeCell ref="A327:B327"/>
    <mergeCell ref="C327:D327"/>
    <mergeCell ref="C328:D328"/>
    <mergeCell ref="C329:D329"/>
    <mergeCell ref="C330:D330"/>
    <mergeCell ref="C331:D331"/>
    <mergeCell ref="C332:D332"/>
    <mergeCell ref="C333:D333"/>
    <mergeCell ref="E375:F375"/>
    <mergeCell ref="E368:F368"/>
    <mergeCell ref="E369:F369"/>
    <mergeCell ref="E370:F370"/>
    <mergeCell ref="E352:F352"/>
    <mergeCell ref="E343:F343"/>
    <mergeCell ref="E340:F340"/>
    <mergeCell ref="E341:F341"/>
    <mergeCell ref="E342:F342"/>
    <mergeCell ref="E347:F347"/>
    <mergeCell ref="E348:F348"/>
    <mergeCell ref="E349:F349"/>
    <mergeCell ref="E350:F350"/>
    <mergeCell ref="E467:F467"/>
    <mergeCell ref="E466:F466"/>
    <mergeCell ref="C466:D466"/>
    <mergeCell ref="C458:D458"/>
    <mergeCell ref="E461:F461"/>
    <mergeCell ref="C459:D459"/>
    <mergeCell ref="C460:D460"/>
    <mergeCell ref="K510:L510"/>
    <mergeCell ref="K511:L511"/>
    <mergeCell ref="A461:B461"/>
    <mergeCell ref="C461:D461"/>
    <mergeCell ref="C462:D462"/>
    <mergeCell ref="C463:D463"/>
    <mergeCell ref="C467:D467"/>
    <mergeCell ref="E462:F462"/>
    <mergeCell ref="E463:F463"/>
    <mergeCell ref="E464:F464"/>
    <mergeCell ref="I511:J511"/>
    <mergeCell ref="K501:L501"/>
    <mergeCell ref="K502:L502"/>
    <mergeCell ref="K503:L503"/>
    <mergeCell ref="K504:L504"/>
    <mergeCell ref="K505:L505"/>
    <mergeCell ref="K506:L506"/>
    <mergeCell ref="K507:L507"/>
    <mergeCell ref="K508:L508"/>
    <mergeCell ref="K509:L509"/>
    <mergeCell ref="I507:J507"/>
    <mergeCell ref="I508:J508"/>
    <mergeCell ref="I509:J509"/>
    <mergeCell ref="I510:J510"/>
    <mergeCell ref="E511:F511"/>
    <mergeCell ref="G501:H501"/>
    <mergeCell ref="G502:H502"/>
    <mergeCell ref="G503:H503"/>
    <mergeCell ref="G504:H504"/>
    <mergeCell ref="G505:H505"/>
    <mergeCell ref="G506:H506"/>
    <mergeCell ref="G507:H507"/>
    <mergeCell ref="E507:F507"/>
    <mergeCell ref="E508:F508"/>
    <mergeCell ref="E509:F509"/>
    <mergeCell ref="E510:F510"/>
    <mergeCell ref="A504:B504"/>
    <mergeCell ref="E501:F501"/>
    <mergeCell ref="E502:F502"/>
    <mergeCell ref="E503:F503"/>
    <mergeCell ref="E504:F504"/>
    <mergeCell ref="C504:D504"/>
    <mergeCell ref="C501:D501"/>
    <mergeCell ref="C502:D502"/>
    <mergeCell ref="C503:D503"/>
    <mergeCell ref="C505:D505"/>
    <mergeCell ref="C506:D506"/>
    <mergeCell ref="C507:D507"/>
    <mergeCell ref="C508:D508"/>
    <mergeCell ref="E865:F865"/>
    <mergeCell ref="G865:H865"/>
    <mergeCell ref="A872:M872"/>
    <mergeCell ref="G859:H859"/>
    <mergeCell ref="G860:H860"/>
    <mergeCell ref="E859:F859"/>
    <mergeCell ref="E860:F860"/>
    <mergeCell ref="E861:F861"/>
    <mergeCell ref="E866:F866"/>
    <mergeCell ref="E867:F867"/>
    <mergeCell ref="G861:H861"/>
    <mergeCell ref="G862:H862"/>
    <mergeCell ref="G855:H855"/>
    <mergeCell ref="G856:H856"/>
    <mergeCell ref="G857:H857"/>
    <mergeCell ref="G858:H858"/>
    <mergeCell ref="G843:H843"/>
    <mergeCell ref="G844:H844"/>
    <mergeCell ref="G845:H845"/>
    <mergeCell ref="G846:H846"/>
    <mergeCell ref="G847:H847"/>
    <mergeCell ref="G848:H848"/>
    <mergeCell ref="G849:H849"/>
    <mergeCell ref="E854:F854"/>
    <mergeCell ref="G850:H850"/>
    <mergeCell ref="G851:H851"/>
    <mergeCell ref="G852:H852"/>
    <mergeCell ref="G853:H853"/>
    <mergeCell ref="G854:H854"/>
    <mergeCell ref="E855:F855"/>
    <mergeCell ref="E856:F856"/>
    <mergeCell ref="E857:F857"/>
    <mergeCell ref="E847:F847"/>
    <mergeCell ref="E848:F848"/>
    <mergeCell ref="E849:F849"/>
    <mergeCell ref="E850:F850"/>
    <mergeCell ref="E851:F851"/>
    <mergeCell ref="E852:F852"/>
    <mergeCell ref="E853:F853"/>
    <mergeCell ref="E844:F844"/>
    <mergeCell ref="E843:F843"/>
    <mergeCell ref="E845:F845"/>
    <mergeCell ref="E846:F846"/>
    <mergeCell ref="C834:D834"/>
    <mergeCell ref="G835:H835"/>
    <mergeCell ref="G836:H836"/>
    <mergeCell ref="G837:H837"/>
    <mergeCell ref="G834:H834"/>
    <mergeCell ref="C843:D843"/>
    <mergeCell ref="C844:D844"/>
    <mergeCell ref="C845:D845"/>
    <mergeCell ref="G838:H838"/>
    <mergeCell ref="G839:H839"/>
    <mergeCell ref="G840:H840"/>
    <mergeCell ref="E841:F841"/>
    <mergeCell ref="E842:F842"/>
    <mergeCell ref="G841:H841"/>
    <mergeCell ref="G842:H842"/>
    <mergeCell ref="C865:D865"/>
    <mergeCell ref="B828:M828"/>
    <mergeCell ref="C841:D841"/>
    <mergeCell ref="C842:D842"/>
    <mergeCell ref="E833:F833"/>
    <mergeCell ref="E834:F834"/>
    <mergeCell ref="E835:F835"/>
    <mergeCell ref="E836:F836"/>
    <mergeCell ref="C861:D861"/>
    <mergeCell ref="C862:D862"/>
    <mergeCell ref="G866:H866"/>
    <mergeCell ref="G867:H867"/>
    <mergeCell ref="C863:D863"/>
    <mergeCell ref="C864:D864"/>
    <mergeCell ref="E863:F863"/>
    <mergeCell ref="E864:F864"/>
    <mergeCell ref="G863:H863"/>
    <mergeCell ref="G864:H864"/>
    <mergeCell ref="C866:D866"/>
    <mergeCell ref="C867:D867"/>
    <mergeCell ref="C854:D854"/>
    <mergeCell ref="C852:D852"/>
    <mergeCell ref="E862:F862"/>
    <mergeCell ref="C855:D855"/>
    <mergeCell ref="C856:D856"/>
    <mergeCell ref="C857:D857"/>
    <mergeCell ref="C859:D859"/>
    <mergeCell ref="C858:D858"/>
    <mergeCell ref="C860:D860"/>
    <mergeCell ref="E858:F858"/>
    <mergeCell ref="C846:D846"/>
    <mergeCell ref="C850:D850"/>
    <mergeCell ref="C851:D851"/>
    <mergeCell ref="C853:D853"/>
    <mergeCell ref="C847:D847"/>
    <mergeCell ref="C848:D848"/>
    <mergeCell ref="C849:D849"/>
    <mergeCell ref="E838:F838"/>
    <mergeCell ref="E839:F839"/>
    <mergeCell ref="E840:F840"/>
    <mergeCell ref="C835:D835"/>
    <mergeCell ref="C836:D836"/>
    <mergeCell ref="C837:D837"/>
    <mergeCell ref="E837:F837"/>
    <mergeCell ref="C838:D838"/>
    <mergeCell ref="C839:D839"/>
    <mergeCell ref="C840:D840"/>
    <mergeCell ref="A830:L830"/>
    <mergeCell ref="A831:L831"/>
    <mergeCell ref="A832:B833"/>
    <mergeCell ref="C833:D833"/>
    <mergeCell ref="G833:H833"/>
    <mergeCell ref="C832:H832"/>
    <mergeCell ref="K658:L658"/>
    <mergeCell ref="C622:L622"/>
    <mergeCell ref="K654:L654"/>
    <mergeCell ref="K655:L655"/>
    <mergeCell ref="K656:L656"/>
    <mergeCell ref="K657:L657"/>
    <mergeCell ref="K650:L650"/>
    <mergeCell ref="K651:L651"/>
    <mergeCell ref="K652:L652"/>
    <mergeCell ref="K653:L653"/>
    <mergeCell ref="K646:L646"/>
    <mergeCell ref="K647:L647"/>
    <mergeCell ref="K648:L648"/>
    <mergeCell ref="K649:L649"/>
    <mergeCell ref="K642:L642"/>
    <mergeCell ref="K643:L643"/>
    <mergeCell ref="K644:L644"/>
    <mergeCell ref="K645:L645"/>
    <mergeCell ref="K191:L191"/>
    <mergeCell ref="K192:L192"/>
    <mergeCell ref="K193:L193"/>
    <mergeCell ref="K453:L453"/>
    <mergeCell ref="K235:L235"/>
    <mergeCell ref="K308:L308"/>
    <mergeCell ref="K310:L310"/>
    <mergeCell ref="K311:L311"/>
    <mergeCell ref="K277:L277"/>
    <mergeCell ref="K309:L309"/>
    <mergeCell ref="C553:D553"/>
    <mergeCell ref="C509:D509"/>
    <mergeCell ref="C510:D510"/>
    <mergeCell ref="C542:D542"/>
    <mergeCell ref="C543:D543"/>
    <mergeCell ref="C544:D544"/>
    <mergeCell ref="C552:D552"/>
    <mergeCell ref="C511:D511"/>
    <mergeCell ref="C523:D523"/>
    <mergeCell ref="C519:D519"/>
    <mergeCell ref="K161:L161"/>
    <mergeCell ref="K162:L162"/>
    <mergeCell ref="K163:L163"/>
    <mergeCell ref="K164:L164"/>
    <mergeCell ref="K178:L178"/>
    <mergeCell ref="C178:D178"/>
    <mergeCell ref="E178:F178"/>
    <mergeCell ref="G178:H178"/>
    <mergeCell ref="I178:J178"/>
    <mergeCell ref="K188:L188"/>
    <mergeCell ref="K190:L190"/>
    <mergeCell ref="K183:L183"/>
    <mergeCell ref="K184:L184"/>
    <mergeCell ref="K185:L185"/>
    <mergeCell ref="K186:L186"/>
    <mergeCell ref="K189:L189"/>
    <mergeCell ref="K187:L187"/>
    <mergeCell ref="I182:J182"/>
    <mergeCell ref="I183:J183"/>
    <mergeCell ref="C806:F806"/>
    <mergeCell ref="K165:L165"/>
    <mergeCell ref="K166:L166"/>
    <mergeCell ref="K167:L167"/>
    <mergeCell ref="K179:L179"/>
    <mergeCell ref="K180:L180"/>
    <mergeCell ref="K181:L181"/>
    <mergeCell ref="K182:L182"/>
    <mergeCell ref="C797:F797"/>
    <mergeCell ref="C798:F798"/>
    <mergeCell ref="C801:F801"/>
    <mergeCell ref="C799:F799"/>
    <mergeCell ref="C800:F800"/>
    <mergeCell ref="C789:F789"/>
    <mergeCell ref="C790:F790"/>
    <mergeCell ref="C787:F787"/>
    <mergeCell ref="C788:F788"/>
    <mergeCell ref="C804:F804"/>
    <mergeCell ref="C805:F805"/>
    <mergeCell ref="C802:F802"/>
    <mergeCell ref="C803:F803"/>
    <mergeCell ref="B821:L821"/>
    <mergeCell ref="B822:L822"/>
    <mergeCell ref="B815:L815"/>
    <mergeCell ref="B825:L825"/>
    <mergeCell ref="C791:F791"/>
    <mergeCell ref="B817:L817"/>
    <mergeCell ref="B818:L818"/>
    <mergeCell ref="B819:L819"/>
    <mergeCell ref="B816:L816"/>
    <mergeCell ref="B809:L809"/>
    <mergeCell ref="B812:L812"/>
    <mergeCell ref="B813:L813"/>
    <mergeCell ref="B814:L814"/>
    <mergeCell ref="A808:L808"/>
    <mergeCell ref="C785:F785"/>
    <mergeCell ref="C786:F786"/>
    <mergeCell ref="A782:B782"/>
    <mergeCell ref="A783:B784"/>
    <mergeCell ref="C784:F784"/>
    <mergeCell ref="C783:F783"/>
    <mergeCell ref="C554:D554"/>
    <mergeCell ref="C555:D555"/>
    <mergeCell ref="C605:D605"/>
    <mergeCell ref="C559:D559"/>
    <mergeCell ref="C556:D556"/>
    <mergeCell ref="C557:D557"/>
    <mergeCell ref="C558:D558"/>
    <mergeCell ref="A577:L577"/>
    <mergeCell ref="G565:H565"/>
    <mergeCell ref="G561:H561"/>
    <mergeCell ref="I752:J752"/>
    <mergeCell ref="C560:D560"/>
    <mergeCell ref="C565:D565"/>
    <mergeCell ref="C568:D568"/>
    <mergeCell ref="C561:D561"/>
    <mergeCell ref="C562:D562"/>
    <mergeCell ref="I668:J668"/>
    <mergeCell ref="G668:H668"/>
    <mergeCell ref="B659:L659"/>
    <mergeCell ref="G629:H629"/>
    <mergeCell ref="K528:L528"/>
    <mergeCell ref="K529:L529"/>
    <mergeCell ref="C551:D551"/>
    <mergeCell ref="C538:D538"/>
    <mergeCell ref="C539:D539"/>
    <mergeCell ref="C540:D540"/>
    <mergeCell ref="C541:D541"/>
    <mergeCell ref="I529:J529"/>
    <mergeCell ref="I528:J528"/>
    <mergeCell ref="E529:F529"/>
    <mergeCell ref="I524:J524"/>
    <mergeCell ref="I526:J526"/>
    <mergeCell ref="K514:L514"/>
    <mergeCell ref="K515:L515"/>
    <mergeCell ref="K516:L516"/>
    <mergeCell ref="K517:L517"/>
    <mergeCell ref="I523:J523"/>
    <mergeCell ref="K518:L518"/>
    <mergeCell ref="K519:L519"/>
    <mergeCell ref="K520:L520"/>
    <mergeCell ref="K521:L521"/>
    <mergeCell ref="K522:L522"/>
    <mergeCell ref="K523:L523"/>
    <mergeCell ref="K524:L524"/>
    <mergeCell ref="K526:L526"/>
    <mergeCell ref="K527:L527"/>
    <mergeCell ref="E527:F527"/>
    <mergeCell ref="G514:H514"/>
    <mergeCell ref="G515:H515"/>
    <mergeCell ref="G516:H516"/>
    <mergeCell ref="G517:H517"/>
    <mergeCell ref="G518:H518"/>
    <mergeCell ref="G519:H519"/>
    <mergeCell ref="G520:H520"/>
    <mergeCell ref="E524:F524"/>
    <mergeCell ref="E526:F526"/>
    <mergeCell ref="K500:L500"/>
    <mergeCell ref="E528:F528"/>
    <mergeCell ref="G523:H523"/>
    <mergeCell ref="I518:J518"/>
    <mergeCell ref="I519:J519"/>
    <mergeCell ref="I520:J520"/>
    <mergeCell ref="G527:H527"/>
    <mergeCell ref="G528:H528"/>
    <mergeCell ref="E496:F496"/>
    <mergeCell ref="E497:F497"/>
    <mergeCell ref="E514:F514"/>
    <mergeCell ref="E522:F522"/>
    <mergeCell ref="E498:F498"/>
    <mergeCell ref="E499:F499"/>
    <mergeCell ref="E500:F500"/>
    <mergeCell ref="E519:F519"/>
    <mergeCell ref="E505:F505"/>
    <mergeCell ref="E506:F506"/>
    <mergeCell ref="K497:L497"/>
    <mergeCell ref="I496:J496"/>
    <mergeCell ref="I497:J497"/>
    <mergeCell ref="K494:L494"/>
    <mergeCell ref="E495:F495"/>
    <mergeCell ref="K498:L498"/>
    <mergeCell ref="K499:L499"/>
    <mergeCell ref="G495:H495"/>
    <mergeCell ref="G496:H496"/>
    <mergeCell ref="G497:H497"/>
    <mergeCell ref="K495:L495"/>
    <mergeCell ref="K496:L496"/>
    <mergeCell ref="I495:J495"/>
    <mergeCell ref="I498:J498"/>
    <mergeCell ref="C520:D520"/>
    <mergeCell ref="C521:D521"/>
    <mergeCell ref="E521:F521"/>
    <mergeCell ref="E520:F520"/>
    <mergeCell ref="C499:D499"/>
    <mergeCell ref="E523:F523"/>
    <mergeCell ref="E515:F515"/>
    <mergeCell ref="E516:F516"/>
    <mergeCell ref="E517:F517"/>
    <mergeCell ref="E518:F518"/>
    <mergeCell ref="C522:D522"/>
    <mergeCell ref="E512:F512"/>
    <mergeCell ref="C513:D513"/>
    <mergeCell ref="C514:D514"/>
    <mergeCell ref="C495:D495"/>
    <mergeCell ref="C496:D496"/>
    <mergeCell ref="C497:D497"/>
    <mergeCell ref="C498:D498"/>
    <mergeCell ref="A490:B490"/>
    <mergeCell ref="K478:L478"/>
    <mergeCell ref="K479:L479"/>
    <mergeCell ref="K480:L480"/>
    <mergeCell ref="K481:L481"/>
    <mergeCell ref="K482:L482"/>
    <mergeCell ref="I481:J481"/>
    <mergeCell ref="I482:J482"/>
    <mergeCell ref="I480:J480"/>
    <mergeCell ref="K483:L483"/>
    <mergeCell ref="K469:L469"/>
    <mergeCell ref="I469:J469"/>
    <mergeCell ref="K473:L473"/>
    <mergeCell ref="I470:J470"/>
    <mergeCell ref="I472:J472"/>
    <mergeCell ref="K470:L470"/>
    <mergeCell ref="K471:L471"/>
    <mergeCell ref="K472:L472"/>
    <mergeCell ref="I473:J473"/>
    <mergeCell ref="I471:J471"/>
    <mergeCell ref="K474:L474"/>
    <mergeCell ref="K476:L476"/>
    <mergeCell ref="K477:L477"/>
    <mergeCell ref="G476:H476"/>
    <mergeCell ref="I477:J477"/>
    <mergeCell ref="I474:J474"/>
    <mergeCell ref="I475:J475"/>
    <mergeCell ref="I476:J476"/>
    <mergeCell ref="K475:L475"/>
    <mergeCell ref="G477:H477"/>
    <mergeCell ref="C493:D493"/>
    <mergeCell ref="C485:D485"/>
    <mergeCell ref="K492:L493"/>
    <mergeCell ref="E485:F485"/>
    <mergeCell ref="C491:L491"/>
    <mergeCell ref="E493:F493"/>
    <mergeCell ref="K486:L486"/>
    <mergeCell ref="G493:H493"/>
    <mergeCell ref="C492:F492"/>
    <mergeCell ref="K487:L487"/>
    <mergeCell ref="C529:D529"/>
    <mergeCell ref="C500:D500"/>
    <mergeCell ref="C515:D515"/>
    <mergeCell ref="C516:D516"/>
    <mergeCell ref="C517:D517"/>
    <mergeCell ref="C518:D518"/>
    <mergeCell ref="C528:D528"/>
    <mergeCell ref="C524:D524"/>
    <mergeCell ref="C526:D526"/>
    <mergeCell ref="C527:D527"/>
    <mergeCell ref="E283:F283"/>
    <mergeCell ref="G327:H327"/>
    <mergeCell ref="K513:L513"/>
    <mergeCell ref="C482:D482"/>
    <mergeCell ref="C512:D512"/>
    <mergeCell ref="E513:F513"/>
    <mergeCell ref="G513:H513"/>
    <mergeCell ref="E483:F483"/>
    <mergeCell ref="G483:H483"/>
    <mergeCell ref="E482:F482"/>
    <mergeCell ref="E476:F476"/>
    <mergeCell ref="E474:F474"/>
    <mergeCell ref="K254:L254"/>
    <mergeCell ref="I235:J235"/>
    <mergeCell ref="K336:L336"/>
    <mergeCell ref="C276:L276"/>
    <mergeCell ref="K301:L301"/>
    <mergeCell ref="E280:F280"/>
    <mergeCell ref="E281:F281"/>
    <mergeCell ref="E282:F282"/>
    <mergeCell ref="K300:L300"/>
    <mergeCell ref="E316:F316"/>
    <mergeCell ref="C357:J357"/>
    <mergeCell ref="C322:D322"/>
    <mergeCell ref="E321:F321"/>
    <mergeCell ref="E322:F322"/>
    <mergeCell ref="E323:F323"/>
    <mergeCell ref="E336:F336"/>
    <mergeCell ref="K306:L306"/>
    <mergeCell ref="I336:J336"/>
    <mergeCell ref="I304:J304"/>
    <mergeCell ref="I305:J305"/>
    <mergeCell ref="I306:J306"/>
    <mergeCell ref="G316:H316"/>
    <mergeCell ref="I316:J316"/>
    <mergeCell ref="C315:L315"/>
    <mergeCell ref="K316:L316"/>
    <mergeCell ref="K307:L307"/>
    <mergeCell ref="I308:J308"/>
    <mergeCell ref="G304:H304"/>
    <mergeCell ref="K302:L302"/>
    <mergeCell ref="K303:L303"/>
    <mergeCell ref="K304:L304"/>
    <mergeCell ref="K305:L305"/>
    <mergeCell ref="A535:B535"/>
    <mergeCell ref="C536:J536"/>
    <mergeCell ref="I384:J384"/>
    <mergeCell ref="I385:J385"/>
    <mergeCell ref="I386:J386"/>
    <mergeCell ref="I387:J387"/>
    <mergeCell ref="I388:J388"/>
    <mergeCell ref="I389:J389"/>
    <mergeCell ref="I493:J493"/>
    <mergeCell ref="C477:D477"/>
    <mergeCell ref="I311:J311"/>
    <mergeCell ref="E328:F328"/>
    <mergeCell ref="C470:D470"/>
    <mergeCell ref="G455:H455"/>
    <mergeCell ref="G456:H456"/>
    <mergeCell ref="G457:H457"/>
    <mergeCell ref="G469:H469"/>
    <mergeCell ref="C468:D468"/>
    <mergeCell ref="C464:D464"/>
    <mergeCell ref="C465:D465"/>
    <mergeCell ref="I307:J307"/>
    <mergeCell ref="I309:J309"/>
    <mergeCell ref="I310:J310"/>
    <mergeCell ref="I455:J455"/>
    <mergeCell ref="I333:J333"/>
    <mergeCell ref="I334:J334"/>
    <mergeCell ref="I378:J378"/>
    <mergeCell ref="I380:J380"/>
    <mergeCell ref="I381:J381"/>
    <mergeCell ref="I382:J382"/>
    <mergeCell ref="E284:F284"/>
    <mergeCell ref="G379:H379"/>
    <mergeCell ref="C361:D361"/>
    <mergeCell ref="C336:D336"/>
    <mergeCell ref="C379:D379"/>
    <mergeCell ref="G300:H300"/>
    <mergeCell ref="G301:H301"/>
    <mergeCell ref="G302:H302"/>
    <mergeCell ref="G303:H303"/>
    <mergeCell ref="E327:F327"/>
    <mergeCell ref="G297:H297"/>
    <mergeCell ref="G298:H298"/>
    <mergeCell ref="G287:H287"/>
    <mergeCell ref="G294:H294"/>
    <mergeCell ref="G289:H289"/>
    <mergeCell ref="G290:H290"/>
    <mergeCell ref="E478:F478"/>
    <mergeCell ref="G320:H320"/>
    <mergeCell ref="G307:H307"/>
    <mergeCell ref="G317:H317"/>
    <mergeCell ref="G318:H318"/>
    <mergeCell ref="G309:H309"/>
    <mergeCell ref="G310:H310"/>
    <mergeCell ref="G311:H311"/>
    <mergeCell ref="G319:H319"/>
    <mergeCell ref="G308:H308"/>
    <mergeCell ref="E267:F267"/>
    <mergeCell ref="G284:H284"/>
    <mergeCell ref="G295:H295"/>
    <mergeCell ref="E479:F479"/>
    <mergeCell ref="E475:F475"/>
    <mergeCell ref="G299:H299"/>
    <mergeCell ref="G296:H296"/>
    <mergeCell ref="G324:H324"/>
    <mergeCell ref="G305:H305"/>
    <mergeCell ref="G306:H306"/>
    <mergeCell ref="C260:D260"/>
    <mergeCell ref="E259:F259"/>
    <mergeCell ref="E260:F260"/>
    <mergeCell ref="C471:D471"/>
    <mergeCell ref="C259:D259"/>
    <mergeCell ref="C262:D262"/>
    <mergeCell ref="C279:D279"/>
    <mergeCell ref="C280:D280"/>
    <mergeCell ref="E269:F269"/>
    <mergeCell ref="E266:F266"/>
    <mergeCell ref="A356:B356"/>
    <mergeCell ref="C253:D253"/>
    <mergeCell ref="C255:D255"/>
    <mergeCell ref="C257:D257"/>
    <mergeCell ref="C258:D258"/>
    <mergeCell ref="A314:B314"/>
    <mergeCell ref="C316:D316"/>
    <mergeCell ref="C256:D256"/>
    <mergeCell ref="C339:D339"/>
    <mergeCell ref="C334:D334"/>
    <mergeCell ref="I277:J277"/>
    <mergeCell ref="E236:F236"/>
    <mergeCell ref="E237:F237"/>
    <mergeCell ref="E238:F238"/>
    <mergeCell ref="I253:J253"/>
    <mergeCell ref="I259:J259"/>
    <mergeCell ref="I260:J260"/>
    <mergeCell ref="I261:J261"/>
    <mergeCell ref="E277:F277"/>
    <mergeCell ref="G258:H258"/>
    <mergeCell ref="C235:D235"/>
    <mergeCell ref="E235:F235"/>
    <mergeCell ref="E179:F179"/>
    <mergeCell ref="C184:D184"/>
    <mergeCell ref="C185:D185"/>
    <mergeCell ref="E188:F188"/>
    <mergeCell ref="E190:F190"/>
    <mergeCell ref="E191:F191"/>
    <mergeCell ref="E189:F189"/>
    <mergeCell ref="C188:D188"/>
    <mergeCell ref="C179:D179"/>
    <mergeCell ref="C190:D190"/>
    <mergeCell ref="C182:D182"/>
    <mergeCell ref="C183:D183"/>
    <mergeCell ref="C186:D186"/>
    <mergeCell ref="E147:F147"/>
    <mergeCell ref="E160:F160"/>
    <mergeCell ref="C160:D160"/>
    <mergeCell ref="C189:D189"/>
    <mergeCell ref="C167:D167"/>
    <mergeCell ref="E148:F148"/>
    <mergeCell ref="E149:F149"/>
    <mergeCell ref="E161:F161"/>
    <mergeCell ref="E162:F162"/>
    <mergeCell ref="E151:F151"/>
    <mergeCell ref="K160:L160"/>
    <mergeCell ref="I160:J160"/>
    <mergeCell ref="G149:H149"/>
    <mergeCell ref="C150:D150"/>
    <mergeCell ref="E150:F150"/>
    <mergeCell ref="G154:H154"/>
    <mergeCell ref="G153:H153"/>
    <mergeCell ref="C153:D153"/>
    <mergeCell ref="C152:D152"/>
    <mergeCell ref="C151:D151"/>
    <mergeCell ref="G138:H138"/>
    <mergeCell ref="G137:H137"/>
    <mergeCell ref="C145:D145"/>
    <mergeCell ref="C146:D146"/>
    <mergeCell ref="G146:H146"/>
    <mergeCell ref="G143:H143"/>
    <mergeCell ref="G144:H144"/>
    <mergeCell ref="G145:H145"/>
    <mergeCell ref="C143:D143"/>
    <mergeCell ref="C142:D142"/>
    <mergeCell ref="G147:H147"/>
    <mergeCell ref="G125:H125"/>
    <mergeCell ref="G126:H126"/>
    <mergeCell ref="G127:H127"/>
    <mergeCell ref="G128:H128"/>
    <mergeCell ref="G129:H129"/>
    <mergeCell ref="G130:H130"/>
    <mergeCell ref="G136:H136"/>
    <mergeCell ref="G139:H139"/>
    <mergeCell ref="G140:H140"/>
    <mergeCell ref="E125:F125"/>
    <mergeCell ref="E126:F126"/>
    <mergeCell ref="C140:D140"/>
    <mergeCell ref="C125:D125"/>
    <mergeCell ref="C126:D126"/>
    <mergeCell ref="C127:D127"/>
    <mergeCell ref="C129:D129"/>
    <mergeCell ref="C130:D130"/>
    <mergeCell ref="E127:F127"/>
    <mergeCell ref="E129:F129"/>
    <mergeCell ref="E167:F167"/>
    <mergeCell ref="C161:D161"/>
    <mergeCell ref="C162:D162"/>
    <mergeCell ref="C163:D163"/>
    <mergeCell ref="E163:F163"/>
    <mergeCell ref="E164:F164"/>
    <mergeCell ref="E165:F165"/>
    <mergeCell ref="E166:F166"/>
    <mergeCell ref="C165:D165"/>
    <mergeCell ref="C166:D166"/>
    <mergeCell ref="C141:D141"/>
    <mergeCell ref="C128:D128"/>
    <mergeCell ref="C85:D85"/>
    <mergeCell ref="C68:D68"/>
    <mergeCell ref="C99:D99"/>
    <mergeCell ref="C100:D100"/>
    <mergeCell ref="C104:D104"/>
    <mergeCell ref="C106:D106"/>
    <mergeCell ref="C107:D107"/>
    <mergeCell ref="C90:D90"/>
    <mergeCell ref="E68:F68"/>
    <mergeCell ref="E69:F69"/>
    <mergeCell ref="E74:F74"/>
    <mergeCell ref="C84:D84"/>
    <mergeCell ref="E84:F84"/>
    <mergeCell ref="C70:D70"/>
    <mergeCell ref="C71:D71"/>
    <mergeCell ref="C74:D74"/>
    <mergeCell ref="G84:H84"/>
    <mergeCell ref="C83:H83"/>
    <mergeCell ref="E75:F75"/>
    <mergeCell ref="E76:F76"/>
    <mergeCell ref="C76:D76"/>
    <mergeCell ref="A77:M77"/>
    <mergeCell ref="C75:D75"/>
    <mergeCell ref="C65:D65"/>
    <mergeCell ref="G67:H67"/>
    <mergeCell ref="G51:H51"/>
    <mergeCell ref="G68:H68"/>
    <mergeCell ref="G60:H60"/>
    <mergeCell ref="G65:H65"/>
    <mergeCell ref="G66:H66"/>
    <mergeCell ref="C52:D52"/>
    <mergeCell ref="C66:D66"/>
    <mergeCell ref="C67:D67"/>
    <mergeCell ref="K11:L11"/>
    <mergeCell ref="G25:H25"/>
    <mergeCell ref="K25:L25"/>
    <mergeCell ref="G12:H12"/>
    <mergeCell ref="G13:H13"/>
    <mergeCell ref="G14:H14"/>
    <mergeCell ref="G15:H15"/>
    <mergeCell ref="I25:J25"/>
    <mergeCell ref="I12:J12"/>
    <mergeCell ref="K19:L19"/>
    <mergeCell ref="K12:L12"/>
    <mergeCell ref="G11:H11"/>
    <mergeCell ref="I11:J11"/>
    <mergeCell ref="C16:D16"/>
    <mergeCell ref="E12:F12"/>
    <mergeCell ref="E13:F13"/>
    <mergeCell ref="C12:D12"/>
    <mergeCell ref="C13:D13"/>
    <mergeCell ref="C14:D14"/>
    <mergeCell ref="C15:D15"/>
    <mergeCell ref="C17:D17"/>
    <mergeCell ref="E11:F11"/>
    <mergeCell ref="E52:F52"/>
    <mergeCell ref="C53:D53"/>
    <mergeCell ref="E33:F33"/>
    <mergeCell ref="C36:D36"/>
    <mergeCell ref="C37:D37"/>
    <mergeCell ref="C51:D51"/>
    <mergeCell ref="E49:F49"/>
    <mergeCell ref="E50:F50"/>
    <mergeCell ref="C108:D108"/>
    <mergeCell ref="C111:D111"/>
    <mergeCell ref="C109:D109"/>
    <mergeCell ref="A9:B9"/>
    <mergeCell ref="A45:B45"/>
    <mergeCell ref="A82:B82"/>
    <mergeCell ref="C26:D26"/>
    <mergeCell ref="C25:D25"/>
    <mergeCell ref="C72:D72"/>
    <mergeCell ref="C73:D73"/>
    <mergeCell ref="C144:D144"/>
    <mergeCell ref="C608:D608"/>
    <mergeCell ref="C600:D600"/>
    <mergeCell ref="C601:D601"/>
    <mergeCell ref="C564:D564"/>
    <mergeCell ref="C578:D578"/>
    <mergeCell ref="C147:D147"/>
    <mergeCell ref="C148:D148"/>
    <mergeCell ref="C149:D149"/>
    <mergeCell ref="C187:D187"/>
    <mergeCell ref="C626:D626"/>
    <mergeCell ref="E625:F625"/>
    <mergeCell ref="C625:D625"/>
    <mergeCell ref="C672:D672"/>
    <mergeCell ref="C631:D631"/>
    <mergeCell ref="C652:D652"/>
    <mergeCell ref="C653:D653"/>
    <mergeCell ref="E670:F670"/>
    <mergeCell ref="E644:F644"/>
    <mergeCell ref="E647:F647"/>
    <mergeCell ref="C687:D687"/>
    <mergeCell ref="C673:D673"/>
    <mergeCell ref="C674:D674"/>
    <mergeCell ref="C671:D671"/>
    <mergeCell ref="C685:D685"/>
    <mergeCell ref="C679:D679"/>
    <mergeCell ref="C680:D680"/>
    <mergeCell ref="C681:D681"/>
    <mergeCell ref="C684:D684"/>
    <mergeCell ref="C670:D670"/>
    <mergeCell ref="C669:D669"/>
    <mergeCell ref="E683:F683"/>
    <mergeCell ref="E684:F684"/>
    <mergeCell ref="A666:B666"/>
    <mergeCell ref="A667:B668"/>
    <mergeCell ref="C667:J667"/>
    <mergeCell ref="E668:F668"/>
    <mergeCell ref="C668:D668"/>
    <mergeCell ref="C584:D584"/>
    <mergeCell ref="C607:D607"/>
    <mergeCell ref="E669:F669"/>
    <mergeCell ref="C686:D686"/>
    <mergeCell ref="E643:F643"/>
    <mergeCell ref="C675:D675"/>
    <mergeCell ref="E673:F673"/>
    <mergeCell ref="F614:H614"/>
    <mergeCell ref="F607:H607"/>
    <mergeCell ref="E681:F681"/>
    <mergeCell ref="A1:L1"/>
    <mergeCell ref="A120:H120"/>
    <mergeCell ref="A275:J275"/>
    <mergeCell ref="C46:J46"/>
    <mergeCell ref="G254:H254"/>
    <mergeCell ref="I179:J179"/>
    <mergeCell ref="C11:D11"/>
    <mergeCell ref="E31:F31"/>
    <mergeCell ref="C69:D69"/>
    <mergeCell ref="E32:F32"/>
    <mergeCell ref="C580:D580"/>
    <mergeCell ref="C537:D537"/>
    <mergeCell ref="C362:D362"/>
    <mergeCell ref="C579:D579"/>
    <mergeCell ref="C475:D475"/>
    <mergeCell ref="C474:D474"/>
    <mergeCell ref="C478:D478"/>
    <mergeCell ref="C473:D473"/>
    <mergeCell ref="C494:D494"/>
    <mergeCell ref="C483:D483"/>
    <mergeCell ref="C609:D609"/>
    <mergeCell ref="E568:F568"/>
    <mergeCell ref="E556:F556"/>
    <mergeCell ref="E557:F557"/>
    <mergeCell ref="E558:F558"/>
    <mergeCell ref="C583:D583"/>
    <mergeCell ref="F593:H593"/>
    <mergeCell ref="C586:D586"/>
    <mergeCell ref="C581:D581"/>
    <mergeCell ref="C582:D582"/>
    <mergeCell ref="E241:F241"/>
    <mergeCell ref="E209:F209"/>
    <mergeCell ref="E210:F210"/>
    <mergeCell ref="C277:D277"/>
    <mergeCell ref="C241:D241"/>
    <mergeCell ref="C239:D239"/>
    <mergeCell ref="C240:D240"/>
    <mergeCell ref="C242:D242"/>
    <mergeCell ref="E242:F242"/>
    <mergeCell ref="E256:F256"/>
    <mergeCell ref="C50:D50"/>
    <mergeCell ref="C91:D91"/>
    <mergeCell ref="C98:D98"/>
    <mergeCell ref="C86:D86"/>
    <mergeCell ref="C87:D87"/>
    <mergeCell ref="C88:D88"/>
    <mergeCell ref="C97:D97"/>
    <mergeCell ref="C61:D61"/>
    <mergeCell ref="C63:D63"/>
    <mergeCell ref="C89:D89"/>
    <mergeCell ref="C38:D38"/>
    <mergeCell ref="C30:D30"/>
    <mergeCell ref="C31:D31"/>
    <mergeCell ref="C32:D32"/>
    <mergeCell ref="C33:D33"/>
    <mergeCell ref="C34:D34"/>
    <mergeCell ref="C35:D35"/>
    <mergeCell ref="C24:D24"/>
    <mergeCell ref="E18:F18"/>
    <mergeCell ref="E30:F30"/>
    <mergeCell ref="C29:D29"/>
    <mergeCell ref="C18:D18"/>
    <mergeCell ref="C27:D27"/>
    <mergeCell ref="C28:D28"/>
    <mergeCell ref="E29:F29"/>
    <mergeCell ref="E25:F25"/>
    <mergeCell ref="E26:F26"/>
    <mergeCell ref="E27:F27"/>
    <mergeCell ref="E28:F28"/>
    <mergeCell ref="I13:J13"/>
    <mergeCell ref="E15:F15"/>
    <mergeCell ref="E16:F16"/>
    <mergeCell ref="E24:F24"/>
    <mergeCell ref="E14:F14"/>
    <mergeCell ref="I16:J16"/>
    <mergeCell ref="I14:J14"/>
    <mergeCell ref="I15:J15"/>
    <mergeCell ref="K13:L13"/>
    <mergeCell ref="K14:L14"/>
    <mergeCell ref="K15:L15"/>
    <mergeCell ref="K26:L26"/>
    <mergeCell ref="K24:L24"/>
    <mergeCell ref="K23:L23"/>
    <mergeCell ref="K20:L20"/>
    <mergeCell ref="K21:L21"/>
    <mergeCell ref="K22:L22"/>
    <mergeCell ref="G16:H16"/>
    <mergeCell ref="K16:L16"/>
    <mergeCell ref="K18:L18"/>
    <mergeCell ref="I18:J18"/>
    <mergeCell ref="I17:J17"/>
    <mergeCell ref="G31:H31"/>
    <mergeCell ref="G32:H32"/>
    <mergeCell ref="I28:J28"/>
    <mergeCell ref="I24:J24"/>
    <mergeCell ref="G24:H24"/>
    <mergeCell ref="I29:J29"/>
    <mergeCell ref="I27:J27"/>
    <mergeCell ref="I26:J26"/>
    <mergeCell ref="G29:H29"/>
    <mergeCell ref="G26:H26"/>
    <mergeCell ref="G33:H33"/>
    <mergeCell ref="G30:H30"/>
    <mergeCell ref="K30:L30"/>
    <mergeCell ref="K31:L31"/>
    <mergeCell ref="K32:L32"/>
    <mergeCell ref="K33:L33"/>
    <mergeCell ref="I30:J30"/>
    <mergeCell ref="I31:J31"/>
    <mergeCell ref="I32:J32"/>
    <mergeCell ref="I33:J33"/>
    <mergeCell ref="G37:H37"/>
    <mergeCell ref="E37:F37"/>
    <mergeCell ref="K36:L36"/>
    <mergeCell ref="K37:L37"/>
    <mergeCell ref="G34:H34"/>
    <mergeCell ref="G35:H35"/>
    <mergeCell ref="E36:F36"/>
    <mergeCell ref="G48:H48"/>
    <mergeCell ref="G47:H47"/>
    <mergeCell ref="E34:F34"/>
    <mergeCell ref="E35:F35"/>
    <mergeCell ref="E47:F47"/>
    <mergeCell ref="E48:F48"/>
    <mergeCell ref="G36:H36"/>
    <mergeCell ref="I66:J66"/>
    <mergeCell ref="I67:J67"/>
    <mergeCell ref="I68:J68"/>
    <mergeCell ref="C54:D54"/>
    <mergeCell ref="E60:F60"/>
    <mergeCell ref="I60:J60"/>
    <mergeCell ref="I63:J63"/>
    <mergeCell ref="I64:J64"/>
    <mergeCell ref="I65:J65"/>
    <mergeCell ref="E65:F65"/>
    <mergeCell ref="I69:J69"/>
    <mergeCell ref="G69:H69"/>
    <mergeCell ref="E73:F73"/>
    <mergeCell ref="I72:J72"/>
    <mergeCell ref="I73:J73"/>
    <mergeCell ref="E72:F72"/>
    <mergeCell ref="E70:F70"/>
    <mergeCell ref="E71:F71"/>
    <mergeCell ref="I70:J70"/>
    <mergeCell ref="I71:J71"/>
    <mergeCell ref="G70:H70"/>
    <mergeCell ref="I76:J76"/>
    <mergeCell ref="G86:H86"/>
    <mergeCell ref="G87:H87"/>
    <mergeCell ref="G73:H73"/>
    <mergeCell ref="G74:H74"/>
    <mergeCell ref="G75:H75"/>
    <mergeCell ref="G76:H76"/>
    <mergeCell ref="G71:H71"/>
    <mergeCell ref="G72:H72"/>
    <mergeCell ref="E100:F100"/>
    <mergeCell ref="E101:F101"/>
    <mergeCell ref="I74:J74"/>
    <mergeCell ref="I75:J75"/>
    <mergeCell ref="E98:F98"/>
    <mergeCell ref="E86:F86"/>
    <mergeCell ref="E87:F87"/>
    <mergeCell ref="E88:F88"/>
    <mergeCell ref="E89:F89"/>
    <mergeCell ref="G88:H88"/>
    <mergeCell ref="G98:H98"/>
    <mergeCell ref="G91:H91"/>
    <mergeCell ref="G97:H97"/>
    <mergeCell ref="G109:H109"/>
    <mergeCell ref="G101:H101"/>
    <mergeCell ref="G107:H107"/>
    <mergeCell ref="G104:H104"/>
    <mergeCell ref="G103:H103"/>
    <mergeCell ref="G102:H102"/>
    <mergeCell ref="G108:H108"/>
    <mergeCell ref="G100:H100"/>
    <mergeCell ref="G99:H99"/>
    <mergeCell ref="C124:D124"/>
    <mergeCell ref="C122:D122"/>
    <mergeCell ref="C112:D112"/>
    <mergeCell ref="C113:D113"/>
    <mergeCell ref="A114:L114"/>
    <mergeCell ref="E122:F122"/>
    <mergeCell ref="G122:H122"/>
    <mergeCell ref="C123:D123"/>
    <mergeCell ref="G124:H124"/>
    <mergeCell ref="G123:H123"/>
    <mergeCell ref="E107:F107"/>
    <mergeCell ref="E108:F108"/>
    <mergeCell ref="E109:F109"/>
    <mergeCell ref="E124:F124"/>
    <mergeCell ref="E123:F123"/>
    <mergeCell ref="C121:H121"/>
    <mergeCell ref="C110:D110"/>
    <mergeCell ref="E110:F110"/>
    <mergeCell ref="G113:H113"/>
    <mergeCell ref="G110:H110"/>
    <mergeCell ref="E111:F111"/>
    <mergeCell ref="E112:F112"/>
    <mergeCell ref="E113:F113"/>
    <mergeCell ref="G111:H111"/>
    <mergeCell ref="G112:H112"/>
    <mergeCell ref="E142:F142"/>
    <mergeCell ref="G142:H142"/>
    <mergeCell ref="C136:D136"/>
    <mergeCell ref="C139:D139"/>
    <mergeCell ref="C138:D138"/>
    <mergeCell ref="C137:D137"/>
    <mergeCell ref="E139:F139"/>
    <mergeCell ref="G141:H141"/>
    <mergeCell ref="E140:F140"/>
    <mergeCell ref="E141:F141"/>
    <mergeCell ref="E137:F137"/>
    <mergeCell ref="E128:F128"/>
    <mergeCell ref="E130:F130"/>
    <mergeCell ref="E136:F136"/>
    <mergeCell ref="E143:F143"/>
    <mergeCell ref="E144:F144"/>
    <mergeCell ref="E145:F145"/>
    <mergeCell ref="E146:F146"/>
    <mergeCell ref="I163:J163"/>
    <mergeCell ref="I164:J164"/>
    <mergeCell ref="C234:L234"/>
    <mergeCell ref="G277:H277"/>
    <mergeCell ref="C164:D164"/>
    <mergeCell ref="C180:D180"/>
    <mergeCell ref="C181:D181"/>
    <mergeCell ref="C254:D254"/>
    <mergeCell ref="E254:F254"/>
    <mergeCell ref="C236:D236"/>
    <mergeCell ref="G150:H150"/>
    <mergeCell ref="G151:H151"/>
    <mergeCell ref="G152:H152"/>
    <mergeCell ref="I162:J162"/>
    <mergeCell ref="G162:H162"/>
    <mergeCell ref="G160:H160"/>
    <mergeCell ref="G161:H161"/>
    <mergeCell ref="G155:H155"/>
    <mergeCell ref="C159:L159"/>
    <mergeCell ref="E152:F152"/>
    <mergeCell ref="I383:J383"/>
    <mergeCell ref="G452:H452"/>
    <mergeCell ref="G478:H478"/>
    <mergeCell ref="I390:J390"/>
    <mergeCell ref="I391:J391"/>
    <mergeCell ref="I392:J392"/>
    <mergeCell ref="I393:J393"/>
    <mergeCell ref="I394:J394"/>
    <mergeCell ref="G412:H412"/>
    <mergeCell ref="G415:H415"/>
    <mergeCell ref="G163:H163"/>
    <mergeCell ref="G164:H164"/>
    <mergeCell ref="G235:H235"/>
    <mergeCell ref="G167:H167"/>
    <mergeCell ref="G182:H182"/>
    <mergeCell ref="G183:H183"/>
    <mergeCell ref="G184:H184"/>
    <mergeCell ref="G179:H179"/>
    <mergeCell ref="G176:H176"/>
    <mergeCell ref="G177:H177"/>
    <mergeCell ref="I168:J168"/>
    <mergeCell ref="I169:J169"/>
    <mergeCell ref="I180:J180"/>
    <mergeCell ref="I181:J181"/>
    <mergeCell ref="I177:J177"/>
    <mergeCell ref="I170:J170"/>
    <mergeCell ref="I171:J171"/>
    <mergeCell ref="I172:J172"/>
    <mergeCell ref="I173:J173"/>
    <mergeCell ref="G180:H180"/>
    <mergeCell ref="G181:H181"/>
    <mergeCell ref="I161:J161"/>
    <mergeCell ref="I166:J166"/>
    <mergeCell ref="I167:J167"/>
    <mergeCell ref="G165:H165"/>
    <mergeCell ref="I165:J165"/>
    <mergeCell ref="G168:H168"/>
    <mergeCell ref="G169:H169"/>
    <mergeCell ref="G166:H166"/>
    <mergeCell ref="G191:H191"/>
    <mergeCell ref="G268:H268"/>
    <mergeCell ref="G266:H266"/>
    <mergeCell ref="G267:H267"/>
    <mergeCell ref="C198:J198"/>
    <mergeCell ref="E199:F199"/>
    <mergeCell ref="G199:H199"/>
    <mergeCell ref="C191:D191"/>
    <mergeCell ref="C237:D237"/>
    <mergeCell ref="C238:D238"/>
    <mergeCell ref="I464:J464"/>
    <mergeCell ref="G553:H553"/>
    <mergeCell ref="G453:H453"/>
    <mergeCell ref="G484:H484"/>
    <mergeCell ref="I542:J542"/>
    <mergeCell ref="I543:J543"/>
    <mergeCell ref="I552:J552"/>
    <mergeCell ref="I527:J527"/>
    <mergeCell ref="I501:J501"/>
    <mergeCell ref="I502:J502"/>
    <mergeCell ref="I565:J565"/>
    <mergeCell ref="I453:J453"/>
    <mergeCell ref="G475:H475"/>
    <mergeCell ref="G473:H473"/>
    <mergeCell ref="G474:H474"/>
    <mergeCell ref="G465:H465"/>
    <mergeCell ref="G471:H471"/>
    <mergeCell ref="I461:J461"/>
    <mergeCell ref="I462:J462"/>
    <mergeCell ref="I463:J463"/>
    <mergeCell ref="I553:J553"/>
    <mergeCell ref="I554:J554"/>
    <mergeCell ref="I556:J556"/>
    <mergeCell ref="G554:H554"/>
    <mergeCell ref="G555:H555"/>
    <mergeCell ref="G556:H556"/>
    <mergeCell ref="I555:J555"/>
    <mergeCell ref="C693:D693"/>
    <mergeCell ref="C690:D690"/>
    <mergeCell ref="C691:D691"/>
    <mergeCell ref="C696:D696"/>
    <mergeCell ref="C692:D692"/>
    <mergeCell ref="C694:D694"/>
    <mergeCell ref="C695:D695"/>
    <mergeCell ref="C688:D688"/>
    <mergeCell ref="C689:D689"/>
    <mergeCell ref="I673:J673"/>
    <mergeCell ref="G645:H645"/>
    <mergeCell ref="I645:J645"/>
    <mergeCell ref="I647:J647"/>
    <mergeCell ref="I649:J649"/>
    <mergeCell ref="I650:J650"/>
    <mergeCell ref="I652:J652"/>
    <mergeCell ref="G656:H656"/>
    <mergeCell ref="E649:F649"/>
    <mergeCell ref="C651:D651"/>
    <mergeCell ref="C650:D650"/>
    <mergeCell ref="C647:D647"/>
    <mergeCell ref="G672:H672"/>
    <mergeCell ref="I646:J646"/>
    <mergeCell ref="G652:H652"/>
    <mergeCell ref="I658:J658"/>
    <mergeCell ref="G658:H658"/>
    <mergeCell ref="G671:H671"/>
    <mergeCell ref="I648:J648"/>
    <mergeCell ref="G649:H649"/>
    <mergeCell ref="I644:J644"/>
    <mergeCell ref="G647:H647"/>
    <mergeCell ref="I643:J643"/>
    <mergeCell ref="G670:H670"/>
    <mergeCell ref="I656:J656"/>
    <mergeCell ref="E690:F690"/>
    <mergeCell ref="E671:F671"/>
    <mergeCell ref="E672:F672"/>
    <mergeCell ref="G669:H669"/>
    <mergeCell ref="E688:F688"/>
    <mergeCell ref="E689:F689"/>
    <mergeCell ref="E682:F682"/>
    <mergeCell ref="G675:H675"/>
    <mergeCell ref="G688:H688"/>
    <mergeCell ref="C602:D602"/>
    <mergeCell ref="C630:D630"/>
    <mergeCell ref="C645:D645"/>
    <mergeCell ref="C644:D644"/>
    <mergeCell ref="E631:F631"/>
    <mergeCell ref="G631:H631"/>
    <mergeCell ref="E645:F645"/>
    <mergeCell ref="G673:H673"/>
    <mergeCell ref="C595:D595"/>
    <mergeCell ref="C596:D596"/>
    <mergeCell ref="C585:D585"/>
    <mergeCell ref="C587:D587"/>
    <mergeCell ref="C588:D588"/>
    <mergeCell ref="C589:D589"/>
    <mergeCell ref="C593:D593"/>
    <mergeCell ref="C594:D594"/>
    <mergeCell ref="C590:D590"/>
    <mergeCell ref="C598:D599"/>
    <mergeCell ref="C597:D597"/>
    <mergeCell ref="E626:F626"/>
    <mergeCell ref="G626:H626"/>
    <mergeCell ref="G625:H625"/>
    <mergeCell ref="C603:D603"/>
    <mergeCell ref="C610:D610"/>
    <mergeCell ref="C611:D611"/>
    <mergeCell ref="C612:D612"/>
    <mergeCell ref="C614:D614"/>
    <mergeCell ref="C702:D702"/>
    <mergeCell ref="E695:F695"/>
    <mergeCell ref="E701:F701"/>
    <mergeCell ref="E702:F702"/>
    <mergeCell ref="E700:F700"/>
    <mergeCell ref="E697:F697"/>
    <mergeCell ref="C698:D698"/>
    <mergeCell ref="C701:D701"/>
    <mergeCell ref="C697:D697"/>
    <mergeCell ref="C699:D699"/>
    <mergeCell ref="C700:D700"/>
    <mergeCell ref="I675:J675"/>
    <mergeCell ref="I686:J686"/>
    <mergeCell ref="I688:J688"/>
    <mergeCell ref="I689:J689"/>
    <mergeCell ref="I687:J687"/>
    <mergeCell ref="I690:J690"/>
    <mergeCell ref="I691:J691"/>
    <mergeCell ref="I692:J692"/>
    <mergeCell ref="G700:H700"/>
    <mergeCell ref="E699:F699"/>
    <mergeCell ref="I669:J669"/>
    <mergeCell ref="I670:J670"/>
    <mergeCell ref="I671:J671"/>
    <mergeCell ref="I672:J672"/>
    <mergeCell ref="G693:H693"/>
    <mergeCell ref="G694:H694"/>
    <mergeCell ref="G687:H687"/>
    <mergeCell ref="E686:F686"/>
    <mergeCell ref="G697:H697"/>
    <mergeCell ref="I694:J694"/>
    <mergeCell ref="I695:J695"/>
    <mergeCell ref="I696:J696"/>
    <mergeCell ref="E698:F698"/>
    <mergeCell ref="G698:H698"/>
    <mergeCell ref="I697:J697"/>
    <mergeCell ref="I698:J698"/>
    <mergeCell ref="E696:F696"/>
    <mergeCell ref="G695:H695"/>
    <mergeCell ref="G696:H696"/>
    <mergeCell ref="I699:J699"/>
    <mergeCell ref="G709:H709"/>
    <mergeCell ref="I709:J709"/>
    <mergeCell ref="I700:J700"/>
    <mergeCell ref="I701:J701"/>
    <mergeCell ref="I702:J702"/>
    <mergeCell ref="G702:H702"/>
    <mergeCell ref="G701:H701"/>
    <mergeCell ref="G699:H699"/>
    <mergeCell ref="I703:J703"/>
    <mergeCell ref="I727:J727"/>
    <mergeCell ref="I732:J732"/>
    <mergeCell ref="G729:H729"/>
    <mergeCell ref="I729:J729"/>
    <mergeCell ref="I733:J733"/>
    <mergeCell ref="I735:J735"/>
    <mergeCell ref="I734:J734"/>
    <mergeCell ref="G728:H728"/>
    <mergeCell ref="I728:J728"/>
    <mergeCell ref="G731:H731"/>
    <mergeCell ref="I731:J731"/>
    <mergeCell ref="I742:J742"/>
    <mergeCell ref="C731:F731"/>
    <mergeCell ref="G730:H730"/>
    <mergeCell ref="I730:J730"/>
    <mergeCell ref="C730:F730"/>
    <mergeCell ref="C732:F732"/>
    <mergeCell ref="G733:H733"/>
    <mergeCell ref="G732:H732"/>
    <mergeCell ref="G735:H735"/>
    <mergeCell ref="C734:F734"/>
    <mergeCell ref="I751:J751"/>
    <mergeCell ref="C751:D751"/>
    <mergeCell ref="I736:J736"/>
    <mergeCell ref="A753:L753"/>
    <mergeCell ref="A743:J743"/>
    <mergeCell ref="G738:H738"/>
    <mergeCell ref="C739:F739"/>
    <mergeCell ref="E751:F751"/>
    <mergeCell ref="G742:H742"/>
    <mergeCell ref="I750:J750"/>
    <mergeCell ref="A706:B706"/>
    <mergeCell ref="C707:J707"/>
    <mergeCell ref="G708:J708"/>
    <mergeCell ref="G713:H713"/>
    <mergeCell ref="I713:J713"/>
    <mergeCell ref="G712:H712"/>
    <mergeCell ref="I712:J712"/>
    <mergeCell ref="I710:J710"/>
    <mergeCell ref="G711:H711"/>
    <mergeCell ref="I711:J711"/>
    <mergeCell ref="G736:H736"/>
    <mergeCell ref="G737:H737"/>
    <mergeCell ref="G719:H719"/>
    <mergeCell ref="G720:H720"/>
    <mergeCell ref="G734:H734"/>
    <mergeCell ref="G727:H727"/>
    <mergeCell ref="G724:H724"/>
    <mergeCell ref="G714:H714"/>
    <mergeCell ref="I714:J714"/>
    <mergeCell ref="I726:J726"/>
    <mergeCell ref="I715:J715"/>
    <mergeCell ref="G718:H718"/>
    <mergeCell ref="I723:J723"/>
    <mergeCell ref="G723:H723"/>
    <mergeCell ref="G721:H721"/>
    <mergeCell ref="G722:H722"/>
    <mergeCell ref="I719:J719"/>
    <mergeCell ref="C712:F712"/>
    <mergeCell ref="C713:F713"/>
    <mergeCell ref="C714:F714"/>
    <mergeCell ref="C715:F715"/>
    <mergeCell ref="G27:H27"/>
    <mergeCell ref="G28:H28"/>
    <mergeCell ref="B774:L774"/>
    <mergeCell ref="G741:H741"/>
    <mergeCell ref="I741:J741"/>
    <mergeCell ref="G740:H740"/>
    <mergeCell ref="I740:J740"/>
    <mergeCell ref="B771:L771"/>
    <mergeCell ref="B772:L772"/>
    <mergeCell ref="B773:L773"/>
    <mergeCell ref="I51:J51"/>
    <mergeCell ref="K27:L27"/>
    <mergeCell ref="K28:L28"/>
    <mergeCell ref="K29:L29"/>
    <mergeCell ref="K34:L34"/>
    <mergeCell ref="K35:L35"/>
    <mergeCell ref="I36:J36"/>
    <mergeCell ref="I37:J37"/>
    <mergeCell ref="I34:J34"/>
    <mergeCell ref="I35:J35"/>
    <mergeCell ref="E61:F61"/>
    <mergeCell ref="G61:H61"/>
    <mergeCell ref="I52:J52"/>
    <mergeCell ref="I53:J53"/>
    <mergeCell ref="E53:F53"/>
    <mergeCell ref="E54:F54"/>
    <mergeCell ref="I54:J54"/>
    <mergeCell ref="G52:H52"/>
    <mergeCell ref="I62:J62"/>
    <mergeCell ref="G53:H53"/>
    <mergeCell ref="G54:H54"/>
    <mergeCell ref="I61:J61"/>
    <mergeCell ref="I48:J48"/>
    <mergeCell ref="I49:J49"/>
    <mergeCell ref="I50:J50"/>
    <mergeCell ref="G50:H50"/>
    <mergeCell ref="I38:J38"/>
    <mergeCell ref="I47:J47"/>
    <mergeCell ref="A46:B47"/>
    <mergeCell ref="G49:H49"/>
    <mergeCell ref="C47:D47"/>
    <mergeCell ref="C49:D49"/>
    <mergeCell ref="C48:D48"/>
    <mergeCell ref="A39:L41"/>
    <mergeCell ref="B42:L42"/>
    <mergeCell ref="K38:L38"/>
    <mergeCell ref="G38:H38"/>
    <mergeCell ref="E38:F38"/>
    <mergeCell ref="C64:D64"/>
    <mergeCell ref="G62:H62"/>
    <mergeCell ref="G63:H63"/>
    <mergeCell ref="G64:H64"/>
    <mergeCell ref="C62:D62"/>
    <mergeCell ref="E62:F62"/>
    <mergeCell ref="E63:F63"/>
    <mergeCell ref="E51:F51"/>
    <mergeCell ref="E91:F91"/>
    <mergeCell ref="E64:F64"/>
    <mergeCell ref="E90:F90"/>
    <mergeCell ref="E66:F66"/>
    <mergeCell ref="E67:F67"/>
    <mergeCell ref="E85:F85"/>
    <mergeCell ref="A78:M78"/>
    <mergeCell ref="G89:H89"/>
    <mergeCell ref="G90:H90"/>
    <mergeCell ref="G85:H85"/>
    <mergeCell ref="C101:D101"/>
    <mergeCell ref="E105:F105"/>
    <mergeCell ref="C105:D105"/>
    <mergeCell ref="E97:F97"/>
    <mergeCell ref="E103:F103"/>
    <mergeCell ref="E104:F104"/>
    <mergeCell ref="C102:D102"/>
    <mergeCell ref="C103:D103"/>
    <mergeCell ref="E102:F102"/>
    <mergeCell ref="E99:F99"/>
    <mergeCell ref="I184:J184"/>
    <mergeCell ref="I185:J185"/>
    <mergeCell ref="I186:J186"/>
    <mergeCell ref="I187:J187"/>
    <mergeCell ref="I188:J188"/>
    <mergeCell ref="I189:J189"/>
    <mergeCell ref="I190:J190"/>
    <mergeCell ref="I191:J191"/>
    <mergeCell ref="G185:H185"/>
    <mergeCell ref="G186:H186"/>
    <mergeCell ref="G187:H187"/>
    <mergeCell ref="G188:H188"/>
    <mergeCell ref="E184:F184"/>
    <mergeCell ref="E185:F185"/>
    <mergeCell ref="E186:F186"/>
    <mergeCell ref="E187:F187"/>
    <mergeCell ref="E180:F180"/>
    <mergeCell ref="E181:F181"/>
    <mergeCell ref="E182:F182"/>
    <mergeCell ref="E183:F183"/>
    <mergeCell ref="I199:J199"/>
    <mergeCell ref="K237:L237"/>
    <mergeCell ref="K238:L238"/>
    <mergeCell ref="I236:J236"/>
    <mergeCell ref="I237:J237"/>
    <mergeCell ref="I238:J238"/>
    <mergeCell ref="K236:L236"/>
    <mergeCell ref="I201:J201"/>
    <mergeCell ref="K201:L201"/>
    <mergeCell ref="K202:L202"/>
    <mergeCell ref="G236:H236"/>
    <mergeCell ref="G237:H237"/>
    <mergeCell ref="G238:H238"/>
    <mergeCell ref="G239:H239"/>
    <mergeCell ref="E239:F239"/>
    <mergeCell ref="K239:L239"/>
    <mergeCell ref="K240:L240"/>
    <mergeCell ref="I239:J239"/>
    <mergeCell ref="E240:F240"/>
    <mergeCell ref="G242:H242"/>
    <mergeCell ref="I242:J242"/>
    <mergeCell ref="K242:L242"/>
    <mergeCell ref="I240:J240"/>
    <mergeCell ref="I241:J241"/>
    <mergeCell ref="K241:L241"/>
    <mergeCell ref="G240:H240"/>
    <mergeCell ref="G241:H241"/>
    <mergeCell ref="I255:J255"/>
    <mergeCell ref="I256:J256"/>
    <mergeCell ref="I257:J257"/>
    <mergeCell ref="K262:L262"/>
    <mergeCell ref="K255:L255"/>
    <mergeCell ref="K256:L256"/>
    <mergeCell ref="K257:L257"/>
    <mergeCell ref="K258:L258"/>
    <mergeCell ref="K261:L261"/>
    <mergeCell ref="I258:J258"/>
    <mergeCell ref="K267:L267"/>
    <mergeCell ref="K268:L268"/>
    <mergeCell ref="K269:L269"/>
    <mergeCell ref="K253:L253"/>
    <mergeCell ref="K263:L263"/>
    <mergeCell ref="K264:L264"/>
    <mergeCell ref="K265:L265"/>
    <mergeCell ref="K266:L266"/>
    <mergeCell ref="K259:L259"/>
    <mergeCell ref="K260:L260"/>
    <mergeCell ref="I268:J268"/>
    <mergeCell ref="I269:J269"/>
    <mergeCell ref="I262:J262"/>
    <mergeCell ref="I263:J263"/>
    <mergeCell ref="I264:J264"/>
    <mergeCell ref="I265:J265"/>
    <mergeCell ref="I266:J266"/>
    <mergeCell ref="I267:J267"/>
    <mergeCell ref="G269:H269"/>
    <mergeCell ref="E255:F255"/>
    <mergeCell ref="G257:H257"/>
    <mergeCell ref="E268:F268"/>
    <mergeCell ref="G265:H265"/>
    <mergeCell ref="G261:H261"/>
    <mergeCell ref="G262:H262"/>
    <mergeCell ref="G263:H263"/>
    <mergeCell ref="G264:H264"/>
    <mergeCell ref="E262:F262"/>
    <mergeCell ref="E253:F253"/>
    <mergeCell ref="G253:H253"/>
    <mergeCell ref="E264:F264"/>
    <mergeCell ref="E265:F265"/>
    <mergeCell ref="E263:F263"/>
    <mergeCell ref="G255:H255"/>
    <mergeCell ref="G260:H260"/>
    <mergeCell ref="G256:H256"/>
    <mergeCell ref="E257:F257"/>
    <mergeCell ref="E258:F258"/>
    <mergeCell ref="C281:D281"/>
    <mergeCell ref="I278:J278"/>
    <mergeCell ref="I279:J279"/>
    <mergeCell ref="I280:J280"/>
    <mergeCell ref="I281:J281"/>
    <mergeCell ref="G280:H280"/>
    <mergeCell ref="K284:L284"/>
    <mergeCell ref="K282:L282"/>
    <mergeCell ref="K283:L283"/>
    <mergeCell ref="I282:J282"/>
    <mergeCell ref="I283:J283"/>
    <mergeCell ref="I284:J284"/>
    <mergeCell ref="G282:H282"/>
    <mergeCell ref="G283:H283"/>
    <mergeCell ref="K278:L278"/>
    <mergeCell ref="K279:L279"/>
    <mergeCell ref="K280:L280"/>
    <mergeCell ref="K281:L281"/>
    <mergeCell ref="K295:L295"/>
    <mergeCell ref="K297:L297"/>
    <mergeCell ref="K298:L298"/>
    <mergeCell ref="K299:L299"/>
    <mergeCell ref="K296:L296"/>
    <mergeCell ref="I295:J295"/>
    <mergeCell ref="I297:J297"/>
    <mergeCell ref="I298:J298"/>
    <mergeCell ref="I299:J299"/>
    <mergeCell ref="I296:J296"/>
    <mergeCell ref="I300:J300"/>
    <mergeCell ref="I301:J301"/>
    <mergeCell ref="I302:J302"/>
    <mergeCell ref="I303:J303"/>
    <mergeCell ref="E295:F295"/>
    <mergeCell ref="E297:F297"/>
    <mergeCell ref="E298:F298"/>
    <mergeCell ref="E299:F299"/>
    <mergeCell ref="E296:F296"/>
    <mergeCell ref="E300:F300"/>
    <mergeCell ref="E301:F301"/>
    <mergeCell ref="E302:F302"/>
    <mergeCell ref="E303:F303"/>
    <mergeCell ref="E304:F304"/>
    <mergeCell ref="E305:F305"/>
    <mergeCell ref="E306:F306"/>
    <mergeCell ref="E307:F307"/>
    <mergeCell ref="C295:D295"/>
    <mergeCell ref="C297:D297"/>
    <mergeCell ref="C298:D298"/>
    <mergeCell ref="C299:D299"/>
    <mergeCell ref="C296:D296"/>
    <mergeCell ref="C300:D300"/>
    <mergeCell ref="C301:D301"/>
    <mergeCell ref="C302:D302"/>
    <mergeCell ref="C303:D303"/>
    <mergeCell ref="C304:D304"/>
    <mergeCell ref="C305:D305"/>
    <mergeCell ref="C306:D306"/>
    <mergeCell ref="C307:D307"/>
    <mergeCell ref="C318:D318"/>
    <mergeCell ref="C319:D319"/>
    <mergeCell ref="C320:D320"/>
    <mergeCell ref="C321:D321"/>
    <mergeCell ref="K317:L317"/>
    <mergeCell ref="C308:D308"/>
    <mergeCell ref="C309:D309"/>
    <mergeCell ref="C310:D310"/>
    <mergeCell ref="C311:D311"/>
    <mergeCell ref="C317:D317"/>
    <mergeCell ref="E308:F308"/>
    <mergeCell ref="E309:F309"/>
    <mergeCell ref="E310:F310"/>
    <mergeCell ref="E311:F311"/>
    <mergeCell ref="I317:J317"/>
    <mergeCell ref="I318:J318"/>
    <mergeCell ref="I319:J319"/>
    <mergeCell ref="I320:J320"/>
    <mergeCell ref="E317:F317"/>
    <mergeCell ref="E318:F318"/>
    <mergeCell ref="E319:F319"/>
    <mergeCell ref="E320:F320"/>
    <mergeCell ref="K318:L318"/>
    <mergeCell ref="K319:L319"/>
    <mergeCell ref="K320:L320"/>
    <mergeCell ref="K322:L322"/>
    <mergeCell ref="K321:L321"/>
    <mergeCell ref="K323:L323"/>
    <mergeCell ref="C335:D335"/>
    <mergeCell ref="G321:H321"/>
    <mergeCell ref="G322:H322"/>
    <mergeCell ref="G323:H323"/>
    <mergeCell ref="I323:J323"/>
    <mergeCell ref="I335:J335"/>
    <mergeCell ref="I321:J321"/>
    <mergeCell ref="I322:J322"/>
    <mergeCell ref="C323:D323"/>
    <mergeCell ref="C342:D342"/>
    <mergeCell ref="C343:D343"/>
    <mergeCell ref="C344:D344"/>
    <mergeCell ref="G335:H335"/>
    <mergeCell ref="G337:H337"/>
    <mergeCell ref="G338:H338"/>
    <mergeCell ref="G339:H339"/>
    <mergeCell ref="C340:D340"/>
    <mergeCell ref="I342:J342"/>
    <mergeCell ref="G345:H345"/>
    <mergeCell ref="G340:H340"/>
    <mergeCell ref="G341:H341"/>
    <mergeCell ref="G342:H342"/>
    <mergeCell ref="G343:H343"/>
    <mergeCell ref="G344:H344"/>
    <mergeCell ref="I343:J343"/>
    <mergeCell ref="I337:J337"/>
    <mergeCell ref="I338:J338"/>
    <mergeCell ref="I339:J339"/>
    <mergeCell ref="K345:L345"/>
    <mergeCell ref="K340:L340"/>
    <mergeCell ref="K341:L341"/>
    <mergeCell ref="K342:L342"/>
    <mergeCell ref="K343:L343"/>
    <mergeCell ref="I340:J340"/>
    <mergeCell ref="I341:J341"/>
    <mergeCell ref="K346:L346"/>
    <mergeCell ref="K347:L347"/>
    <mergeCell ref="I344:J344"/>
    <mergeCell ref="I345:J345"/>
    <mergeCell ref="I346:J346"/>
    <mergeCell ref="K344:L344"/>
    <mergeCell ref="I350:J350"/>
    <mergeCell ref="G349:H349"/>
    <mergeCell ref="K335:L335"/>
    <mergeCell ref="K337:L337"/>
    <mergeCell ref="K338:L338"/>
    <mergeCell ref="K339:L339"/>
    <mergeCell ref="I347:J347"/>
    <mergeCell ref="I348:J348"/>
    <mergeCell ref="I349:J349"/>
    <mergeCell ref="K348:L348"/>
    <mergeCell ref="K349:L349"/>
    <mergeCell ref="K350:L350"/>
    <mergeCell ref="K352:L352"/>
    <mergeCell ref="K351:L351"/>
    <mergeCell ref="E366:F366"/>
    <mergeCell ref="E367:F367"/>
    <mergeCell ref="C363:D363"/>
    <mergeCell ref="C364:D364"/>
    <mergeCell ref="E365:F365"/>
    <mergeCell ref="C366:D366"/>
    <mergeCell ref="C367:D367"/>
    <mergeCell ref="E364:F364"/>
    <mergeCell ref="E360:F360"/>
    <mergeCell ref="E361:F361"/>
    <mergeCell ref="E362:F362"/>
    <mergeCell ref="E363:F363"/>
    <mergeCell ref="I362:J362"/>
    <mergeCell ref="I363:J363"/>
    <mergeCell ref="I364:J364"/>
    <mergeCell ref="I366:J366"/>
    <mergeCell ref="I365:J365"/>
    <mergeCell ref="C386:D386"/>
    <mergeCell ref="C388:D388"/>
    <mergeCell ref="C391:D391"/>
    <mergeCell ref="C390:D390"/>
    <mergeCell ref="C389:D389"/>
    <mergeCell ref="C387:D387"/>
    <mergeCell ref="A401:B401"/>
    <mergeCell ref="C404:D404"/>
    <mergeCell ref="C402:H402"/>
    <mergeCell ref="E404:F404"/>
    <mergeCell ref="C403:F403"/>
    <mergeCell ref="G403:H404"/>
    <mergeCell ref="A402:B404"/>
    <mergeCell ref="C407:D407"/>
    <mergeCell ref="G407:H407"/>
    <mergeCell ref="E407:F407"/>
    <mergeCell ref="G405:H405"/>
    <mergeCell ref="E405:F405"/>
    <mergeCell ref="C406:D406"/>
    <mergeCell ref="G406:H406"/>
    <mergeCell ref="E406:F406"/>
    <mergeCell ref="C405:D405"/>
    <mergeCell ref="C409:D409"/>
    <mergeCell ref="G409:H409"/>
    <mergeCell ref="E409:F409"/>
    <mergeCell ref="C408:D408"/>
    <mergeCell ref="G408:H408"/>
    <mergeCell ref="E408:F408"/>
    <mergeCell ref="C411:D411"/>
    <mergeCell ref="G411:H411"/>
    <mergeCell ref="E411:F411"/>
    <mergeCell ref="C410:D410"/>
    <mergeCell ref="G410:H410"/>
    <mergeCell ref="E410:F410"/>
    <mergeCell ref="C424:D424"/>
    <mergeCell ref="G424:H424"/>
    <mergeCell ref="E424:F424"/>
    <mergeCell ref="C423:D423"/>
    <mergeCell ref="E423:F423"/>
    <mergeCell ref="C426:D426"/>
    <mergeCell ref="G426:H426"/>
    <mergeCell ref="E426:F426"/>
    <mergeCell ref="C425:D425"/>
    <mergeCell ref="G425:H425"/>
    <mergeCell ref="E425:F425"/>
    <mergeCell ref="C708:F708"/>
    <mergeCell ref="C709:F709"/>
    <mergeCell ref="C710:F710"/>
    <mergeCell ref="C711:F711"/>
    <mergeCell ref="E428:F428"/>
    <mergeCell ref="C427:D427"/>
    <mergeCell ref="G427:H427"/>
    <mergeCell ref="E427:F427"/>
    <mergeCell ref="C428:D428"/>
    <mergeCell ref="G428:H428"/>
    <mergeCell ref="G560:H560"/>
    <mergeCell ref="G558:H558"/>
    <mergeCell ref="I693:J693"/>
    <mergeCell ref="G690:H690"/>
    <mergeCell ref="G691:H691"/>
    <mergeCell ref="G692:H692"/>
    <mergeCell ref="I625:J625"/>
    <mergeCell ref="I623:J624"/>
    <mergeCell ref="G643:H643"/>
    <mergeCell ref="I674:J674"/>
    <mergeCell ref="E562:F562"/>
    <mergeCell ref="E560:F560"/>
    <mergeCell ref="I557:J557"/>
    <mergeCell ref="E559:F559"/>
    <mergeCell ref="I562:J562"/>
    <mergeCell ref="G562:H562"/>
    <mergeCell ref="I561:J561"/>
    <mergeCell ref="I560:J560"/>
    <mergeCell ref="G559:H559"/>
    <mergeCell ref="G557:H557"/>
    <mergeCell ref="E693:F693"/>
    <mergeCell ref="E675:F675"/>
    <mergeCell ref="E674:F674"/>
    <mergeCell ref="E691:F691"/>
    <mergeCell ref="E676:F676"/>
    <mergeCell ref="E677:F677"/>
    <mergeCell ref="E678:F678"/>
    <mergeCell ref="E679:F679"/>
    <mergeCell ref="E680:F680"/>
    <mergeCell ref="E687:F687"/>
    <mergeCell ref="G678:H678"/>
    <mergeCell ref="G679:H679"/>
    <mergeCell ref="G685:H685"/>
    <mergeCell ref="E692:F692"/>
    <mergeCell ref="E563:F563"/>
    <mergeCell ref="A572:L572"/>
    <mergeCell ref="G568:H568"/>
    <mergeCell ref="G563:H563"/>
    <mergeCell ref="G564:H564"/>
    <mergeCell ref="I563:J563"/>
    <mergeCell ref="I564:J564"/>
    <mergeCell ref="I568:J568"/>
    <mergeCell ref="E565:F565"/>
    <mergeCell ref="E564:F564"/>
    <mergeCell ref="E449:F450"/>
    <mergeCell ref="C438:D438"/>
    <mergeCell ref="E455:F455"/>
    <mergeCell ref="C484:D484"/>
    <mergeCell ref="C455:D455"/>
    <mergeCell ref="C456:D456"/>
    <mergeCell ref="C481:D481"/>
    <mergeCell ref="C476:D476"/>
    <mergeCell ref="C480:D480"/>
    <mergeCell ref="C479:D479"/>
    <mergeCell ref="I551:J551"/>
    <mergeCell ref="I544:J544"/>
    <mergeCell ref="I538:J538"/>
    <mergeCell ref="E542:F542"/>
    <mergeCell ref="E543:F543"/>
    <mergeCell ref="E541:F541"/>
    <mergeCell ref="I539:J539"/>
    <mergeCell ref="I540:J540"/>
    <mergeCell ref="I541:J541"/>
    <mergeCell ref="I550:J550"/>
    <mergeCell ref="G538:H538"/>
    <mergeCell ref="G537:H537"/>
    <mergeCell ref="G552:H552"/>
    <mergeCell ref="G542:H542"/>
    <mergeCell ref="G543:H543"/>
    <mergeCell ref="G551:H551"/>
    <mergeCell ref="G544:H544"/>
    <mergeCell ref="G539:H539"/>
    <mergeCell ref="G540:H540"/>
    <mergeCell ref="G522:H522"/>
    <mergeCell ref="G521:H521"/>
    <mergeCell ref="G508:H508"/>
    <mergeCell ref="G509:H509"/>
    <mergeCell ref="G510:H510"/>
    <mergeCell ref="G511:H511"/>
    <mergeCell ref="I516:J516"/>
    <mergeCell ref="I517:J517"/>
    <mergeCell ref="G498:H498"/>
    <mergeCell ref="I513:J513"/>
    <mergeCell ref="G499:H499"/>
    <mergeCell ref="G500:H500"/>
    <mergeCell ref="I503:J503"/>
    <mergeCell ref="I504:J504"/>
    <mergeCell ref="I505:J505"/>
    <mergeCell ref="I506:J506"/>
    <mergeCell ref="E456:F456"/>
    <mergeCell ref="G529:H529"/>
    <mergeCell ref="I514:J514"/>
    <mergeCell ref="I515:J515"/>
    <mergeCell ref="G524:H524"/>
    <mergeCell ref="G526:H526"/>
    <mergeCell ref="I521:J521"/>
    <mergeCell ref="I522:J522"/>
    <mergeCell ref="G494:H494"/>
    <mergeCell ref="I494:J494"/>
    <mergeCell ref="G429:H429"/>
    <mergeCell ref="G413:H413"/>
    <mergeCell ref="G437:H437"/>
    <mergeCell ref="G434:H434"/>
    <mergeCell ref="G430:H430"/>
    <mergeCell ref="G389:H389"/>
    <mergeCell ref="G385:H385"/>
    <mergeCell ref="C380:D380"/>
    <mergeCell ref="G380:H380"/>
    <mergeCell ref="C383:D383"/>
    <mergeCell ref="E381:F381"/>
    <mergeCell ref="E382:F382"/>
    <mergeCell ref="C381:D381"/>
    <mergeCell ref="C382:D382"/>
    <mergeCell ref="C385:D385"/>
    <mergeCell ref="G364:H364"/>
    <mergeCell ref="G366:H366"/>
    <mergeCell ref="G365:H365"/>
    <mergeCell ref="G371:H371"/>
    <mergeCell ref="G367:H367"/>
    <mergeCell ref="G368:H368"/>
    <mergeCell ref="I631:J631"/>
    <mergeCell ref="C642:D642"/>
    <mergeCell ref="E642:F642"/>
    <mergeCell ref="G642:H642"/>
    <mergeCell ref="I642:J642"/>
    <mergeCell ref="G715:H715"/>
    <mergeCell ref="G674:H674"/>
    <mergeCell ref="G680:H680"/>
    <mergeCell ref="G681:H681"/>
    <mergeCell ref="G682:H682"/>
    <mergeCell ref="G683:H683"/>
    <mergeCell ref="G676:H676"/>
    <mergeCell ref="G677:H677"/>
    <mergeCell ref="G686:H686"/>
    <mergeCell ref="G689:H689"/>
    <mergeCell ref="G436:H436"/>
    <mergeCell ref="E437:F437"/>
    <mergeCell ref="C435:D435"/>
    <mergeCell ref="G710:H710"/>
    <mergeCell ref="E694:F694"/>
    <mergeCell ref="C629:D629"/>
    <mergeCell ref="G648:H648"/>
    <mergeCell ref="C648:D648"/>
    <mergeCell ref="G439:H439"/>
    <mergeCell ref="E451:F451"/>
    <mergeCell ref="G431:H431"/>
    <mergeCell ref="E431:F431"/>
    <mergeCell ref="G435:H435"/>
    <mergeCell ref="C433:D433"/>
    <mergeCell ref="C646:D646"/>
    <mergeCell ref="E646:F646"/>
    <mergeCell ref="G646:H646"/>
    <mergeCell ref="C643:D643"/>
    <mergeCell ref="E641:F641"/>
    <mergeCell ref="G644:H644"/>
    <mergeCell ref="E561:F561"/>
    <mergeCell ref="E554:F554"/>
    <mergeCell ref="A569:L569"/>
    <mergeCell ref="A571:L571"/>
    <mergeCell ref="I627:J627"/>
    <mergeCell ref="C628:D628"/>
    <mergeCell ref="I628:J628"/>
    <mergeCell ref="I630:J630"/>
    <mergeCell ref="C457:D457"/>
    <mergeCell ref="E457:F457"/>
    <mergeCell ref="E537:F537"/>
    <mergeCell ref="E552:F552"/>
    <mergeCell ref="C472:D472"/>
    <mergeCell ref="E472:F472"/>
    <mergeCell ref="E473:F473"/>
    <mergeCell ref="E480:F480"/>
    <mergeCell ref="E481:F481"/>
    <mergeCell ref="E477:F477"/>
    <mergeCell ref="I478:J478"/>
    <mergeCell ref="I479:J479"/>
    <mergeCell ref="K451:L451"/>
    <mergeCell ref="E553:F553"/>
    <mergeCell ref="E470:F470"/>
    <mergeCell ref="E494:F494"/>
    <mergeCell ref="E471:F471"/>
    <mergeCell ref="K456:L456"/>
    <mergeCell ref="I451:J451"/>
    <mergeCell ref="I452:J452"/>
    <mergeCell ref="A315:B316"/>
    <mergeCell ref="E439:F439"/>
    <mergeCell ref="E435:F435"/>
    <mergeCell ref="C436:D436"/>
    <mergeCell ref="E429:F429"/>
    <mergeCell ref="E359:F359"/>
    <mergeCell ref="E436:F436"/>
    <mergeCell ref="C429:D429"/>
    <mergeCell ref="C431:D431"/>
    <mergeCell ref="C430:D430"/>
    <mergeCell ref="A276:B277"/>
    <mergeCell ref="E17:F17"/>
    <mergeCell ref="G17:H17"/>
    <mergeCell ref="G18:H18"/>
    <mergeCell ref="C267:D267"/>
    <mergeCell ref="C265:D265"/>
    <mergeCell ref="G259:H259"/>
    <mergeCell ref="E261:F261"/>
    <mergeCell ref="C264:D264"/>
    <mergeCell ref="C261:D261"/>
    <mergeCell ref="C10:J10"/>
    <mergeCell ref="K17:L17"/>
    <mergeCell ref="C60:D60"/>
    <mergeCell ref="I653:J653"/>
    <mergeCell ref="E651:F651"/>
    <mergeCell ref="G651:H651"/>
    <mergeCell ref="I651:J651"/>
    <mergeCell ref="E652:F652"/>
    <mergeCell ref="E653:F653"/>
    <mergeCell ref="G653:H653"/>
    <mergeCell ref="C199:D199"/>
    <mergeCell ref="K199:L199"/>
    <mergeCell ref="E656:F656"/>
    <mergeCell ref="C654:D654"/>
    <mergeCell ref="E430:F430"/>
    <mergeCell ref="E648:F648"/>
    <mergeCell ref="E650:F650"/>
    <mergeCell ref="G650:H650"/>
    <mergeCell ref="G486:H486"/>
    <mergeCell ref="G487:H487"/>
    <mergeCell ref="G657:H657"/>
    <mergeCell ref="I657:J657"/>
    <mergeCell ref="A10:B11"/>
    <mergeCell ref="A234:B235"/>
    <mergeCell ref="A159:B160"/>
    <mergeCell ref="A121:B122"/>
    <mergeCell ref="A83:B84"/>
    <mergeCell ref="A233:B233"/>
    <mergeCell ref="A158:L158"/>
    <mergeCell ref="A198:B199"/>
    <mergeCell ref="E658:F658"/>
    <mergeCell ref="E654:F654"/>
    <mergeCell ref="E655:F655"/>
    <mergeCell ref="C655:D655"/>
    <mergeCell ref="C657:D657"/>
    <mergeCell ref="E657:F657"/>
    <mergeCell ref="I655:J655"/>
    <mergeCell ref="A491:B493"/>
    <mergeCell ref="A536:B537"/>
    <mergeCell ref="E628:F628"/>
    <mergeCell ref="E538:F538"/>
    <mergeCell ref="E539:F539"/>
    <mergeCell ref="E540:F540"/>
    <mergeCell ref="G654:H654"/>
    <mergeCell ref="E544:F544"/>
    <mergeCell ref="A573:L573"/>
    <mergeCell ref="I654:J654"/>
    <mergeCell ref="G358:J358"/>
    <mergeCell ref="G492:J492"/>
    <mergeCell ref="I558:J558"/>
    <mergeCell ref="I559:J559"/>
    <mergeCell ref="G432:H432"/>
    <mergeCell ref="G433:H433"/>
    <mergeCell ref="G360:H360"/>
    <mergeCell ref="G361:H361"/>
    <mergeCell ref="G362:H362"/>
    <mergeCell ref="C352:D352"/>
    <mergeCell ref="C360:D360"/>
    <mergeCell ref="A578:B579"/>
    <mergeCell ref="C656:D656"/>
    <mergeCell ref="C649:D649"/>
    <mergeCell ref="A357:B359"/>
    <mergeCell ref="A447:B447"/>
    <mergeCell ref="C563:D563"/>
    <mergeCell ref="A576:L576"/>
    <mergeCell ref="A448:B450"/>
    <mergeCell ref="K452:L452"/>
    <mergeCell ref="C454:D454"/>
    <mergeCell ref="C440:D440"/>
    <mergeCell ref="E555:F555"/>
    <mergeCell ref="G449:J449"/>
    <mergeCell ref="G541:H541"/>
    <mergeCell ref="I512:J512"/>
    <mergeCell ref="I500:J500"/>
    <mergeCell ref="I468:J468"/>
    <mergeCell ref="G451:H451"/>
    <mergeCell ref="K512:L512"/>
    <mergeCell ref="G512:H512"/>
    <mergeCell ref="C452:D452"/>
    <mergeCell ref="K455:L455"/>
    <mergeCell ref="E452:F452"/>
    <mergeCell ref="E453:F453"/>
    <mergeCell ref="E454:F454"/>
    <mergeCell ref="G454:H454"/>
    <mergeCell ref="I454:J454"/>
    <mergeCell ref="K454:L454"/>
    <mergeCell ref="A707:B708"/>
    <mergeCell ref="C365:D365"/>
    <mergeCell ref="G480:H480"/>
    <mergeCell ref="G482:H482"/>
    <mergeCell ref="G485:H485"/>
    <mergeCell ref="E551:F551"/>
    <mergeCell ref="A679:B679"/>
    <mergeCell ref="G655:H655"/>
    <mergeCell ref="E433:F433"/>
    <mergeCell ref="C658:D658"/>
    <mergeCell ref="B779:L779"/>
    <mergeCell ref="B778:L778"/>
    <mergeCell ref="B775:L775"/>
    <mergeCell ref="B776:L776"/>
    <mergeCell ref="B777:L777"/>
    <mergeCell ref="E344:F344"/>
    <mergeCell ref="E214:F214"/>
    <mergeCell ref="I537:J537"/>
    <mergeCell ref="G359:H359"/>
    <mergeCell ref="I499:J499"/>
    <mergeCell ref="G363:H363"/>
    <mergeCell ref="E469:F469"/>
    <mergeCell ref="G472:H472"/>
    <mergeCell ref="G470:H470"/>
    <mergeCell ref="G479:H479"/>
    <mergeCell ref="E346:F346"/>
    <mergeCell ref="C345:D345"/>
    <mergeCell ref="E345:F345"/>
    <mergeCell ref="C346:D346"/>
    <mergeCell ref="E249:F249"/>
    <mergeCell ref="C201:D201"/>
    <mergeCell ref="E201:F201"/>
    <mergeCell ref="G201:H201"/>
    <mergeCell ref="G213:H213"/>
    <mergeCell ref="C213:D213"/>
    <mergeCell ref="E211:F211"/>
    <mergeCell ref="E212:F212"/>
    <mergeCell ref="E213:F213"/>
    <mergeCell ref="C211:D211"/>
    <mergeCell ref="K200:L200"/>
    <mergeCell ref="C200:D200"/>
    <mergeCell ref="E200:F200"/>
    <mergeCell ref="G200:H200"/>
    <mergeCell ref="I200:J200"/>
    <mergeCell ref="K203:L203"/>
    <mergeCell ref="C202:D202"/>
    <mergeCell ref="E202:F202"/>
    <mergeCell ref="G202:H202"/>
    <mergeCell ref="I202:J202"/>
    <mergeCell ref="C203:D203"/>
    <mergeCell ref="E203:F203"/>
    <mergeCell ref="G203:H203"/>
    <mergeCell ref="I203:J203"/>
    <mergeCell ref="K204:L204"/>
    <mergeCell ref="C205:D205"/>
    <mergeCell ref="E205:F205"/>
    <mergeCell ref="G205:H205"/>
    <mergeCell ref="I205:J205"/>
    <mergeCell ref="K205:L205"/>
    <mergeCell ref="C204:D204"/>
    <mergeCell ref="E204:F204"/>
    <mergeCell ref="G204:H204"/>
    <mergeCell ref="I204:J204"/>
    <mergeCell ref="K206:L206"/>
    <mergeCell ref="C215:D215"/>
    <mergeCell ref="E215:F215"/>
    <mergeCell ref="G215:H215"/>
    <mergeCell ref="I215:J215"/>
    <mergeCell ref="K215:L215"/>
    <mergeCell ref="C206:D206"/>
    <mergeCell ref="E206:F206"/>
    <mergeCell ref="G206:H206"/>
    <mergeCell ref="E208:F208"/>
    <mergeCell ref="K216:L216"/>
    <mergeCell ref="C217:D217"/>
    <mergeCell ref="E217:F217"/>
    <mergeCell ref="G217:H217"/>
    <mergeCell ref="I217:J217"/>
    <mergeCell ref="K217:L217"/>
    <mergeCell ref="C216:D216"/>
    <mergeCell ref="E216:F216"/>
    <mergeCell ref="G216:H216"/>
    <mergeCell ref="I216:J216"/>
    <mergeCell ref="K218:L218"/>
    <mergeCell ref="C219:D219"/>
    <mergeCell ref="E219:F219"/>
    <mergeCell ref="G219:H219"/>
    <mergeCell ref="I219:J219"/>
    <mergeCell ref="K219:L219"/>
    <mergeCell ref="C218:D218"/>
    <mergeCell ref="E218:F218"/>
    <mergeCell ref="G218:H218"/>
    <mergeCell ref="I218:J218"/>
    <mergeCell ref="K220:L220"/>
    <mergeCell ref="C221:D221"/>
    <mergeCell ref="E221:F221"/>
    <mergeCell ref="G221:H221"/>
    <mergeCell ref="I221:J221"/>
    <mergeCell ref="K221:L221"/>
    <mergeCell ref="C220:D220"/>
    <mergeCell ref="E220:F220"/>
    <mergeCell ref="G220:H220"/>
    <mergeCell ref="I220:J220"/>
    <mergeCell ref="K222:L222"/>
    <mergeCell ref="C223:D223"/>
    <mergeCell ref="E223:F223"/>
    <mergeCell ref="G223:H223"/>
    <mergeCell ref="I223:J223"/>
    <mergeCell ref="K223:L223"/>
    <mergeCell ref="C222:D222"/>
    <mergeCell ref="E222:F222"/>
    <mergeCell ref="G222:H222"/>
    <mergeCell ref="I222:J222"/>
    <mergeCell ref="K224:L224"/>
    <mergeCell ref="C225:D225"/>
    <mergeCell ref="E225:F225"/>
    <mergeCell ref="G225:H225"/>
    <mergeCell ref="I225:J225"/>
    <mergeCell ref="K225:L225"/>
    <mergeCell ref="C224:D224"/>
    <mergeCell ref="E224:F224"/>
    <mergeCell ref="G224:H224"/>
    <mergeCell ref="I224:J224"/>
    <mergeCell ref="K226:L226"/>
    <mergeCell ref="C226:D226"/>
    <mergeCell ref="E226:F226"/>
    <mergeCell ref="G226:H226"/>
    <mergeCell ref="I226:J226"/>
    <mergeCell ref="K227:L227"/>
    <mergeCell ref="C228:D228"/>
    <mergeCell ref="E228:F228"/>
    <mergeCell ref="G228:H228"/>
    <mergeCell ref="I228:J228"/>
    <mergeCell ref="K228:L228"/>
    <mergeCell ref="C227:D227"/>
    <mergeCell ref="E227:F227"/>
    <mergeCell ref="G227:H227"/>
    <mergeCell ref="I227:J227"/>
    <mergeCell ref="K229:L229"/>
    <mergeCell ref="A230:K230"/>
    <mergeCell ref="C229:D229"/>
    <mergeCell ref="E229:F229"/>
    <mergeCell ref="G229:H229"/>
    <mergeCell ref="I229:J229"/>
    <mergeCell ref="A194:K194"/>
    <mergeCell ref="A197:L197"/>
    <mergeCell ref="E192:F192"/>
    <mergeCell ref="G193:H193"/>
    <mergeCell ref="G192:H192"/>
    <mergeCell ref="E193:F193"/>
    <mergeCell ref="I192:J192"/>
    <mergeCell ref="I193:J193"/>
    <mergeCell ref="C192:D192"/>
    <mergeCell ref="G189:H189"/>
    <mergeCell ref="G190:H190"/>
    <mergeCell ref="E168:F168"/>
    <mergeCell ref="E169:F169"/>
    <mergeCell ref="E173:F173"/>
    <mergeCell ref="E174:F174"/>
    <mergeCell ref="E175:F175"/>
    <mergeCell ref="G170:H170"/>
    <mergeCell ref="G171:H171"/>
    <mergeCell ref="E170:F170"/>
    <mergeCell ref="A171:B171"/>
    <mergeCell ref="C168:D168"/>
    <mergeCell ref="C169:D169"/>
    <mergeCell ref="C170:D170"/>
    <mergeCell ref="C171:D171"/>
    <mergeCell ref="E171:F171"/>
    <mergeCell ref="G172:H172"/>
    <mergeCell ref="G173:H173"/>
    <mergeCell ref="G174:H174"/>
    <mergeCell ref="G175:H175"/>
    <mergeCell ref="I174:J174"/>
    <mergeCell ref="I175:J175"/>
    <mergeCell ref="I176:J176"/>
    <mergeCell ref="K168:L168"/>
    <mergeCell ref="K169:L169"/>
    <mergeCell ref="K170:L170"/>
    <mergeCell ref="K171:L171"/>
    <mergeCell ref="K172:L172"/>
    <mergeCell ref="K173:L173"/>
    <mergeCell ref="K174:L174"/>
    <mergeCell ref="K175:L175"/>
    <mergeCell ref="K176:L176"/>
    <mergeCell ref="K177:L177"/>
    <mergeCell ref="C208:D208"/>
    <mergeCell ref="C209:D209"/>
    <mergeCell ref="G207:H207"/>
    <mergeCell ref="G208:H208"/>
    <mergeCell ref="G209:H209"/>
    <mergeCell ref="C176:D176"/>
    <mergeCell ref="C177:D177"/>
    <mergeCell ref="I206:J206"/>
    <mergeCell ref="G211:H211"/>
    <mergeCell ref="G214:H214"/>
    <mergeCell ref="I207:J207"/>
    <mergeCell ref="I208:J208"/>
    <mergeCell ref="I209:J209"/>
    <mergeCell ref="I210:J210"/>
    <mergeCell ref="I211:J211"/>
    <mergeCell ref="I212:J212"/>
    <mergeCell ref="I213:J213"/>
    <mergeCell ref="G212:H212"/>
    <mergeCell ref="I214:J214"/>
    <mergeCell ref="G210:H210"/>
    <mergeCell ref="E432:F432"/>
    <mergeCell ref="K459:L459"/>
    <mergeCell ref="C448:L448"/>
    <mergeCell ref="K449:L450"/>
    <mergeCell ref="G450:H450"/>
    <mergeCell ref="I450:J450"/>
    <mergeCell ref="C449:D450"/>
    <mergeCell ref="K458:L458"/>
    <mergeCell ref="K457:L457"/>
    <mergeCell ref="I359:J359"/>
    <mergeCell ref="K468:L468"/>
    <mergeCell ref="C422:D422"/>
    <mergeCell ref="E422:F422"/>
    <mergeCell ref="G422:H422"/>
    <mergeCell ref="G423:H423"/>
    <mergeCell ref="G438:H438"/>
    <mergeCell ref="C437:D437"/>
    <mergeCell ref="C359:D359"/>
    <mergeCell ref="E438:F438"/>
    <mergeCell ref="E434:F434"/>
    <mergeCell ref="I685:J685"/>
    <mergeCell ref="I684:J684"/>
    <mergeCell ref="E685:F685"/>
    <mergeCell ref="G684:H684"/>
    <mergeCell ref="I683:J683"/>
    <mergeCell ref="I676:J676"/>
    <mergeCell ref="I677:J677"/>
    <mergeCell ref="I678:J678"/>
    <mergeCell ref="I679:J679"/>
    <mergeCell ref="I681:J681"/>
    <mergeCell ref="I682:J682"/>
    <mergeCell ref="C347:D347"/>
    <mergeCell ref="C349:D349"/>
    <mergeCell ref="C469:D469"/>
    <mergeCell ref="C434:D434"/>
    <mergeCell ref="C378:D378"/>
    <mergeCell ref="C441:D441"/>
    <mergeCell ref="C432:D432"/>
    <mergeCell ref="C439:D439"/>
    <mergeCell ref="C453:D453"/>
    <mergeCell ref="C384:D384"/>
    <mergeCell ref="C210:D210"/>
    <mergeCell ref="C451:D451"/>
    <mergeCell ref="C212:D212"/>
    <mergeCell ref="C214:D214"/>
    <mergeCell ref="C337:D337"/>
    <mergeCell ref="C338:D338"/>
    <mergeCell ref="C350:D350"/>
    <mergeCell ref="C207:D207"/>
    <mergeCell ref="E207:F207"/>
    <mergeCell ref="C172:D172"/>
    <mergeCell ref="C173:D173"/>
    <mergeCell ref="C174:D174"/>
    <mergeCell ref="C175:D175"/>
    <mergeCell ref="E176:F176"/>
    <mergeCell ref="E177:F177"/>
    <mergeCell ref="E172:F172"/>
    <mergeCell ref="C193:D193"/>
    <mergeCell ref="A719:B719"/>
    <mergeCell ref="C719:F719"/>
    <mergeCell ref="C720:F720"/>
    <mergeCell ref="C721:F721"/>
    <mergeCell ref="C722:F722"/>
    <mergeCell ref="C723:F723"/>
    <mergeCell ref="C724:F724"/>
    <mergeCell ref="C725:F725"/>
    <mergeCell ref="C716:F716"/>
    <mergeCell ref="C717:F717"/>
    <mergeCell ref="C718:F718"/>
    <mergeCell ref="E252:F252"/>
    <mergeCell ref="C682:D682"/>
    <mergeCell ref="C683:D683"/>
    <mergeCell ref="C677:D677"/>
    <mergeCell ref="C678:D678"/>
    <mergeCell ref="C676:D676"/>
    <mergeCell ref="C358:F358"/>
    <mergeCell ref="I720:J720"/>
    <mergeCell ref="I724:J724"/>
    <mergeCell ref="K460:L460"/>
    <mergeCell ref="K461:L461"/>
    <mergeCell ref="K462:L462"/>
    <mergeCell ref="K463:L463"/>
    <mergeCell ref="I721:J721"/>
    <mergeCell ref="I722:J722"/>
    <mergeCell ref="I680:J680"/>
    <mergeCell ref="I718:J718"/>
    <mergeCell ref="C794:F794"/>
    <mergeCell ref="B754:L754"/>
    <mergeCell ref="I738:J738"/>
    <mergeCell ref="C736:F736"/>
    <mergeCell ref="C741:F741"/>
    <mergeCell ref="C740:F740"/>
    <mergeCell ref="A770:L770"/>
    <mergeCell ref="C750:D750"/>
    <mergeCell ref="G739:H739"/>
    <mergeCell ref="I739:J739"/>
    <mergeCell ref="G750:H750"/>
    <mergeCell ref="E750:F750"/>
    <mergeCell ref="K464:L464"/>
    <mergeCell ref="K465:L465"/>
    <mergeCell ref="K466:L466"/>
    <mergeCell ref="K467:L467"/>
    <mergeCell ref="I737:J737"/>
    <mergeCell ref="C737:F737"/>
    <mergeCell ref="C728:F728"/>
    <mergeCell ref="C729:F729"/>
    <mergeCell ref="A750:A752"/>
    <mergeCell ref="C738:F738"/>
    <mergeCell ref="C726:F726"/>
    <mergeCell ref="C727:F727"/>
    <mergeCell ref="C742:F742"/>
    <mergeCell ref="E752:F752"/>
    <mergeCell ref="C733:F733"/>
    <mergeCell ref="C735:F735"/>
    <mergeCell ref="A749:B749"/>
    <mergeCell ref="B750:B752"/>
    <mergeCell ref="C868:D868"/>
    <mergeCell ref="E868:F868"/>
    <mergeCell ref="G868:H868"/>
    <mergeCell ref="C795:F796"/>
    <mergeCell ref="B823:L823"/>
    <mergeCell ref="B810:L810"/>
    <mergeCell ref="B811:L811"/>
    <mergeCell ref="A829:M829"/>
    <mergeCell ref="B824:L824"/>
    <mergeCell ref="B820:L820"/>
    <mergeCell ref="C792:F792"/>
    <mergeCell ref="C793:F793"/>
    <mergeCell ref="A807:L807"/>
    <mergeCell ref="I725:J725"/>
    <mergeCell ref="G726:H726"/>
    <mergeCell ref="A798:A801"/>
    <mergeCell ref="B798:B801"/>
    <mergeCell ref="B793:B796"/>
    <mergeCell ref="A793:A796"/>
    <mergeCell ref="G725:H725"/>
    <mergeCell ref="I716:J716"/>
    <mergeCell ref="I717:J717"/>
    <mergeCell ref="E243:F243"/>
    <mergeCell ref="E244:F244"/>
    <mergeCell ref="E245:F245"/>
    <mergeCell ref="E246:F246"/>
    <mergeCell ref="E247:F247"/>
    <mergeCell ref="E248:F248"/>
    <mergeCell ref="G716:H716"/>
    <mergeCell ref="G717:H717"/>
    <mergeCell ref="C154:D154"/>
    <mergeCell ref="C155:D155"/>
    <mergeCell ref="E138:F138"/>
    <mergeCell ref="G105:H105"/>
    <mergeCell ref="G106:H106"/>
    <mergeCell ref="E153:F153"/>
    <mergeCell ref="E154:F154"/>
    <mergeCell ref="E155:F155"/>
    <mergeCell ref="E106:F106"/>
    <mergeCell ref="G148:H148"/>
  </mergeCells>
  <printOptions horizontalCentered="1"/>
  <pageMargins left="0.7874015748031497" right="0.5905511811023623" top="0.9448818897637796" bottom="0.1968503937007874" header="0.2755905511811024" footer="0.03937007874015748"/>
  <pageSetup horizontalDpi="600" verticalDpi="600" orientation="landscape" paperSize="9" scale="65" r:id="rId2"/>
  <rowBreaks count="21" manualBreakCount="21">
    <brk id="43" max="12" man="1"/>
    <brk id="80" max="12" man="1"/>
    <brk id="118" max="12" man="1"/>
    <brk id="156" max="12" man="1"/>
    <brk id="196" max="12" man="1"/>
    <brk id="231" max="12" man="1"/>
    <brk id="273" max="12" man="1"/>
    <brk id="312" max="12" man="1"/>
    <brk id="354" max="12" man="1"/>
    <brk id="400" max="12" man="1"/>
    <brk id="445" max="12" man="1"/>
    <brk id="488" max="12" man="1"/>
    <brk id="533" max="12" man="1"/>
    <brk id="575" max="12" man="1"/>
    <brk id="619" max="12" man="1"/>
    <brk id="664" max="12" man="1"/>
    <brk id="705" max="12" man="1"/>
    <brk id="747" max="12" man="1"/>
    <brk id="769" max="12" man="1"/>
    <brk id="780" max="12" man="1"/>
    <brk id="829" max="12" man="1"/>
  </rowBreaks>
  <drawing r:id="rId1"/>
</worksheet>
</file>

<file path=xl/worksheets/sheet5.xml><?xml version="1.0" encoding="utf-8"?>
<worksheet xmlns="http://schemas.openxmlformats.org/spreadsheetml/2006/main" xmlns:r="http://schemas.openxmlformats.org/officeDocument/2006/relationships">
  <sheetPr codeName="Φύλλο5"/>
  <dimension ref="A1:R30"/>
  <sheetViews>
    <sheetView view="pageBreakPreview" zoomScale="75" zoomScaleNormal="75" zoomScaleSheetLayoutView="75" workbookViewId="0" topLeftCell="A1">
      <selection activeCell="R22" sqref="R22"/>
    </sheetView>
  </sheetViews>
  <sheetFormatPr defaultColWidth="8.796875" defaultRowHeight="15"/>
  <cols>
    <col min="1" max="1" width="1.390625" style="5" customWidth="1"/>
    <col min="2" max="2" width="18.09765625" style="5" customWidth="1"/>
    <col min="3" max="3" width="11.09765625" style="5" customWidth="1"/>
    <col min="4" max="4" width="9.5" style="5" customWidth="1"/>
    <col min="5" max="5" width="8.59765625" style="5" customWidth="1"/>
    <col min="6" max="6" width="12.69921875" style="5" customWidth="1"/>
    <col min="7" max="7" width="13.09765625" style="5" customWidth="1"/>
    <col min="8" max="8" width="10.09765625" style="5" customWidth="1"/>
    <col min="9" max="9" width="9.59765625" style="5" customWidth="1"/>
    <col min="10" max="10" width="11.8984375" style="5" customWidth="1"/>
    <col min="11" max="11" width="10.09765625" style="5" customWidth="1"/>
    <col min="12" max="13" width="9.59765625" style="5" customWidth="1"/>
    <col min="14" max="14" width="11.8984375" style="5" customWidth="1"/>
    <col min="15" max="15" width="11.09765625" style="5" customWidth="1"/>
    <col min="16" max="16" width="10" style="5" customWidth="1"/>
    <col min="17" max="17" width="8" style="5" customWidth="1"/>
    <col min="18" max="16384" width="8.59765625" style="5" customWidth="1"/>
  </cols>
  <sheetData>
    <row r="1" spans="1:16" ht="59.25" customHeight="1">
      <c r="A1" s="975" t="s">
        <v>335</v>
      </c>
      <c r="B1" s="975"/>
      <c r="C1" s="975"/>
      <c r="D1" s="975"/>
      <c r="E1" s="975"/>
      <c r="F1" s="975"/>
      <c r="G1" s="975"/>
      <c r="H1" s="975"/>
      <c r="I1" s="975"/>
      <c r="J1" s="975"/>
      <c r="K1" s="975"/>
      <c r="L1" s="975"/>
      <c r="M1" s="975"/>
      <c r="N1" s="975"/>
      <c r="O1" s="975"/>
      <c r="P1" s="975"/>
    </row>
    <row r="2" spans="2:14" s="115" customFormat="1" ht="15.75" thickBot="1">
      <c r="B2" s="983"/>
      <c r="C2" s="983"/>
      <c r="D2" s="983"/>
      <c r="E2" s="983"/>
      <c r="F2" s="983"/>
      <c r="G2" s="983"/>
      <c r="H2" s="983"/>
      <c r="I2" s="983"/>
      <c r="J2" s="983"/>
      <c r="K2" s="983"/>
      <c r="L2" s="983"/>
      <c r="M2" s="983"/>
      <c r="N2" s="983"/>
    </row>
    <row r="3" spans="2:16" s="522" customFormat="1" ht="78" customHeight="1">
      <c r="B3" s="976" t="s">
        <v>613</v>
      </c>
      <c r="C3" s="523" t="s">
        <v>573</v>
      </c>
      <c r="D3" s="523" t="s">
        <v>355</v>
      </c>
      <c r="E3" s="523" t="s">
        <v>441</v>
      </c>
      <c r="F3" s="523" t="s">
        <v>410</v>
      </c>
      <c r="G3" s="523" t="s">
        <v>890</v>
      </c>
      <c r="H3" s="523" t="s">
        <v>356</v>
      </c>
      <c r="I3" s="523" t="s">
        <v>901</v>
      </c>
      <c r="J3" s="523" t="s">
        <v>902</v>
      </c>
      <c r="K3" s="523" t="s">
        <v>578</v>
      </c>
      <c r="L3" s="523" t="s">
        <v>539</v>
      </c>
      <c r="M3" s="523" t="s">
        <v>11</v>
      </c>
      <c r="N3" s="523" t="s">
        <v>463</v>
      </c>
      <c r="O3" s="523" t="s">
        <v>468</v>
      </c>
      <c r="P3" s="524" t="s">
        <v>451</v>
      </c>
    </row>
    <row r="4" spans="2:16" s="115" customFormat="1" ht="15" customHeight="1">
      <c r="B4" s="977"/>
      <c r="C4" s="978" t="s">
        <v>360</v>
      </c>
      <c r="D4" s="979"/>
      <c r="E4" s="979"/>
      <c r="F4" s="979"/>
      <c r="G4" s="979"/>
      <c r="H4" s="979"/>
      <c r="I4" s="979"/>
      <c r="J4" s="979"/>
      <c r="K4" s="979"/>
      <c r="L4" s="979"/>
      <c r="M4" s="979"/>
      <c r="N4" s="979"/>
      <c r="O4" s="979"/>
      <c r="P4" s="980"/>
    </row>
    <row r="5" spans="2:16" s="115" customFormat="1" ht="19.5" customHeight="1">
      <c r="B5" s="985" t="s">
        <v>896</v>
      </c>
      <c r="C5" s="972">
        <v>1.4</v>
      </c>
      <c r="D5" s="972">
        <v>1.6</v>
      </c>
      <c r="E5" s="972">
        <v>1.6</v>
      </c>
      <c r="F5" s="972">
        <v>1.7</v>
      </c>
      <c r="G5" s="972">
        <v>1.7</v>
      </c>
      <c r="H5" s="972">
        <v>1.3</v>
      </c>
      <c r="I5" s="972">
        <v>0.7</v>
      </c>
      <c r="J5" s="972">
        <v>1.2</v>
      </c>
      <c r="K5" s="972" t="s">
        <v>572</v>
      </c>
      <c r="L5" s="972">
        <v>1.2</v>
      </c>
      <c r="M5" s="972">
        <v>1.2</v>
      </c>
      <c r="N5" s="972" t="s">
        <v>793</v>
      </c>
      <c r="O5" s="972" t="s">
        <v>793</v>
      </c>
      <c r="P5" s="981">
        <v>5</v>
      </c>
    </row>
    <row r="6" spans="2:16" s="115" customFormat="1" ht="19.5" customHeight="1">
      <c r="B6" s="977"/>
      <c r="C6" s="973"/>
      <c r="D6" s="973"/>
      <c r="E6" s="973"/>
      <c r="F6" s="973"/>
      <c r="G6" s="973"/>
      <c r="H6" s="973"/>
      <c r="I6" s="973"/>
      <c r="J6" s="973"/>
      <c r="K6" s="973"/>
      <c r="L6" s="973"/>
      <c r="M6" s="973"/>
      <c r="N6" s="973"/>
      <c r="O6" s="973"/>
      <c r="P6" s="982"/>
    </row>
    <row r="7" spans="2:16" s="115" customFormat="1" ht="24" customHeight="1">
      <c r="B7" s="331" t="s">
        <v>614</v>
      </c>
      <c r="C7" s="120">
        <v>0.4</v>
      </c>
      <c r="D7" s="120">
        <v>0.4</v>
      </c>
      <c r="E7" s="120">
        <v>0.4</v>
      </c>
      <c r="F7" s="120">
        <v>0.3</v>
      </c>
      <c r="G7" s="120">
        <v>0.3</v>
      </c>
      <c r="H7" s="120">
        <v>0.4</v>
      </c>
      <c r="I7" s="120">
        <v>0.2</v>
      </c>
      <c r="J7" s="120">
        <v>0.1</v>
      </c>
      <c r="K7" s="120" t="s">
        <v>572</v>
      </c>
      <c r="L7" s="120">
        <v>0.1</v>
      </c>
      <c r="M7" s="120">
        <v>0.1</v>
      </c>
      <c r="N7" s="120"/>
      <c r="O7" s="120"/>
      <c r="P7" s="241"/>
    </row>
    <row r="8" spans="2:16" s="115" customFormat="1" ht="23.25" customHeight="1">
      <c r="B8" s="331" t="s">
        <v>615</v>
      </c>
      <c r="C8" s="120">
        <v>0.1</v>
      </c>
      <c r="D8" s="120">
        <v>0.2</v>
      </c>
      <c r="E8" s="120">
        <v>0.3</v>
      </c>
      <c r="F8" s="120">
        <v>0.2</v>
      </c>
      <c r="G8" s="120">
        <v>0.2</v>
      </c>
      <c r="H8" s="120">
        <v>0.1</v>
      </c>
      <c r="I8" s="120">
        <v>0.2</v>
      </c>
      <c r="J8" s="120">
        <v>0.1</v>
      </c>
      <c r="K8" s="120">
        <v>0.1</v>
      </c>
      <c r="L8" s="120">
        <v>0.1</v>
      </c>
      <c r="M8" s="120">
        <v>0.1</v>
      </c>
      <c r="N8" s="120"/>
      <c r="O8" s="120"/>
      <c r="P8" s="241">
        <v>0.2</v>
      </c>
    </row>
    <row r="9" spans="2:16" s="115" customFormat="1" ht="21" customHeight="1">
      <c r="B9" s="331" t="s">
        <v>616</v>
      </c>
      <c r="C9" s="120">
        <v>0.1</v>
      </c>
      <c r="D9" s="120">
        <v>0.5</v>
      </c>
      <c r="E9" s="120">
        <v>1.8</v>
      </c>
      <c r="F9" s="120">
        <v>0.2</v>
      </c>
      <c r="G9" s="120">
        <v>0.2</v>
      </c>
      <c r="H9" s="120">
        <v>0.1</v>
      </c>
      <c r="I9" s="120">
        <v>0.1</v>
      </c>
      <c r="J9" s="120" t="s">
        <v>572</v>
      </c>
      <c r="K9" s="120">
        <v>0.1</v>
      </c>
      <c r="L9" s="120">
        <v>0.2</v>
      </c>
      <c r="M9" s="120">
        <v>0.1</v>
      </c>
      <c r="N9" s="120">
        <v>4</v>
      </c>
      <c r="O9" s="120">
        <v>5</v>
      </c>
      <c r="P9" s="241">
        <v>5</v>
      </c>
    </row>
    <row r="10" spans="2:16" s="115" customFormat="1" ht="50.25" customHeight="1">
      <c r="B10" s="331" t="s">
        <v>897</v>
      </c>
      <c r="C10" s="120">
        <v>0.3</v>
      </c>
      <c r="D10" s="120">
        <v>0.4</v>
      </c>
      <c r="E10" s="120"/>
      <c r="F10" s="120">
        <v>0.4</v>
      </c>
      <c r="G10" s="120"/>
      <c r="H10" s="120">
        <v>0.3</v>
      </c>
      <c r="I10" s="120">
        <v>0.1</v>
      </c>
      <c r="J10" s="120"/>
      <c r="K10" s="120"/>
      <c r="L10" s="120">
        <v>0.2</v>
      </c>
      <c r="M10" s="120">
        <v>0.2</v>
      </c>
      <c r="N10" s="120"/>
      <c r="O10" s="120"/>
      <c r="P10" s="241"/>
    </row>
    <row r="11" spans="2:16" s="115" customFormat="1" ht="30" customHeight="1">
      <c r="B11" s="331" t="s">
        <v>336</v>
      </c>
      <c r="C11" s="120">
        <v>0.2</v>
      </c>
      <c r="D11" s="120">
        <v>0.4</v>
      </c>
      <c r="E11" s="120">
        <v>0.6</v>
      </c>
      <c r="F11" s="120">
        <v>0.3</v>
      </c>
      <c r="G11" s="120">
        <v>0.3</v>
      </c>
      <c r="H11" s="120">
        <v>0.1</v>
      </c>
      <c r="I11" s="120">
        <v>0.1</v>
      </c>
      <c r="J11" s="120" t="s">
        <v>358</v>
      </c>
      <c r="K11" s="120" t="s">
        <v>357</v>
      </c>
      <c r="L11" s="120">
        <v>0.2</v>
      </c>
      <c r="M11" s="120">
        <v>0.2</v>
      </c>
      <c r="N11" s="120">
        <v>1.1</v>
      </c>
      <c r="O11" s="120">
        <v>1.5</v>
      </c>
      <c r="P11" s="241">
        <v>1</v>
      </c>
    </row>
    <row r="12" spans="2:16" s="115" customFormat="1" ht="33.75" customHeight="1">
      <c r="B12" s="331" t="s">
        <v>354</v>
      </c>
      <c r="C12" s="120" t="s">
        <v>572</v>
      </c>
      <c r="D12" s="120" t="s">
        <v>572</v>
      </c>
      <c r="E12" s="120" t="s">
        <v>572</v>
      </c>
      <c r="F12" s="120" t="s">
        <v>572</v>
      </c>
      <c r="G12" s="120"/>
      <c r="H12" s="120" t="s">
        <v>572</v>
      </c>
      <c r="I12" s="120" t="s">
        <v>1206</v>
      </c>
      <c r="J12" s="120">
        <v>0.5</v>
      </c>
      <c r="K12" s="120">
        <v>1.8</v>
      </c>
      <c r="L12" s="120" t="s">
        <v>572</v>
      </c>
      <c r="M12" s="120"/>
      <c r="N12" s="120"/>
      <c r="O12" s="120"/>
      <c r="P12" s="241"/>
    </row>
    <row r="13" spans="2:16" s="115" customFormat="1" ht="24" customHeight="1">
      <c r="B13" s="331" t="s">
        <v>337</v>
      </c>
      <c r="C13" s="120" t="s">
        <v>572</v>
      </c>
      <c r="D13" s="120" t="s">
        <v>572</v>
      </c>
      <c r="E13" s="120" t="s">
        <v>572</v>
      </c>
      <c r="F13" s="120" t="s">
        <v>572</v>
      </c>
      <c r="G13" s="120">
        <v>0.4</v>
      </c>
      <c r="H13" s="120" t="s">
        <v>572</v>
      </c>
      <c r="I13" s="120" t="s">
        <v>572</v>
      </c>
      <c r="J13" s="120">
        <v>0.2</v>
      </c>
      <c r="K13" s="120">
        <v>1.1</v>
      </c>
      <c r="L13" s="120" t="s">
        <v>572</v>
      </c>
      <c r="M13" s="120"/>
      <c r="N13" s="120"/>
      <c r="O13" s="120"/>
      <c r="P13" s="241"/>
    </row>
    <row r="14" spans="2:16" s="115" customFormat="1" ht="42" customHeight="1">
      <c r="B14" s="331" t="s">
        <v>898</v>
      </c>
      <c r="C14" s="120"/>
      <c r="D14" s="120"/>
      <c r="E14" s="120">
        <v>1.3</v>
      </c>
      <c r="F14" s="120"/>
      <c r="G14" s="120"/>
      <c r="H14" s="120"/>
      <c r="I14" s="120"/>
      <c r="J14" s="120">
        <v>0.1</v>
      </c>
      <c r="K14" s="120">
        <v>0.5</v>
      </c>
      <c r="L14" s="120"/>
      <c r="M14" s="120"/>
      <c r="N14" s="120"/>
      <c r="O14" s="120"/>
      <c r="P14" s="241"/>
    </row>
    <row r="15" spans="2:16" s="115" customFormat="1" ht="21.75" customHeight="1">
      <c r="B15" s="331" t="s">
        <v>617</v>
      </c>
      <c r="C15" s="120">
        <v>0.5</v>
      </c>
      <c r="D15" s="120">
        <v>0.5</v>
      </c>
      <c r="E15" s="120">
        <v>1</v>
      </c>
      <c r="F15" s="120">
        <v>0.4</v>
      </c>
      <c r="G15" s="120">
        <v>0.4</v>
      </c>
      <c r="H15" s="120">
        <v>0.2</v>
      </c>
      <c r="I15" s="120" t="s">
        <v>572</v>
      </c>
      <c r="J15" s="120" t="s">
        <v>572</v>
      </c>
      <c r="K15" s="120" t="s">
        <v>572</v>
      </c>
      <c r="L15" s="120" t="s">
        <v>572</v>
      </c>
      <c r="M15" s="120">
        <v>0.1</v>
      </c>
      <c r="N15" s="120"/>
      <c r="O15" s="120"/>
      <c r="P15" s="241"/>
    </row>
    <row r="16" spans="2:16" s="115" customFormat="1" ht="21.75" customHeight="1">
      <c r="B16" s="331" t="s">
        <v>583</v>
      </c>
      <c r="C16" s="120" t="s">
        <v>572</v>
      </c>
      <c r="D16" s="120" t="s">
        <v>572</v>
      </c>
      <c r="E16" s="120" t="s">
        <v>572</v>
      </c>
      <c r="F16" s="120" t="s">
        <v>572</v>
      </c>
      <c r="G16" s="120"/>
      <c r="H16" s="120" t="s">
        <v>572</v>
      </c>
      <c r="I16" s="120" t="s">
        <v>572</v>
      </c>
      <c r="J16" s="120" t="s">
        <v>572</v>
      </c>
      <c r="K16" s="120" t="s">
        <v>572</v>
      </c>
      <c r="L16" s="120" t="s">
        <v>572</v>
      </c>
      <c r="M16" s="120"/>
      <c r="N16" s="120">
        <v>1</v>
      </c>
      <c r="O16" s="120">
        <v>1.2</v>
      </c>
      <c r="P16" s="241">
        <v>2.8</v>
      </c>
    </row>
    <row r="17" spans="2:16" s="115" customFormat="1" ht="21" customHeight="1" thickBot="1">
      <c r="B17" s="442" t="s">
        <v>409</v>
      </c>
      <c r="C17" s="262" t="s">
        <v>572</v>
      </c>
      <c r="D17" s="262">
        <v>5</v>
      </c>
      <c r="E17" s="262">
        <v>8</v>
      </c>
      <c r="F17" s="262">
        <v>3.5</v>
      </c>
      <c r="G17" s="262">
        <v>3.5</v>
      </c>
      <c r="H17" s="262" t="s">
        <v>899</v>
      </c>
      <c r="I17" s="262" t="s">
        <v>572</v>
      </c>
      <c r="J17" s="262" t="s">
        <v>572</v>
      </c>
      <c r="K17" s="262">
        <v>10</v>
      </c>
      <c r="L17" s="262" t="s">
        <v>572</v>
      </c>
      <c r="M17" s="262" t="s">
        <v>903</v>
      </c>
      <c r="N17" s="262"/>
      <c r="O17" s="262">
        <v>8</v>
      </c>
      <c r="P17" s="263"/>
    </row>
    <row r="18" spans="2:16" s="115" customFormat="1" ht="28.5" customHeight="1" thickBot="1">
      <c r="B18" s="443" t="s">
        <v>618</v>
      </c>
      <c r="C18" s="251">
        <v>3</v>
      </c>
      <c r="D18" s="251">
        <v>9</v>
      </c>
      <c r="E18" s="251">
        <f>1.6+0.4+0.3+1.8+1.9+1+8</f>
        <v>15</v>
      </c>
      <c r="F18" s="251">
        <v>7</v>
      </c>
      <c r="G18" s="251">
        <v>7</v>
      </c>
      <c r="H18" s="251">
        <v>2.5</v>
      </c>
      <c r="I18" s="251">
        <v>1.6</v>
      </c>
      <c r="J18" s="251">
        <v>2.5</v>
      </c>
      <c r="K18" s="251">
        <v>15</v>
      </c>
      <c r="L18" s="251">
        <v>2</v>
      </c>
      <c r="M18" s="251">
        <f>SUM(M5:M17)</f>
        <v>2</v>
      </c>
      <c r="N18" s="251">
        <v>7.6</v>
      </c>
      <c r="O18" s="251">
        <v>17.2</v>
      </c>
      <c r="P18" s="252">
        <f>SUM(P5:P17)</f>
        <v>14</v>
      </c>
    </row>
    <row r="19" spans="2:16" s="115" customFormat="1" ht="32.25" customHeight="1" thickBot="1">
      <c r="B19" s="987" t="s">
        <v>63</v>
      </c>
      <c r="C19" s="987"/>
      <c r="D19" s="987"/>
      <c r="E19" s="987"/>
      <c r="F19" s="987"/>
      <c r="G19" s="987"/>
      <c r="H19" s="987"/>
      <c r="I19" s="987"/>
      <c r="J19" s="987"/>
      <c r="K19" s="987"/>
      <c r="L19" s="987"/>
      <c r="M19" s="988"/>
      <c r="N19" s="251">
        <v>10.1</v>
      </c>
      <c r="O19" s="251">
        <v>19.7</v>
      </c>
      <c r="P19" s="562"/>
    </row>
    <row r="20" spans="2:16" s="115" customFormat="1" ht="21.75" customHeight="1">
      <c r="B20" s="986" t="s">
        <v>900</v>
      </c>
      <c r="C20" s="986"/>
      <c r="D20" s="986"/>
      <c r="E20" s="986"/>
      <c r="F20" s="986"/>
      <c r="G20" s="986"/>
      <c r="H20" s="986"/>
      <c r="I20" s="986"/>
      <c r="J20" s="986"/>
      <c r="K20" s="986"/>
      <c r="L20" s="986"/>
      <c r="M20" s="986"/>
      <c r="N20" s="986"/>
      <c r="O20" s="986"/>
      <c r="P20" s="986"/>
    </row>
    <row r="21" spans="2:18" ht="15">
      <c r="B21" s="984" t="s">
        <v>905</v>
      </c>
      <c r="C21" s="984"/>
      <c r="D21" s="984"/>
      <c r="E21" s="984"/>
      <c r="F21" s="984"/>
      <c r="G21" s="984"/>
      <c r="H21" s="984"/>
      <c r="I21" s="984"/>
      <c r="J21" s="984"/>
      <c r="K21" s="984"/>
      <c r="L21" s="984"/>
      <c r="M21" s="984"/>
      <c r="N21" s="984"/>
      <c r="O21" s="984"/>
      <c r="P21" s="984"/>
      <c r="Q21" s="123"/>
      <c r="R21" s="123"/>
    </row>
    <row r="22" spans="2:18" ht="16.5" customHeight="1">
      <c r="B22" s="984" t="s">
        <v>904</v>
      </c>
      <c r="C22" s="984"/>
      <c r="D22" s="984"/>
      <c r="E22" s="984"/>
      <c r="F22" s="984"/>
      <c r="G22" s="984"/>
      <c r="H22" s="984"/>
      <c r="I22" s="984"/>
      <c r="J22" s="984"/>
      <c r="K22" s="984"/>
      <c r="L22" s="984"/>
      <c r="M22" s="984"/>
      <c r="N22" s="984"/>
      <c r="O22" s="984"/>
      <c r="P22" s="984"/>
      <c r="Q22" s="123"/>
      <c r="R22" s="123"/>
    </row>
    <row r="23" spans="2:17" ht="52.5" customHeight="1">
      <c r="B23" s="739" t="s">
        <v>608</v>
      </c>
      <c r="C23" s="739"/>
      <c r="D23" s="739"/>
      <c r="E23" s="739"/>
      <c r="F23" s="739"/>
      <c r="G23" s="739"/>
      <c r="H23" s="739"/>
      <c r="I23" s="739"/>
      <c r="J23" s="739"/>
      <c r="K23" s="739"/>
      <c r="L23" s="739"/>
      <c r="M23" s="739"/>
      <c r="N23" s="739"/>
      <c r="O23" s="739"/>
      <c r="P23" s="739"/>
      <c r="Q23" s="138"/>
    </row>
    <row r="24" spans="2:18" ht="16.5" customHeight="1">
      <c r="B24" s="739"/>
      <c r="C24" s="739"/>
      <c r="D24" s="739"/>
      <c r="E24" s="739"/>
      <c r="F24" s="739"/>
      <c r="G24" s="739"/>
      <c r="H24" s="739"/>
      <c r="I24" s="739"/>
      <c r="J24" s="739"/>
      <c r="K24" s="739"/>
      <c r="L24" s="739"/>
      <c r="M24" s="739"/>
      <c r="N24" s="739"/>
      <c r="O24" s="739"/>
      <c r="P24" s="739"/>
      <c r="Q24" s="440"/>
      <c r="R24" s="303"/>
    </row>
    <row r="25" spans="2:16" ht="22.5" customHeight="1">
      <c r="B25" s="664">
        <v>27</v>
      </c>
      <c r="C25" s="664"/>
      <c r="D25" s="664"/>
      <c r="E25" s="664"/>
      <c r="F25" s="664"/>
      <c r="G25" s="664"/>
      <c r="H25" s="664"/>
      <c r="I25" s="664"/>
      <c r="J25" s="664"/>
      <c r="K25" s="664"/>
      <c r="L25" s="664"/>
      <c r="M25" s="664"/>
      <c r="N25" s="664"/>
      <c r="O25" s="664"/>
      <c r="P25" s="664"/>
    </row>
    <row r="26" spans="2:14" ht="15.75" customHeight="1">
      <c r="B26" s="123"/>
      <c r="C26" s="123"/>
      <c r="D26" s="123"/>
      <c r="E26" s="123"/>
      <c r="F26" s="123"/>
      <c r="G26" s="123"/>
      <c r="H26" s="123"/>
      <c r="I26" s="123"/>
      <c r="J26" s="123"/>
      <c r="K26" s="123"/>
      <c r="L26" s="123"/>
      <c r="M26" s="123"/>
      <c r="N26" s="123"/>
    </row>
    <row r="27" spans="2:14" ht="9" customHeight="1">
      <c r="B27" s="123"/>
      <c r="C27" s="123"/>
      <c r="D27" s="123"/>
      <c r="E27" s="123"/>
      <c r="F27" s="123"/>
      <c r="G27" s="123"/>
      <c r="H27" s="123"/>
      <c r="I27" s="123"/>
      <c r="J27" s="123"/>
      <c r="K27" s="123"/>
      <c r="L27" s="123"/>
      <c r="M27" s="123"/>
      <c r="N27" s="123"/>
    </row>
    <row r="28" spans="1:15" ht="13.5" customHeight="1">
      <c r="A28" s="272"/>
      <c r="B28" s="272"/>
      <c r="C28" s="272"/>
      <c r="D28" s="272"/>
      <c r="E28" s="272"/>
      <c r="F28" s="272"/>
      <c r="G28" s="272"/>
      <c r="H28" s="272"/>
      <c r="I28" s="272"/>
      <c r="J28" s="272"/>
      <c r="K28" s="272"/>
      <c r="L28" s="272"/>
      <c r="M28" s="272"/>
      <c r="N28" s="272"/>
      <c r="O28" s="272"/>
    </row>
    <row r="29" spans="2:14" ht="15" customHeight="1">
      <c r="B29" s="974"/>
      <c r="C29" s="974"/>
      <c r="D29" s="974"/>
      <c r="E29" s="974"/>
      <c r="F29" s="974"/>
      <c r="G29" s="974"/>
      <c r="H29" s="974"/>
      <c r="I29" s="974"/>
      <c r="J29" s="974"/>
      <c r="K29" s="974"/>
      <c r="L29" s="974"/>
      <c r="M29" s="974"/>
      <c r="N29" s="974"/>
    </row>
    <row r="30" spans="2:14" ht="15">
      <c r="B30" s="664"/>
      <c r="C30" s="664"/>
      <c r="D30" s="664"/>
      <c r="E30" s="664"/>
      <c r="F30" s="664"/>
      <c r="G30" s="664"/>
      <c r="H30" s="664"/>
      <c r="I30" s="664"/>
      <c r="J30" s="664"/>
      <c r="K30" s="664"/>
      <c r="L30" s="664"/>
      <c r="M30" s="664"/>
      <c r="N30" s="664"/>
    </row>
  </sheetData>
  <mergeCells count="28">
    <mergeCell ref="B21:P21"/>
    <mergeCell ref="B23:P23"/>
    <mergeCell ref="B24:P24"/>
    <mergeCell ref="B5:B6"/>
    <mergeCell ref="B20:P20"/>
    <mergeCell ref="G5:G6"/>
    <mergeCell ref="B22:P22"/>
    <mergeCell ref="B19:M19"/>
    <mergeCell ref="A1:P1"/>
    <mergeCell ref="B3:B4"/>
    <mergeCell ref="J5:J6"/>
    <mergeCell ref="C4:P4"/>
    <mergeCell ref="C5:C6"/>
    <mergeCell ref="O5:O6"/>
    <mergeCell ref="N5:N6"/>
    <mergeCell ref="P5:P6"/>
    <mergeCell ref="H5:H6"/>
    <mergeCell ref="B2:N2"/>
    <mergeCell ref="B30:N30"/>
    <mergeCell ref="D5:D6"/>
    <mergeCell ref="E5:E6"/>
    <mergeCell ref="B29:N29"/>
    <mergeCell ref="L5:L6"/>
    <mergeCell ref="F5:F6"/>
    <mergeCell ref="I5:I6"/>
    <mergeCell ref="K5:K6"/>
    <mergeCell ref="B25:P25"/>
    <mergeCell ref="M5:M6"/>
  </mergeCells>
  <printOptions horizontalCentered="1"/>
  <pageMargins left="0.3937007874015748" right="0.31" top="0.984251968503937" bottom="0.44" header="0.11811023622047245" footer="0.3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codeName="Φύλλο6"/>
  <dimension ref="A1:K74"/>
  <sheetViews>
    <sheetView view="pageBreakPreview" zoomScaleSheetLayoutView="100" workbookViewId="0" topLeftCell="A40">
      <selection activeCell="G35" sqref="G35:H35"/>
    </sheetView>
  </sheetViews>
  <sheetFormatPr defaultColWidth="8.796875" defaultRowHeight="15"/>
  <cols>
    <col min="1" max="1" width="3.09765625" style="5" customWidth="1"/>
    <col min="2" max="5" width="8.59765625" style="5" customWidth="1"/>
    <col min="6" max="6" width="14.09765625" style="5" customWidth="1"/>
    <col min="7" max="7" width="7.59765625" style="5" customWidth="1"/>
    <col min="8" max="8" width="12.59765625" style="5" customWidth="1"/>
    <col min="9" max="9" width="9" style="5" hidden="1" customWidth="1"/>
    <col min="10" max="10" width="7.5" style="5" hidden="1" customWidth="1"/>
    <col min="11" max="11" width="18.09765625" style="5" customWidth="1"/>
    <col min="12" max="12" width="6.09765625" style="5" customWidth="1"/>
    <col min="13" max="16384" width="8.59765625" style="5" customWidth="1"/>
  </cols>
  <sheetData>
    <row r="1" spans="1:11" ht="18">
      <c r="A1" s="1017" t="s">
        <v>436</v>
      </c>
      <c r="B1" s="1017"/>
      <c r="C1" s="1017"/>
      <c r="D1" s="1017"/>
      <c r="E1" s="1017"/>
      <c r="F1" s="1017"/>
      <c r="G1" s="1017"/>
      <c r="H1" s="1017"/>
      <c r="I1" s="1017"/>
      <c r="J1" s="1017"/>
      <c r="K1" s="1017"/>
    </row>
    <row r="2" spans="1:11" ht="111" customHeight="1">
      <c r="A2" s="1018" t="s">
        <v>68</v>
      </c>
      <c r="B2" s="1018"/>
      <c r="C2" s="1018"/>
      <c r="D2" s="1018"/>
      <c r="E2" s="1018"/>
      <c r="F2" s="1018"/>
      <c r="G2" s="1018"/>
      <c r="H2" s="1018"/>
      <c r="I2" s="1018"/>
      <c r="J2" s="1018"/>
      <c r="K2" s="1018"/>
    </row>
    <row r="3" spans="1:11" ht="8.25" customHeight="1">
      <c r="A3" s="739"/>
      <c r="B3" s="739"/>
      <c r="C3" s="739"/>
      <c r="D3" s="739"/>
      <c r="E3" s="739"/>
      <c r="F3" s="739"/>
      <c r="G3" s="739"/>
      <c r="H3" s="739"/>
      <c r="I3" s="739"/>
      <c r="J3" s="739"/>
      <c r="K3" s="739"/>
    </row>
    <row r="4" spans="1:11" ht="15">
      <c r="A4" s="609" t="s">
        <v>853</v>
      </c>
      <c r="B4" s="609"/>
      <c r="C4" s="609"/>
      <c r="D4" s="609"/>
      <c r="E4" s="609"/>
      <c r="F4" s="609"/>
      <c r="G4" s="609"/>
      <c r="H4" s="609"/>
      <c r="I4" s="609"/>
      <c r="J4" s="609"/>
      <c r="K4" s="609"/>
    </row>
    <row r="5" spans="1:11" ht="75" customHeight="1">
      <c r="A5" s="739" t="s">
        <v>921</v>
      </c>
      <c r="B5" s="739"/>
      <c r="C5" s="739"/>
      <c r="D5" s="739"/>
      <c r="E5" s="739"/>
      <c r="F5" s="739"/>
      <c r="G5" s="739"/>
      <c r="H5" s="739"/>
      <c r="I5" s="739"/>
      <c r="J5" s="739"/>
      <c r="K5" s="739"/>
    </row>
    <row r="6" spans="1:11" ht="51" customHeight="1">
      <c r="A6" s="237"/>
      <c r="B6" s="739" t="s">
        <v>933</v>
      </c>
      <c r="C6" s="739"/>
      <c r="D6" s="739"/>
      <c r="E6" s="739"/>
      <c r="F6" s="739"/>
      <c r="G6" s="739"/>
      <c r="H6" s="739"/>
      <c r="I6" s="739"/>
      <c r="J6" s="739"/>
      <c r="K6" s="739"/>
    </row>
    <row r="7" spans="1:11" ht="33" customHeight="1">
      <c r="A7" s="237"/>
      <c r="B7" s="739" t="s">
        <v>645</v>
      </c>
      <c r="C7" s="739"/>
      <c r="D7" s="739"/>
      <c r="E7" s="739"/>
      <c r="F7" s="739"/>
      <c r="G7" s="739"/>
      <c r="H7" s="739"/>
      <c r="I7" s="739"/>
      <c r="J7" s="739"/>
      <c r="K7" s="739"/>
    </row>
    <row r="8" spans="1:11" ht="43.5" customHeight="1">
      <c r="A8" s="237"/>
      <c r="B8" s="739" t="s">
        <v>827</v>
      </c>
      <c r="C8" s="739"/>
      <c r="D8" s="739"/>
      <c r="E8" s="739"/>
      <c r="F8" s="739"/>
      <c r="G8" s="739"/>
      <c r="H8" s="739"/>
      <c r="I8" s="739"/>
      <c r="J8" s="739"/>
      <c r="K8" s="739"/>
    </row>
    <row r="9" spans="1:11" ht="36" customHeight="1">
      <c r="A9" s="237"/>
      <c r="B9" s="1015" t="s">
        <v>196</v>
      </c>
      <c r="C9" s="1015"/>
      <c r="D9" s="1015"/>
      <c r="E9" s="1015" t="s">
        <v>198</v>
      </c>
      <c r="F9" s="1015"/>
      <c r="G9" s="1015" t="s">
        <v>59</v>
      </c>
      <c r="H9" s="1015"/>
      <c r="I9" s="138"/>
      <c r="J9" s="138"/>
      <c r="K9" s="138"/>
    </row>
    <row r="10" spans="1:11" ht="29.25" customHeight="1">
      <c r="A10" s="237"/>
      <c r="B10" s="1000" t="s">
        <v>855</v>
      </c>
      <c r="C10" s="1000"/>
      <c r="D10" s="1000"/>
      <c r="E10" s="1000" t="s">
        <v>199</v>
      </c>
      <c r="F10" s="1000"/>
      <c r="G10" s="1022" t="s">
        <v>207</v>
      </c>
      <c r="H10" s="1022"/>
      <c r="I10" s="138"/>
      <c r="J10" s="138"/>
      <c r="K10" s="138"/>
    </row>
    <row r="11" spans="1:11" ht="29.25" customHeight="1">
      <c r="A11" s="237"/>
      <c r="B11" s="1000" t="s">
        <v>197</v>
      </c>
      <c r="C11" s="1000"/>
      <c r="D11" s="1000"/>
      <c r="E11" s="1000" t="s">
        <v>199</v>
      </c>
      <c r="F11" s="1000"/>
      <c r="G11" s="1022" t="s">
        <v>201</v>
      </c>
      <c r="H11" s="1022"/>
      <c r="I11" s="138"/>
      <c r="J11" s="138"/>
      <c r="K11" s="138"/>
    </row>
    <row r="12" spans="1:11" ht="19.5" customHeight="1">
      <c r="A12" s="237"/>
      <c r="B12" s="1000" t="s">
        <v>407</v>
      </c>
      <c r="C12" s="1000"/>
      <c r="D12" s="1000"/>
      <c r="E12" s="1000" t="s">
        <v>667</v>
      </c>
      <c r="F12" s="1000"/>
      <c r="G12" s="1022" t="s">
        <v>202</v>
      </c>
      <c r="H12" s="1022"/>
      <c r="I12" s="138"/>
      <c r="J12" s="138"/>
      <c r="K12" s="138"/>
    </row>
    <row r="13" spans="1:11" ht="19.5" customHeight="1">
      <c r="A13" s="237"/>
      <c r="B13" s="1000"/>
      <c r="C13" s="1000"/>
      <c r="D13" s="1000"/>
      <c r="E13" s="1023" t="s">
        <v>668</v>
      </c>
      <c r="F13" s="1025"/>
      <c r="G13" s="1022" t="s">
        <v>669</v>
      </c>
      <c r="H13" s="1022"/>
      <c r="I13" s="138"/>
      <c r="J13" s="138"/>
      <c r="K13" s="138"/>
    </row>
    <row r="14" spans="1:11" ht="22.5" customHeight="1">
      <c r="A14" s="237"/>
      <c r="B14" s="1000"/>
      <c r="C14" s="1000"/>
      <c r="D14" s="1000"/>
      <c r="E14" s="1000" t="s">
        <v>200</v>
      </c>
      <c r="F14" s="1000"/>
      <c r="G14" s="1022" t="s">
        <v>206</v>
      </c>
      <c r="H14" s="1022"/>
      <c r="I14" s="138"/>
      <c r="J14" s="138"/>
      <c r="K14" s="138"/>
    </row>
    <row r="15" spans="1:11" ht="47.25" customHeight="1">
      <c r="A15" s="739" t="s">
        <v>663</v>
      </c>
      <c r="B15" s="739"/>
      <c r="C15" s="739"/>
      <c r="D15" s="739"/>
      <c r="E15" s="739"/>
      <c r="F15" s="739"/>
      <c r="G15" s="739"/>
      <c r="H15" s="739"/>
      <c r="I15" s="739"/>
      <c r="J15" s="739"/>
      <c r="K15" s="739"/>
    </row>
    <row r="16" spans="1:11" ht="26.25" customHeight="1">
      <c r="A16" s="739" t="s">
        <v>932</v>
      </c>
      <c r="B16" s="739"/>
      <c r="C16" s="739"/>
      <c r="D16" s="739"/>
      <c r="E16" s="739"/>
      <c r="F16" s="739"/>
      <c r="G16" s="739"/>
      <c r="H16" s="739"/>
      <c r="I16" s="739"/>
      <c r="J16" s="739"/>
      <c r="K16" s="739"/>
    </row>
    <row r="17" spans="1:11" ht="36" customHeight="1">
      <c r="A17" s="739" t="s">
        <v>559</v>
      </c>
      <c r="B17" s="739"/>
      <c r="C17" s="739"/>
      <c r="D17" s="739"/>
      <c r="E17" s="739"/>
      <c r="F17" s="739"/>
      <c r="G17" s="739"/>
      <c r="H17" s="739"/>
      <c r="I17" s="739"/>
      <c r="J17" s="739"/>
      <c r="K17" s="739"/>
    </row>
    <row r="18" spans="1:11" ht="21.75" customHeight="1">
      <c r="A18" s="739"/>
      <c r="B18" s="739"/>
      <c r="C18" s="739"/>
      <c r="D18" s="739"/>
      <c r="E18" s="739"/>
      <c r="F18" s="739"/>
      <c r="G18" s="739"/>
      <c r="H18" s="739"/>
      <c r="I18" s="739"/>
      <c r="J18" s="739"/>
      <c r="K18" s="739"/>
    </row>
    <row r="19" spans="1:11" ht="21.75" customHeight="1">
      <c r="A19" s="1021"/>
      <c r="B19" s="1021"/>
      <c r="C19" s="1021"/>
      <c r="D19" s="1021"/>
      <c r="E19" s="1021"/>
      <c r="F19" s="1021"/>
      <c r="G19" s="1021"/>
      <c r="H19" s="1021"/>
      <c r="I19" s="1021"/>
      <c r="J19" s="1021"/>
      <c r="K19" s="1021"/>
    </row>
    <row r="20" spans="1:11" ht="7.5" customHeight="1" hidden="1">
      <c r="A20" s="739"/>
      <c r="B20" s="739"/>
      <c r="C20" s="739"/>
      <c r="D20" s="739"/>
      <c r="E20" s="739"/>
      <c r="F20" s="739"/>
      <c r="G20" s="739"/>
      <c r="H20" s="739"/>
      <c r="I20" s="739"/>
      <c r="J20" s="739"/>
      <c r="K20" s="739"/>
    </row>
    <row r="21" spans="1:11" ht="33" customHeight="1">
      <c r="A21" s="1028"/>
      <c r="B21" s="1028"/>
      <c r="C21" s="1028"/>
      <c r="D21" s="1028"/>
      <c r="E21" s="1028"/>
      <c r="F21" s="1028"/>
      <c r="G21" s="1028"/>
      <c r="H21" s="1028"/>
      <c r="I21" s="1028"/>
      <c r="J21" s="1028"/>
      <c r="K21" s="1028"/>
    </row>
    <row r="22" spans="1:11" ht="264" customHeight="1">
      <c r="A22" s="1027">
        <v>28</v>
      </c>
      <c r="B22" s="1027"/>
      <c r="C22" s="1027"/>
      <c r="D22" s="1027"/>
      <c r="E22" s="1027"/>
      <c r="F22" s="1027"/>
      <c r="G22" s="1027"/>
      <c r="H22" s="1027"/>
      <c r="I22" s="1027"/>
      <c r="J22" s="1027"/>
      <c r="K22" s="1027"/>
    </row>
    <row r="23" spans="1:11" ht="33" customHeight="1">
      <c r="A23" s="1019"/>
      <c r="B23" s="1019"/>
      <c r="C23" s="1019"/>
      <c r="D23" s="1019"/>
      <c r="E23" s="1019"/>
      <c r="F23" s="1019"/>
      <c r="G23" s="1019"/>
      <c r="H23" s="1019"/>
      <c r="I23" s="1019"/>
      <c r="J23" s="1019"/>
      <c r="K23" s="1019"/>
    </row>
    <row r="24" spans="1:11" ht="21.75" customHeight="1" thickBot="1">
      <c r="A24" s="1020" t="s">
        <v>405</v>
      </c>
      <c r="B24" s="1020"/>
      <c r="C24" s="1020"/>
      <c r="D24" s="1020"/>
      <c r="E24" s="1020"/>
      <c r="F24" s="1020"/>
      <c r="G24" s="1020"/>
      <c r="H24" s="1020"/>
      <c r="I24" s="1020"/>
      <c r="J24" s="1020"/>
      <c r="K24" s="1020"/>
    </row>
    <row r="25" spans="1:11" ht="40.5" customHeight="1">
      <c r="A25" s="138"/>
      <c r="B25" s="525" t="s">
        <v>566</v>
      </c>
      <c r="C25" s="1016" t="s">
        <v>406</v>
      </c>
      <c r="D25" s="1016"/>
      <c r="E25" s="1016"/>
      <c r="F25" s="1016"/>
      <c r="G25" s="1016" t="s">
        <v>408</v>
      </c>
      <c r="H25" s="1016"/>
      <c r="I25" s="337"/>
      <c r="J25" s="337"/>
      <c r="K25" s="240" t="s">
        <v>218</v>
      </c>
    </row>
    <row r="26" spans="1:11" ht="29.25" customHeight="1">
      <c r="A26" s="138"/>
      <c r="B26" s="297" t="s">
        <v>579</v>
      </c>
      <c r="C26" s="1015" t="s">
        <v>217</v>
      </c>
      <c r="D26" s="1015"/>
      <c r="E26" s="1015"/>
      <c r="F26" s="1015"/>
      <c r="G26" s="1026"/>
      <c r="H26" s="1026"/>
      <c r="I26" s="335"/>
      <c r="J26" s="335"/>
      <c r="K26" s="338"/>
    </row>
    <row r="27" spans="1:11" ht="29.25" customHeight="1">
      <c r="A27" s="138"/>
      <c r="B27" s="295">
        <v>1</v>
      </c>
      <c r="C27" s="1023" t="s">
        <v>205</v>
      </c>
      <c r="D27" s="1024"/>
      <c r="E27" s="1024"/>
      <c r="F27" s="1025"/>
      <c r="G27" s="1001">
        <v>1</v>
      </c>
      <c r="H27" s="1001"/>
      <c r="I27" s="1001">
        <v>2</v>
      </c>
      <c r="J27" s="1001"/>
      <c r="K27" s="339">
        <v>1</v>
      </c>
    </row>
    <row r="28" spans="1:11" ht="29.25" customHeight="1">
      <c r="A28" s="138"/>
      <c r="B28" s="295">
        <v>2</v>
      </c>
      <c r="C28" s="1000" t="s">
        <v>203</v>
      </c>
      <c r="D28" s="1000"/>
      <c r="E28" s="1000"/>
      <c r="F28" s="1000"/>
      <c r="G28" s="1001">
        <v>1</v>
      </c>
      <c r="H28" s="1001"/>
      <c r="I28" s="335"/>
      <c r="J28" s="335"/>
      <c r="K28" s="339">
        <v>1</v>
      </c>
    </row>
    <row r="29" spans="1:11" ht="29.25" customHeight="1">
      <c r="A29" s="138"/>
      <c r="B29" s="295">
        <v>3</v>
      </c>
      <c r="C29" s="1000" t="s">
        <v>204</v>
      </c>
      <c r="D29" s="1000"/>
      <c r="E29" s="1000"/>
      <c r="F29" s="1000"/>
      <c r="G29" s="1001">
        <v>1</v>
      </c>
      <c r="H29" s="1001"/>
      <c r="I29" s="335"/>
      <c r="J29" s="335"/>
      <c r="K29" s="339">
        <v>1</v>
      </c>
    </row>
    <row r="30" spans="1:11" ht="29.25" customHeight="1">
      <c r="A30" s="138"/>
      <c r="B30" s="295">
        <v>4</v>
      </c>
      <c r="C30" s="1000" t="s">
        <v>219</v>
      </c>
      <c r="D30" s="1000"/>
      <c r="E30" s="1000"/>
      <c r="F30" s="1000"/>
      <c r="G30" s="1001">
        <v>0.6</v>
      </c>
      <c r="H30" s="1001"/>
      <c r="I30" s="335"/>
      <c r="J30" s="335"/>
      <c r="K30" s="339">
        <v>1.66</v>
      </c>
    </row>
    <row r="31" spans="1:11" ht="29.25" customHeight="1">
      <c r="A31" s="138"/>
      <c r="B31" s="295">
        <v>5</v>
      </c>
      <c r="C31" s="1000" t="s">
        <v>220</v>
      </c>
      <c r="D31" s="1000"/>
      <c r="E31" s="1000"/>
      <c r="F31" s="1000"/>
      <c r="G31" s="1001">
        <v>0.6</v>
      </c>
      <c r="H31" s="1001"/>
      <c r="I31" s="335"/>
      <c r="J31" s="335"/>
      <c r="K31" s="339">
        <v>1.66</v>
      </c>
    </row>
    <row r="32" spans="1:11" ht="27" customHeight="1">
      <c r="A32" s="138"/>
      <c r="B32" s="297" t="s">
        <v>413</v>
      </c>
      <c r="C32" s="1015" t="s">
        <v>407</v>
      </c>
      <c r="D32" s="1015"/>
      <c r="E32" s="1015"/>
      <c r="F32" s="1015"/>
      <c r="G32" s="1001"/>
      <c r="H32" s="1001"/>
      <c r="I32" s="335"/>
      <c r="J32" s="335"/>
      <c r="K32" s="339"/>
    </row>
    <row r="33" spans="1:11" ht="29.25" customHeight="1">
      <c r="A33" s="138"/>
      <c r="B33" s="298">
        <v>1</v>
      </c>
      <c r="C33" s="989" t="s">
        <v>786</v>
      </c>
      <c r="D33" s="989"/>
      <c r="E33" s="989"/>
      <c r="F33" s="989"/>
      <c r="G33" s="1003">
        <v>0.15</v>
      </c>
      <c r="H33" s="1003"/>
      <c r="I33" s="335"/>
      <c r="J33" s="335"/>
      <c r="K33" s="339">
        <v>6.66</v>
      </c>
    </row>
    <row r="34" spans="1:11" ht="29.25" customHeight="1">
      <c r="A34" s="138"/>
      <c r="B34" s="298">
        <v>2</v>
      </c>
      <c r="C34" s="989" t="s">
        <v>785</v>
      </c>
      <c r="D34" s="989"/>
      <c r="E34" s="989"/>
      <c r="F34" s="989"/>
      <c r="G34" s="990">
        <v>0.003</v>
      </c>
      <c r="H34" s="990"/>
      <c r="I34" s="335"/>
      <c r="J34" s="335"/>
      <c r="K34" s="339">
        <v>333.33</v>
      </c>
    </row>
    <row r="35" spans="1:11" ht="29.25" customHeight="1">
      <c r="A35" s="194"/>
      <c r="B35" s="297" t="s">
        <v>854</v>
      </c>
      <c r="C35" s="1015" t="s">
        <v>855</v>
      </c>
      <c r="D35" s="1015"/>
      <c r="E35" s="1015"/>
      <c r="F35" s="1015"/>
      <c r="G35" s="1001"/>
      <c r="H35" s="1001"/>
      <c r="I35" s="336"/>
      <c r="J35" s="336"/>
      <c r="K35" s="339"/>
    </row>
    <row r="36" spans="1:11" ht="29.25" customHeight="1">
      <c r="A36" s="138"/>
      <c r="B36" s="295">
        <v>1</v>
      </c>
      <c r="C36" s="1000" t="s">
        <v>856</v>
      </c>
      <c r="D36" s="1000"/>
      <c r="E36" s="1000"/>
      <c r="F36" s="1000"/>
      <c r="G36" s="1001">
        <v>0.4</v>
      </c>
      <c r="H36" s="1001"/>
      <c r="I36" s="335"/>
      <c r="J36" s="335"/>
      <c r="K36" s="339">
        <v>2.5</v>
      </c>
    </row>
    <row r="37" spans="1:11" ht="29.25" customHeight="1">
      <c r="A37" s="194"/>
      <c r="B37" s="295">
        <v>2</v>
      </c>
      <c r="C37" s="1000" t="s">
        <v>1156</v>
      </c>
      <c r="D37" s="1000"/>
      <c r="E37" s="1000"/>
      <c r="F37" s="1000"/>
      <c r="G37" s="1001">
        <v>0.27</v>
      </c>
      <c r="H37" s="1001"/>
      <c r="I37" s="336"/>
      <c r="J37" s="336"/>
      <c r="K37" s="339">
        <v>3.7</v>
      </c>
    </row>
    <row r="38" spans="1:11" ht="29.25" customHeight="1">
      <c r="A38" s="194"/>
      <c r="B38" s="298">
        <v>3</v>
      </c>
      <c r="C38" s="989" t="s">
        <v>670</v>
      </c>
      <c r="D38" s="989"/>
      <c r="E38" s="989"/>
      <c r="F38" s="989"/>
      <c r="G38" s="990" t="s">
        <v>857</v>
      </c>
      <c r="H38" s="990"/>
      <c r="I38" s="336"/>
      <c r="J38" s="336"/>
      <c r="K38" s="540"/>
    </row>
    <row r="39" spans="1:11" ht="24.75" customHeight="1">
      <c r="A39" s="194"/>
      <c r="B39" s="542" t="s">
        <v>1147</v>
      </c>
      <c r="C39" s="1002" t="s">
        <v>1151</v>
      </c>
      <c r="D39" s="1002"/>
      <c r="E39" s="1002"/>
      <c r="F39" s="1002"/>
      <c r="G39" s="1003"/>
      <c r="H39" s="1003"/>
      <c r="I39" s="541"/>
      <c r="J39" s="541"/>
      <c r="K39" s="540"/>
    </row>
    <row r="40" spans="1:11" ht="23.25" customHeight="1">
      <c r="A40" s="138"/>
      <c r="B40" s="295">
        <v>1</v>
      </c>
      <c r="C40" s="1000" t="s">
        <v>1148</v>
      </c>
      <c r="D40" s="1000"/>
      <c r="E40" s="1000"/>
      <c r="F40" s="1000"/>
      <c r="G40" s="1001">
        <v>0.8</v>
      </c>
      <c r="H40" s="1001"/>
      <c r="I40" s="543"/>
      <c r="J40" s="543"/>
      <c r="K40" s="339"/>
    </row>
    <row r="41" spans="1:11" ht="23.25" customHeight="1">
      <c r="A41" s="138"/>
      <c r="B41" s="295">
        <v>2</v>
      </c>
      <c r="C41" s="1000" t="s">
        <v>1149</v>
      </c>
      <c r="D41" s="1000"/>
      <c r="E41" s="1000"/>
      <c r="F41" s="1000"/>
      <c r="G41" s="1001">
        <v>1.3</v>
      </c>
      <c r="H41" s="1001"/>
      <c r="I41" s="543"/>
      <c r="J41" s="543"/>
      <c r="K41" s="339"/>
    </row>
    <row r="42" spans="1:11" ht="23.25" customHeight="1">
      <c r="A42" s="138"/>
      <c r="B42" s="295">
        <v>3</v>
      </c>
      <c r="C42" s="1000" t="s">
        <v>1150</v>
      </c>
      <c r="D42" s="1000"/>
      <c r="E42" s="1000"/>
      <c r="F42" s="1000"/>
      <c r="G42" s="1001">
        <v>0.9</v>
      </c>
      <c r="H42" s="1001"/>
      <c r="I42" s="543"/>
      <c r="J42" s="543"/>
      <c r="K42" s="339"/>
    </row>
    <row r="43" spans="1:11" ht="23.25" customHeight="1">
      <c r="A43" s="138"/>
      <c r="B43" s="542" t="s">
        <v>1152</v>
      </c>
      <c r="C43" s="1002" t="s">
        <v>1153</v>
      </c>
      <c r="D43" s="1002"/>
      <c r="E43" s="1002"/>
      <c r="F43" s="1002"/>
      <c r="G43" s="1003"/>
      <c r="H43" s="1003"/>
      <c r="I43" s="541"/>
      <c r="J43" s="541"/>
      <c r="K43" s="540"/>
    </row>
    <row r="44" spans="1:11" ht="23.25" customHeight="1">
      <c r="A44" s="138"/>
      <c r="B44" s="507">
        <v>1</v>
      </c>
      <c r="C44" s="995" t="s">
        <v>1154</v>
      </c>
      <c r="D44" s="996"/>
      <c r="E44" s="996"/>
      <c r="F44" s="997"/>
      <c r="G44" s="998">
        <v>0.4</v>
      </c>
      <c r="H44" s="999"/>
      <c r="I44" s="336"/>
      <c r="J44" s="336"/>
      <c r="K44" s="540"/>
    </row>
    <row r="45" spans="1:11" ht="23.25" customHeight="1" thickBot="1">
      <c r="A45" s="138"/>
      <c r="B45" s="509">
        <v>2</v>
      </c>
      <c r="C45" s="991" t="s">
        <v>1155</v>
      </c>
      <c r="D45" s="992"/>
      <c r="E45" s="992"/>
      <c r="F45" s="993"/>
      <c r="G45" s="994">
        <v>1</v>
      </c>
      <c r="H45" s="994"/>
      <c r="I45" s="340"/>
      <c r="J45" s="340"/>
      <c r="K45" s="341"/>
    </row>
    <row r="46" spans="1:11" ht="6" customHeight="1">
      <c r="A46" s="664"/>
      <c r="B46" s="664"/>
      <c r="C46" s="664"/>
      <c r="D46" s="664"/>
      <c r="E46" s="664"/>
      <c r="F46" s="664"/>
      <c r="G46" s="664"/>
      <c r="H46" s="664"/>
      <c r="I46" s="664"/>
      <c r="J46" s="664"/>
      <c r="K46" s="664"/>
    </row>
    <row r="47" spans="1:11" ht="315.75" customHeight="1">
      <c r="A47" s="664">
        <v>29</v>
      </c>
      <c r="B47" s="664"/>
      <c r="C47" s="664"/>
      <c r="D47" s="664"/>
      <c r="E47" s="664"/>
      <c r="F47" s="664"/>
      <c r="G47" s="664"/>
      <c r="H47" s="664"/>
      <c r="I47" s="664"/>
      <c r="J47" s="664"/>
      <c r="K47" s="664"/>
    </row>
    <row r="48" spans="1:11" ht="39" customHeight="1" thickBot="1">
      <c r="A48" s="1020" t="s">
        <v>1135</v>
      </c>
      <c r="B48" s="1020"/>
      <c r="C48" s="1020"/>
      <c r="D48" s="1020"/>
      <c r="E48" s="1020"/>
      <c r="F48" s="1020"/>
      <c r="G48" s="1020"/>
      <c r="H48" s="1020"/>
      <c r="I48" s="1020"/>
      <c r="J48" s="1020"/>
      <c r="K48" s="1020"/>
    </row>
    <row r="49" spans="1:11" ht="33.75" customHeight="1">
      <c r="A49" s="138"/>
      <c r="B49" s="506" t="s">
        <v>566</v>
      </c>
      <c r="C49" s="1029" t="s">
        <v>406</v>
      </c>
      <c r="D49" s="1029"/>
      <c r="E49" s="1029"/>
      <c r="F49" s="1029"/>
      <c r="G49" s="1016" t="s">
        <v>1199</v>
      </c>
      <c r="H49" s="1016"/>
      <c r="I49" s="337"/>
      <c r="J49" s="337"/>
      <c r="K49" s="240" t="s">
        <v>1200</v>
      </c>
    </row>
    <row r="50" spans="1:11" ht="23.25" customHeight="1">
      <c r="A50" s="138"/>
      <c r="B50" s="186" t="s">
        <v>579</v>
      </c>
      <c r="C50" s="1046" t="s">
        <v>1198</v>
      </c>
      <c r="D50" s="1046"/>
      <c r="E50" s="1046"/>
      <c r="F50" s="1046"/>
      <c r="G50" s="1030" t="s">
        <v>32</v>
      </c>
      <c r="H50" s="1031"/>
      <c r="I50" s="1031"/>
      <c r="J50" s="1031"/>
      <c r="K50" s="1032"/>
    </row>
    <row r="51" spans="1:11" ht="48.75" customHeight="1">
      <c r="A51" s="138"/>
      <c r="B51" s="295">
        <v>1</v>
      </c>
      <c r="C51" s="1023" t="s">
        <v>33</v>
      </c>
      <c r="D51" s="1024"/>
      <c r="E51" s="1024"/>
      <c r="F51" s="1025"/>
      <c r="G51" s="1001">
        <v>380</v>
      </c>
      <c r="H51" s="1001"/>
      <c r="I51" s="1001"/>
      <c r="J51" s="1001"/>
      <c r="K51" s="339">
        <v>280</v>
      </c>
    </row>
    <row r="52" spans="1:11" ht="36.75" customHeight="1">
      <c r="A52" s="138"/>
      <c r="B52" s="295">
        <v>2</v>
      </c>
      <c r="C52" s="1000" t="s">
        <v>34</v>
      </c>
      <c r="D52" s="1000"/>
      <c r="E52" s="1000"/>
      <c r="F52" s="1000"/>
      <c r="G52" s="1001">
        <v>200</v>
      </c>
      <c r="H52" s="1001"/>
      <c r="I52" s="335"/>
      <c r="J52" s="335"/>
      <c r="K52" s="339">
        <v>150</v>
      </c>
    </row>
    <row r="53" spans="1:11" ht="28.5" customHeight="1">
      <c r="A53" s="138"/>
      <c r="B53" s="295">
        <v>3</v>
      </c>
      <c r="C53" s="1000" t="s">
        <v>35</v>
      </c>
      <c r="D53" s="1000"/>
      <c r="E53" s="1000"/>
      <c r="F53" s="1000"/>
      <c r="G53" s="1001">
        <v>150</v>
      </c>
      <c r="H53" s="1001"/>
      <c r="I53" s="335"/>
      <c r="J53" s="335"/>
      <c r="K53" s="339">
        <v>120</v>
      </c>
    </row>
    <row r="54" spans="1:11" ht="15">
      <c r="A54" s="138"/>
      <c r="B54" s="1043"/>
      <c r="C54" s="1044"/>
      <c r="D54" s="1044"/>
      <c r="E54" s="1044"/>
      <c r="F54" s="1044"/>
      <c r="G54" s="1044"/>
      <c r="H54" s="1044"/>
      <c r="I54" s="1044"/>
      <c r="J54" s="1044"/>
      <c r="K54" s="1045"/>
    </row>
    <row r="55" spans="1:11" ht="27" customHeight="1">
      <c r="A55" s="138"/>
      <c r="B55" s="186" t="s">
        <v>413</v>
      </c>
      <c r="C55" s="1004" t="s">
        <v>36</v>
      </c>
      <c r="D55" s="1004"/>
      <c r="E55" s="1004"/>
      <c r="F55" s="1004"/>
      <c r="G55" s="1005" t="s">
        <v>32</v>
      </c>
      <c r="H55" s="1006"/>
      <c r="I55" s="1006"/>
      <c r="J55" s="1006"/>
      <c r="K55" s="1007"/>
    </row>
    <row r="56" spans="1:11" ht="72.75" customHeight="1">
      <c r="A56" s="138"/>
      <c r="B56" s="507">
        <v>1</v>
      </c>
      <c r="C56" s="989" t="s">
        <v>37</v>
      </c>
      <c r="D56" s="989"/>
      <c r="E56" s="989"/>
      <c r="F56" s="989"/>
      <c r="G56" s="998">
        <v>1900</v>
      </c>
      <c r="H56" s="1033"/>
      <c r="I56" s="1033"/>
      <c r="J56" s="1033"/>
      <c r="K56" s="1034"/>
    </row>
    <row r="57" spans="1:11" ht="45.75" customHeight="1">
      <c r="A57" s="194"/>
      <c r="B57" s="508">
        <v>2</v>
      </c>
      <c r="C57" s="995" t="s">
        <v>38</v>
      </c>
      <c r="D57" s="996"/>
      <c r="E57" s="996"/>
      <c r="F57" s="997"/>
      <c r="G57" s="998">
        <v>1500</v>
      </c>
      <c r="H57" s="1033"/>
      <c r="I57" s="1033"/>
      <c r="J57" s="1033"/>
      <c r="K57" s="1034"/>
    </row>
    <row r="58" spans="1:11" ht="57" customHeight="1">
      <c r="A58" s="194"/>
      <c r="B58" s="507">
        <v>3</v>
      </c>
      <c r="C58" s="995" t="s">
        <v>39</v>
      </c>
      <c r="D58" s="996"/>
      <c r="E58" s="996"/>
      <c r="F58" s="997"/>
      <c r="G58" s="998">
        <v>900</v>
      </c>
      <c r="H58" s="1033"/>
      <c r="I58" s="1033"/>
      <c r="J58" s="1033"/>
      <c r="K58" s="1034"/>
    </row>
    <row r="59" spans="1:11" ht="55.5" customHeight="1">
      <c r="A59" s="194"/>
      <c r="B59" s="508">
        <v>4</v>
      </c>
      <c r="C59" s="995" t="s">
        <v>40</v>
      </c>
      <c r="D59" s="996"/>
      <c r="E59" s="996"/>
      <c r="F59" s="997"/>
      <c r="G59" s="998">
        <v>2000</v>
      </c>
      <c r="H59" s="1033"/>
      <c r="I59" s="1033"/>
      <c r="J59" s="1033"/>
      <c r="K59" s="1034"/>
    </row>
    <row r="60" spans="1:11" ht="56.25" customHeight="1">
      <c r="A60" s="138"/>
      <c r="B60" s="507">
        <v>5</v>
      </c>
      <c r="C60" s="995" t="s">
        <v>41</v>
      </c>
      <c r="D60" s="996"/>
      <c r="E60" s="996"/>
      <c r="F60" s="997"/>
      <c r="G60" s="998">
        <v>1400</v>
      </c>
      <c r="H60" s="1033"/>
      <c r="I60" s="1033"/>
      <c r="J60" s="1033"/>
      <c r="K60" s="1034"/>
    </row>
    <row r="61" spans="1:11" ht="49.5" customHeight="1">
      <c r="A61" s="194"/>
      <c r="B61" s="508">
        <v>6</v>
      </c>
      <c r="C61" s="995" t="s">
        <v>42</v>
      </c>
      <c r="D61" s="996"/>
      <c r="E61" s="996"/>
      <c r="F61" s="997"/>
      <c r="G61" s="998">
        <v>1100</v>
      </c>
      <c r="H61" s="1033"/>
      <c r="I61" s="1033"/>
      <c r="J61" s="1033"/>
      <c r="K61" s="1034"/>
    </row>
    <row r="62" spans="1:11" ht="37.5" customHeight="1" thickBot="1">
      <c r="A62" s="194"/>
      <c r="B62" s="509">
        <v>7</v>
      </c>
      <c r="C62" s="1039" t="s">
        <v>43</v>
      </c>
      <c r="D62" s="1039"/>
      <c r="E62" s="1039"/>
      <c r="F62" s="1039"/>
      <c r="G62" s="1040">
        <v>900</v>
      </c>
      <c r="H62" s="1041"/>
      <c r="I62" s="1041"/>
      <c r="J62" s="1041"/>
      <c r="K62" s="1042"/>
    </row>
    <row r="63" spans="2:11" ht="29.25" customHeight="1">
      <c r="B63" s="1035"/>
      <c r="C63" s="1036"/>
      <c r="D63" s="1036"/>
      <c r="E63" s="1036"/>
      <c r="F63" s="1036"/>
      <c r="G63" s="1036"/>
      <c r="H63" s="1036"/>
      <c r="I63" s="1036"/>
      <c r="J63" s="1036"/>
      <c r="K63" s="1037"/>
    </row>
    <row r="64" spans="2:11" ht="29.25" customHeight="1">
      <c r="B64" s="186" t="s">
        <v>416</v>
      </c>
      <c r="C64" s="1004" t="s">
        <v>1136</v>
      </c>
      <c r="D64" s="1004"/>
      <c r="E64" s="1004"/>
      <c r="F64" s="1004"/>
      <c r="G64" s="1005" t="s">
        <v>32</v>
      </c>
      <c r="H64" s="1006"/>
      <c r="I64" s="1006"/>
      <c r="J64" s="1006"/>
      <c r="K64" s="1007"/>
    </row>
    <row r="65" spans="2:11" ht="29.25" customHeight="1">
      <c r="B65" s="508">
        <v>1</v>
      </c>
      <c r="C65" s="995" t="s">
        <v>1137</v>
      </c>
      <c r="D65" s="996"/>
      <c r="E65" s="996"/>
      <c r="F65" s="997"/>
      <c r="G65" s="1008">
        <v>500</v>
      </c>
      <c r="H65" s="1009"/>
      <c r="I65" s="1009"/>
      <c r="J65" s="1009"/>
      <c r="K65" s="1010"/>
    </row>
    <row r="66" spans="2:11" ht="29.25" customHeight="1">
      <c r="B66" s="508">
        <v>2</v>
      </c>
      <c r="C66" s="995" t="s">
        <v>1138</v>
      </c>
      <c r="D66" s="996"/>
      <c r="E66" s="996"/>
      <c r="F66" s="997"/>
      <c r="G66" s="1008">
        <v>300</v>
      </c>
      <c r="H66" s="1009"/>
      <c r="I66" s="1009"/>
      <c r="J66" s="1009"/>
      <c r="K66" s="1010"/>
    </row>
    <row r="67" spans="2:11" ht="29.25" customHeight="1">
      <c r="B67" s="508">
        <v>3</v>
      </c>
      <c r="C67" s="995" t="s">
        <v>1139</v>
      </c>
      <c r="D67" s="996"/>
      <c r="E67" s="996"/>
      <c r="F67" s="997"/>
      <c r="G67" s="1008">
        <v>2800</v>
      </c>
      <c r="H67" s="1009"/>
      <c r="I67" s="1009"/>
      <c r="J67" s="1009"/>
      <c r="K67" s="1010"/>
    </row>
    <row r="68" spans="2:11" ht="29.25" customHeight="1">
      <c r="B68" s="508">
        <v>4</v>
      </c>
      <c r="C68" s="995" t="s">
        <v>1140</v>
      </c>
      <c r="D68" s="996"/>
      <c r="E68" s="996"/>
      <c r="F68" s="997"/>
      <c r="G68" s="1008">
        <v>3700</v>
      </c>
      <c r="H68" s="1009"/>
      <c r="I68" s="1009"/>
      <c r="J68" s="1009"/>
      <c r="K68" s="1010"/>
    </row>
    <row r="69" spans="2:11" ht="29.25" customHeight="1">
      <c r="B69" s="508">
        <v>5</v>
      </c>
      <c r="C69" s="995" t="s">
        <v>1141</v>
      </c>
      <c r="D69" s="996"/>
      <c r="E69" s="996"/>
      <c r="F69" s="997"/>
      <c r="G69" s="1008">
        <v>80</v>
      </c>
      <c r="H69" s="1009"/>
      <c r="I69" s="1009"/>
      <c r="J69" s="1009"/>
      <c r="K69" s="1010"/>
    </row>
    <row r="70" spans="2:11" ht="21" customHeight="1" thickBot="1">
      <c r="B70" s="509"/>
      <c r="C70" s="1011"/>
      <c r="D70" s="1011"/>
      <c r="E70" s="1011"/>
      <c r="F70" s="1011"/>
      <c r="G70" s="1012"/>
      <c r="H70" s="1013"/>
      <c r="I70" s="1013"/>
      <c r="J70" s="1013"/>
      <c r="K70" s="1014"/>
    </row>
    <row r="71" spans="2:11" ht="15">
      <c r="B71" s="664"/>
      <c r="C71" s="664"/>
      <c r="D71" s="664"/>
      <c r="E71" s="664"/>
      <c r="F71" s="664"/>
      <c r="G71" s="664"/>
      <c r="H71" s="664"/>
      <c r="I71" s="664"/>
      <c r="J71" s="664"/>
      <c r="K71" s="664"/>
    </row>
    <row r="72" spans="2:11" ht="15">
      <c r="B72" s="1038" t="s">
        <v>44</v>
      </c>
      <c r="C72" s="1038"/>
      <c r="D72" s="1038"/>
      <c r="E72" s="1038"/>
      <c r="F72" s="1038"/>
      <c r="G72" s="1038"/>
      <c r="H72" s="1038"/>
      <c r="I72" s="1038"/>
      <c r="J72" s="1038"/>
      <c r="K72" s="1038"/>
    </row>
    <row r="73" spans="2:11" ht="15">
      <c r="B73" s="664"/>
      <c r="C73" s="664"/>
      <c r="D73" s="664"/>
      <c r="E73" s="664"/>
      <c r="F73" s="664"/>
      <c r="G73" s="664"/>
      <c r="H73" s="664"/>
      <c r="I73" s="664"/>
      <c r="J73" s="664"/>
      <c r="K73" s="664"/>
    </row>
    <row r="74" ht="128.25" customHeight="1">
      <c r="K74" s="5">
        <v>30</v>
      </c>
    </row>
  </sheetData>
  <mergeCells count="126">
    <mergeCell ref="C57:F57"/>
    <mergeCell ref="E13:F13"/>
    <mergeCell ref="G13:H13"/>
    <mergeCell ref="B54:K54"/>
    <mergeCell ref="C55:F55"/>
    <mergeCell ref="G55:K55"/>
    <mergeCell ref="G56:K56"/>
    <mergeCell ref="C52:F52"/>
    <mergeCell ref="G52:H52"/>
    <mergeCell ref="C50:F50"/>
    <mergeCell ref="C61:F61"/>
    <mergeCell ref="B63:K63"/>
    <mergeCell ref="B72:K72"/>
    <mergeCell ref="C62:F62"/>
    <mergeCell ref="G61:K61"/>
    <mergeCell ref="G62:K62"/>
    <mergeCell ref="C68:F68"/>
    <mergeCell ref="G67:K67"/>
    <mergeCell ref="G68:K68"/>
    <mergeCell ref="G65:K65"/>
    <mergeCell ref="C58:F58"/>
    <mergeCell ref="C60:F60"/>
    <mergeCell ref="C53:F53"/>
    <mergeCell ref="G53:H53"/>
    <mergeCell ref="G60:K60"/>
    <mergeCell ref="C59:F59"/>
    <mergeCell ref="G58:K58"/>
    <mergeCell ref="G59:K59"/>
    <mergeCell ref="G57:K57"/>
    <mergeCell ref="C56:F56"/>
    <mergeCell ref="G50:K50"/>
    <mergeCell ref="C51:F51"/>
    <mergeCell ref="G51:H51"/>
    <mergeCell ref="I51:J51"/>
    <mergeCell ref="A48:K48"/>
    <mergeCell ref="A47:K47"/>
    <mergeCell ref="C49:F49"/>
    <mergeCell ref="G49:H49"/>
    <mergeCell ref="A46:K46"/>
    <mergeCell ref="C40:F40"/>
    <mergeCell ref="G40:H40"/>
    <mergeCell ref="C41:F41"/>
    <mergeCell ref="A22:K22"/>
    <mergeCell ref="A21:K21"/>
    <mergeCell ref="G9:H9"/>
    <mergeCell ref="G10:H10"/>
    <mergeCell ref="G11:H11"/>
    <mergeCell ref="E9:F9"/>
    <mergeCell ref="E10:F10"/>
    <mergeCell ref="C39:F39"/>
    <mergeCell ref="G39:H39"/>
    <mergeCell ref="G36:H36"/>
    <mergeCell ref="C37:F37"/>
    <mergeCell ref="G37:H37"/>
    <mergeCell ref="G26:H26"/>
    <mergeCell ref="C26:F26"/>
    <mergeCell ref="G38:H38"/>
    <mergeCell ref="C36:F36"/>
    <mergeCell ref="G28:H28"/>
    <mergeCell ref="G33:H33"/>
    <mergeCell ref="C32:F32"/>
    <mergeCell ref="C33:F33"/>
    <mergeCell ref="C30:F30"/>
    <mergeCell ref="C31:F31"/>
    <mergeCell ref="A19:K19"/>
    <mergeCell ref="B12:D14"/>
    <mergeCell ref="A17:K17"/>
    <mergeCell ref="A18:K18"/>
    <mergeCell ref="G12:H12"/>
    <mergeCell ref="E12:F12"/>
    <mergeCell ref="E14:F14"/>
    <mergeCell ref="G14:H14"/>
    <mergeCell ref="A1:K1"/>
    <mergeCell ref="A2:K2"/>
    <mergeCell ref="A4:K4"/>
    <mergeCell ref="A3:K3"/>
    <mergeCell ref="A16:K16"/>
    <mergeCell ref="A5:K5"/>
    <mergeCell ref="B6:K6"/>
    <mergeCell ref="B7:K7"/>
    <mergeCell ref="B8:K8"/>
    <mergeCell ref="A15:K15"/>
    <mergeCell ref="E11:F11"/>
    <mergeCell ref="B9:D9"/>
    <mergeCell ref="B10:D10"/>
    <mergeCell ref="B11:D11"/>
    <mergeCell ref="C28:F28"/>
    <mergeCell ref="C29:F29"/>
    <mergeCell ref="A20:K20"/>
    <mergeCell ref="C25:F25"/>
    <mergeCell ref="G25:H25"/>
    <mergeCell ref="A23:K23"/>
    <mergeCell ref="A24:K24"/>
    <mergeCell ref="C27:F27"/>
    <mergeCell ref="G27:H27"/>
    <mergeCell ref="I27:J27"/>
    <mergeCell ref="G66:K66"/>
    <mergeCell ref="C67:F67"/>
    <mergeCell ref="G29:H29"/>
    <mergeCell ref="G30:H30"/>
    <mergeCell ref="G31:H31"/>
    <mergeCell ref="G32:H32"/>
    <mergeCell ref="C35:F35"/>
    <mergeCell ref="G35:H35"/>
    <mergeCell ref="C38:F38"/>
    <mergeCell ref="G41:H41"/>
    <mergeCell ref="B73:K73"/>
    <mergeCell ref="C64:F64"/>
    <mergeCell ref="G64:K64"/>
    <mergeCell ref="C69:F69"/>
    <mergeCell ref="G69:K69"/>
    <mergeCell ref="C70:F70"/>
    <mergeCell ref="B71:K71"/>
    <mergeCell ref="G70:K70"/>
    <mergeCell ref="C65:F65"/>
    <mergeCell ref="C66:F66"/>
    <mergeCell ref="C34:F34"/>
    <mergeCell ref="G34:H34"/>
    <mergeCell ref="C45:F45"/>
    <mergeCell ref="G45:H45"/>
    <mergeCell ref="C44:F44"/>
    <mergeCell ref="G44:H44"/>
    <mergeCell ref="C42:F42"/>
    <mergeCell ref="G42:H42"/>
    <mergeCell ref="C43:F43"/>
    <mergeCell ref="G43:H43"/>
  </mergeCells>
  <printOptions horizontalCentered="1"/>
  <pageMargins left="0.984251968503937" right="0.3937007874015748" top="0.84" bottom="0.3937007874015748" header="0.5118110236220472" footer="0.5118110236220472"/>
  <pageSetup horizontalDpi="600" verticalDpi="600" orientation="portrait" paperSize="9" scale="75" r:id="rId2"/>
  <rowBreaks count="2" manualBreakCount="2">
    <brk id="22" max="10" man="1"/>
    <brk id="47" max="10" man="1"/>
  </rowBreaks>
  <drawing r:id="rId1"/>
</worksheet>
</file>

<file path=xl/worksheets/sheet7.xml><?xml version="1.0" encoding="utf-8"?>
<worksheet xmlns="http://schemas.openxmlformats.org/spreadsheetml/2006/main" xmlns:r="http://schemas.openxmlformats.org/officeDocument/2006/relationships">
  <dimension ref="B1:L28"/>
  <sheetViews>
    <sheetView view="pageBreakPreview" zoomScale="75" zoomScaleNormal="75" zoomScaleSheetLayoutView="75" workbookViewId="0" topLeftCell="A22">
      <selection activeCell="B23" sqref="B23:L23"/>
    </sheetView>
  </sheetViews>
  <sheetFormatPr defaultColWidth="8.796875" defaultRowHeight="15"/>
  <cols>
    <col min="1" max="1" width="3.3984375" style="5" customWidth="1"/>
    <col min="2" max="2" width="11.59765625" style="5" customWidth="1"/>
    <col min="3" max="3" width="8.8984375" style="5" customWidth="1"/>
    <col min="4" max="4" width="11.59765625" style="5" customWidth="1"/>
    <col min="5" max="5" width="11.09765625" style="5" customWidth="1"/>
    <col min="6" max="6" width="11.8984375" style="5" customWidth="1"/>
    <col min="7" max="7" width="10.3984375" style="5" customWidth="1"/>
    <col min="8" max="8" width="8.59765625" style="5" customWidth="1"/>
    <col min="9" max="9" width="6.59765625" style="5" customWidth="1"/>
    <col min="10" max="10" width="5.59765625" style="5" customWidth="1"/>
    <col min="11" max="11" width="5.09765625" style="5" customWidth="1"/>
    <col min="12" max="12" width="6" style="5" customWidth="1"/>
    <col min="13" max="16384" width="8.59765625" style="5" customWidth="1"/>
  </cols>
  <sheetData>
    <row r="1" spans="2:12" ht="57" customHeight="1">
      <c r="B1" s="1067" t="s">
        <v>1187</v>
      </c>
      <c r="C1" s="1067"/>
      <c r="D1" s="1067"/>
      <c r="E1" s="1067"/>
      <c r="F1" s="1067"/>
      <c r="G1" s="1067"/>
      <c r="H1" s="1067"/>
      <c r="I1" s="1067"/>
      <c r="J1" s="1067"/>
      <c r="K1" s="1067"/>
      <c r="L1" s="1067"/>
    </row>
    <row r="2" spans="2:12" ht="9.75" customHeight="1">
      <c r="B2" s="1068"/>
      <c r="C2" s="1068"/>
      <c r="D2" s="1068"/>
      <c r="E2" s="1068"/>
      <c r="F2" s="1068"/>
      <c r="G2" s="1068"/>
      <c r="H2" s="1068"/>
      <c r="I2" s="1068"/>
      <c r="J2" s="1068"/>
      <c r="K2" s="1068"/>
      <c r="L2" s="1068"/>
    </row>
    <row r="3" spans="2:12" ht="36.75" customHeight="1">
      <c r="B3" s="1069" t="s">
        <v>794</v>
      </c>
      <c r="C3" s="1069"/>
      <c r="D3" s="1069"/>
      <c r="E3" s="1069"/>
      <c r="F3" s="1069"/>
      <c r="G3" s="1069"/>
      <c r="H3" s="1069"/>
      <c r="I3" s="1069"/>
      <c r="J3" s="1069"/>
      <c r="K3" s="1069"/>
      <c r="L3" s="1069"/>
    </row>
    <row r="4" spans="2:12" ht="30.75" customHeight="1" thickBot="1">
      <c r="B4" s="1072"/>
      <c r="C4" s="1072"/>
      <c r="D4" s="1072"/>
      <c r="E4" s="1072"/>
      <c r="F4" s="1072"/>
      <c r="G4" s="1072"/>
      <c r="H4" s="1072"/>
      <c r="I4" s="1072"/>
      <c r="J4" s="1072"/>
      <c r="K4" s="1072"/>
      <c r="L4" s="1072"/>
    </row>
    <row r="5" spans="2:7" ht="22.5" customHeight="1">
      <c r="B5" s="1079" t="s">
        <v>221</v>
      </c>
      <c r="C5" s="1016"/>
      <c r="D5" s="1073" t="s">
        <v>193</v>
      </c>
      <c r="E5" s="1074"/>
      <c r="F5" s="1075"/>
      <c r="G5" s="1070" t="s">
        <v>194</v>
      </c>
    </row>
    <row r="6" spans="2:7" ht="54.75" customHeight="1">
      <c r="B6" s="1080"/>
      <c r="C6" s="1015"/>
      <c r="D6" s="1076"/>
      <c r="E6" s="1077"/>
      <c r="F6" s="1078"/>
      <c r="G6" s="1071"/>
    </row>
    <row r="7" spans="2:7" ht="32.25" customHeight="1">
      <c r="B7" s="1053" t="s">
        <v>222</v>
      </c>
      <c r="C7" s="1054"/>
      <c r="D7" s="1059" t="s">
        <v>223</v>
      </c>
      <c r="E7" s="1060"/>
      <c r="F7" s="1061"/>
      <c r="G7" s="342">
        <v>68.8</v>
      </c>
    </row>
    <row r="8" spans="2:7" ht="33" customHeight="1">
      <c r="B8" s="1055"/>
      <c r="C8" s="1056"/>
      <c r="D8" s="1059" t="s">
        <v>224</v>
      </c>
      <c r="E8" s="1060"/>
      <c r="F8" s="1061"/>
      <c r="G8" s="342">
        <v>73.5</v>
      </c>
    </row>
    <row r="9" spans="2:7" ht="39" customHeight="1">
      <c r="B9" s="1055"/>
      <c r="C9" s="1056"/>
      <c r="D9" s="1059" t="s">
        <v>225</v>
      </c>
      <c r="E9" s="1060"/>
      <c r="F9" s="1061"/>
      <c r="G9" s="342">
        <v>68.5</v>
      </c>
    </row>
    <row r="10" spans="2:7" ht="33" customHeight="1">
      <c r="B10" s="1055"/>
      <c r="C10" s="1056"/>
      <c r="D10" s="1064" t="s">
        <v>226</v>
      </c>
      <c r="E10" s="1065"/>
      <c r="F10" s="1066"/>
      <c r="G10" s="342">
        <v>250</v>
      </c>
    </row>
    <row r="11" spans="2:12" ht="36" customHeight="1">
      <c r="B11" s="1057"/>
      <c r="C11" s="1058"/>
      <c r="D11" s="1059" t="s">
        <v>227</v>
      </c>
      <c r="E11" s="1060"/>
      <c r="F11" s="1061"/>
      <c r="G11" s="342">
        <v>279.6</v>
      </c>
      <c r="H11" s="291"/>
      <c r="I11" s="291"/>
      <c r="J11" s="291"/>
      <c r="K11" s="291"/>
      <c r="L11" s="291"/>
    </row>
    <row r="12" spans="2:11" ht="47.25" customHeight="1">
      <c r="B12" s="1062" t="s">
        <v>228</v>
      </c>
      <c r="C12" s="1063"/>
      <c r="D12" s="1059" t="s">
        <v>229</v>
      </c>
      <c r="E12" s="1060"/>
      <c r="F12" s="1061"/>
      <c r="G12" s="342">
        <v>235.8</v>
      </c>
      <c r="H12" s="293"/>
      <c r="I12" s="293"/>
      <c r="J12" s="293"/>
      <c r="K12" s="293"/>
    </row>
    <row r="13" spans="2:11" ht="49.5" customHeight="1" thickBot="1">
      <c r="B13" s="1051" t="s">
        <v>191</v>
      </c>
      <c r="C13" s="1052"/>
      <c r="D13" s="1048" t="s">
        <v>192</v>
      </c>
      <c r="E13" s="1049"/>
      <c r="F13" s="1050"/>
      <c r="G13" s="343">
        <v>549.62</v>
      </c>
      <c r="H13" s="294"/>
      <c r="I13" s="294"/>
      <c r="J13" s="294"/>
      <c r="K13" s="294"/>
    </row>
    <row r="14" ht="15">
      <c r="B14" s="292"/>
    </row>
    <row r="15" spans="2:12" ht="102" customHeight="1">
      <c r="B15" s="1047" t="s">
        <v>195</v>
      </c>
      <c r="C15" s="1047"/>
      <c r="D15" s="1047"/>
      <c r="E15" s="1047"/>
      <c r="F15" s="1047"/>
      <c r="G15" s="1047"/>
      <c r="H15" s="1047"/>
      <c r="I15" s="1047"/>
      <c r="J15" s="1047"/>
      <c r="K15" s="1047"/>
      <c r="L15" s="1047"/>
    </row>
    <row r="16" spans="2:12" ht="126" customHeight="1">
      <c r="B16" s="664"/>
      <c r="C16" s="664"/>
      <c r="D16" s="664"/>
      <c r="E16" s="664"/>
      <c r="F16" s="664"/>
      <c r="G16" s="664"/>
      <c r="H16" s="664"/>
      <c r="I16" s="664"/>
      <c r="J16" s="664"/>
      <c r="K16" s="664"/>
      <c r="L16" s="664"/>
    </row>
    <row r="17" spans="2:12" ht="21.75" customHeight="1">
      <c r="B17" s="1038" t="s">
        <v>125</v>
      </c>
      <c r="C17" s="1038"/>
      <c r="D17" s="1038"/>
      <c r="E17" s="1038"/>
      <c r="F17" s="1038"/>
      <c r="G17" s="1038"/>
      <c r="H17" s="1038"/>
      <c r="I17" s="1038"/>
      <c r="J17" s="1038"/>
      <c r="K17" s="1038"/>
      <c r="L17" s="1038"/>
    </row>
    <row r="18" spans="2:12" ht="23.25" customHeight="1">
      <c r="B18" s="1038" t="s">
        <v>1134</v>
      </c>
      <c r="C18" s="1038"/>
      <c r="D18" s="1038"/>
      <c r="E18" s="1038"/>
      <c r="F18" s="1038"/>
      <c r="G18" s="1038"/>
      <c r="H18" s="1038"/>
      <c r="I18" s="1038"/>
      <c r="J18" s="1038"/>
      <c r="K18" s="1038"/>
      <c r="L18" s="1038"/>
    </row>
    <row r="19" spans="2:12" ht="15">
      <c r="B19" s="664" t="s">
        <v>870</v>
      </c>
      <c r="C19" s="664"/>
      <c r="D19" s="664"/>
      <c r="E19" s="664"/>
      <c r="F19" s="664"/>
      <c r="G19" s="664"/>
      <c r="H19" s="664"/>
      <c r="I19" s="664"/>
      <c r="J19" s="664"/>
      <c r="K19" s="664"/>
      <c r="L19" s="664"/>
    </row>
    <row r="20" spans="2:12" ht="15">
      <c r="B20" s="664" t="s">
        <v>871</v>
      </c>
      <c r="C20" s="664"/>
      <c r="D20" s="664"/>
      <c r="E20" s="664"/>
      <c r="F20" s="664"/>
      <c r="G20" s="664"/>
      <c r="H20" s="664"/>
      <c r="I20" s="664"/>
      <c r="J20" s="664"/>
      <c r="K20" s="664"/>
      <c r="L20" s="664"/>
    </row>
    <row r="21" spans="2:12" ht="15">
      <c r="B21" s="664" t="s">
        <v>872</v>
      </c>
      <c r="C21" s="664"/>
      <c r="D21" s="664"/>
      <c r="E21" s="664"/>
      <c r="F21" s="664"/>
      <c r="G21" s="664"/>
      <c r="H21" s="664"/>
      <c r="I21" s="664"/>
      <c r="J21" s="664"/>
      <c r="K21" s="664"/>
      <c r="L21" s="664"/>
    </row>
    <row r="22" spans="2:12" ht="15">
      <c r="B22" s="664" t="s">
        <v>873</v>
      </c>
      <c r="C22" s="664"/>
      <c r="D22" s="664"/>
      <c r="E22" s="664"/>
      <c r="F22" s="664"/>
      <c r="G22" s="664"/>
      <c r="H22" s="664"/>
      <c r="I22" s="664"/>
      <c r="J22" s="664"/>
      <c r="K22" s="664"/>
      <c r="L22" s="664"/>
    </row>
    <row r="23" spans="2:12" ht="15">
      <c r="B23" s="664" t="s">
        <v>874</v>
      </c>
      <c r="C23" s="664"/>
      <c r="D23" s="664"/>
      <c r="E23" s="664"/>
      <c r="F23" s="664"/>
      <c r="G23" s="664"/>
      <c r="H23" s="664"/>
      <c r="I23" s="664"/>
      <c r="J23" s="664"/>
      <c r="K23" s="664"/>
      <c r="L23" s="664"/>
    </row>
    <row r="24" spans="2:12" ht="15">
      <c r="B24" s="664"/>
      <c r="C24" s="664"/>
      <c r="D24" s="664"/>
      <c r="E24" s="664"/>
      <c r="F24" s="664"/>
      <c r="G24" s="664"/>
      <c r="H24" s="664"/>
      <c r="I24" s="664"/>
      <c r="J24" s="664"/>
      <c r="K24" s="664"/>
      <c r="L24" s="664"/>
    </row>
    <row r="25" spans="2:12" ht="15">
      <c r="B25" s="664"/>
      <c r="C25" s="664"/>
      <c r="D25" s="664"/>
      <c r="E25" s="664"/>
      <c r="F25" s="664"/>
      <c r="G25" s="664"/>
      <c r="H25" s="664"/>
      <c r="I25" s="664"/>
      <c r="J25" s="664"/>
      <c r="K25" s="664"/>
      <c r="L25" s="664"/>
    </row>
    <row r="26" spans="2:12" ht="15">
      <c r="B26" s="664"/>
      <c r="C26" s="664"/>
      <c r="D26" s="664"/>
      <c r="E26" s="664"/>
      <c r="F26" s="664"/>
      <c r="G26" s="664"/>
      <c r="H26" s="664"/>
      <c r="I26" s="664"/>
      <c r="J26" s="664"/>
      <c r="K26" s="664"/>
      <c r="L26" s="664"/>
    </row>
    <row r="27" spans="2:12" ht="15">
      <c r="B27" s="664"/>
      <c r="C27" s="664"/>
      <c r="D27" s="664"/>
      <c r="E27" s="664"/>
      <c r="F27" s="664"/>
      <c r="G27" s="664"/>
      <c r="H27" s="664"/>
      <c r="I27" s="664"/>
      <c r="J27" s="664"/>
      <c r="K27" s="664"/>
      <c r="L27" s="664"/>
    </row>
    <row r="28" spans="2:12" ht="15.75" customHeight="1">
      <c r="B28" s="664">
        <v>31</v>
      </c>
      <c r="C28" s="664"/>
      <c r="D28" s="664"/>
      <c r="E28" s="664"/>
      <c r="F28" s="664"/>
      <c r="G28" s="664"/>
      <c r="H28" s="664"/>
      <c r="I28" s="664"/>
      <c r="J28" s="664"/>
      <c r="K28" s="664"/>
      <c r="L28" s="664"/>
    </row>
  </sheetData>
  <mergeCells count="31">
    <mergeCell ref="B28:L28"/>
    <mergeCell ref="B24:L24"/>
    <mergeCell ref="B25:L25"/>
    <mergeCell ref="B26:L26"/>
    <mergeCell ref="B27:L27"/>
    <mergeCell ref="B20:L20"/>
    <mergeCell ref="B21:L21"/>
    <mergeCell ref="B22:L22"/>
    <mergeCell ref="B23:L23"/>
    <mergeCell ref="B16:L16"/>
    <mergeCell ref="B17:L17"/>
    <mergeCell ref="B18:L18"/>
    <mergeCell ref="B19:L19"/>
    <mergeCell ref="D12:F12"/>
    <mergeCell ref="B1:L1"/>
    <mergeCell ref="B2:L2"/>
    <mergeCell ref="B3:L3"/>
    <mergeCell ref="G5:G6"/>
    <mergeCell ref="B4:L4"/>
    <mergeCell ref="D5:F6"/>
    <mergeCell ref="B5:C6"/>
    <mergeCell ref="B15:L15"/>
    <mergeCell ref="D13:F13"/>
    <mergeCell ref="B13:C13"/>
    <mergeCell ref="B7:C11"/>
    <mergeCell ref="D7:F7"/>
    <mergeCell ref="D8:F8"/>
    <mergeCell ref="B12:C12"/>
    <mergeCell ref="D9:F9"/>
    <mergeCell ref="D10:F10"/>
    <mergeCell ref="D11:F11"/>
  </mergeCells>
  <printOptions/>
  <pageMargins left="0.75" right="0.3" top="0.63" bottom="0.43" header="0.31" footer="0.39"/>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codeName="Φύλλο7"/>
  <dimension ref="A1:I22"/>
  <sheetViews>
    <sheetView view="pageBreakPreview" zoomScale="75" zoomScaleNormal="75" zoomScaleSheetLayoutView="75" workbookViewId="0" topLeftCell="A1">
      <selection activeCell="A11" sqref="A11:B11"/>
    </sheetView>
  </sheetViews>
  <sheetFormatPr defaultColWidth="8.796875" defaultRowHeight="15"/>
  <cols>
    <col min="1" max="1" width="7.09765625" style="113" customWidth="1"/>
    <col min="2" max="2" width="34.59765625" style="113" customWidth="1"/>
    <col min="3" max="3" width="13.59765625" style="113" customWidth="1"/>
    <col min="4" max="4" width="14.09765625" style="113" customWidth="1"/>
    <col min="5" max="5" width="23.09765625" style="113" customWidth="1"/>
    <col min="6" max="6" width="27.59765625" style="113" customWidth="1"/>
    <col min="7" max="7" width="13.59765625" style="113" customWidth="1"/>
    <col min="8" max="8" width="15.09765625" style="113" customWidth="1"/>
    <col min="9" max="9" width="32.09765625" style="113" customWidth="1"/>
    <col min="10" max="16384" width="9" style="113" customWidth="1"/>
  </cols>
  <sheetData>
    <row r="1" spans="1:8" ht="18.75">
      <c r="A1" s="1113" t="s">
        <v>1079</v>
      </c>
      <c r="B1" s="1113"/>
      <c r="C1" s="1113"/>
      <c r="D1" s="1113"/>
      <c r="E1" s="1113"/>
      <c r="F1" s="1113"/>
      <c r="G1" s="1113"/>
      <c r="H1" s="1113"/>
    </row>
    <row r="2" spans="1:8" ht="4.5" customHeight="1" thickBot="1">
      <c r="A2" s="124"/>
      <c r="B2" s="5"/>
      <c r="C2" s="5"/>
      <c r="D2" s="5"/>
      <c r="E2" s="5"/>
      <c r="F2" s="5"/>
      <c r="G2" s="5"/>
      <c r="H2" s="5"/>
    </row>
    <row r="3" spans="1:8" ht="38.25" customHeight="1">
      <c r="A3" s="1114" t="s">
        <v>834</v>
      </c>
      <c r="B3" s="1115"/>
      <c r="C3" s="1087" t="s">
        <v>858</v>
      </c>
      <c r="D3" s="1088"/>
      <c r="E3" s="1114" t="s">
        <v>834</v>
      </c>
      <c r="F3" s="1115"/>
      <c r="G3" s="1087" t="s">
        <v>859</v>
      </c>
      <c r="H3" s="1088"/>
    </row>
    <row r="4" spans="1:8" ht="60.75" customHeight="1">
      <c r="A4" s="1116"/>
      <c r="B4" s="1117"/>
      <c r="C4" s="1089"/>
      <c r="D4" s="1090"/>
      <c r="E4" s="1116"/>
      <c r="F4" s="1117"/>
      <c r="G4" s="1089"/>
      <c r="H4" s="1090"/>
    </row>
    <row r="5" spans="1:8" ht="34.5" customHeight="1">
      <c r="A5" s="1091" t="s">
        <v>835</v>
      </c>
      <c r="B5" s="1092"/>
      <c r="C5" s="1092"/>
      <c r="D5" s="1094"/>
      <c r="E5" s="1091" t="s">
        <v>836</v>
      </c>
      <c r="F5" s="1092"/>
      <c r="G5" s="1092"/>
      <c r="H5" s="1093"/>
    </row>
    <row r="6" spans="1:8" ht="34.5" customHeight="1">
      <c r="A6" s="1083" t="s">
        <v>918</v>
      </c>
      <c r="B6" s="1084"/>
      <c r="C6" s="1085">
        <v>1490</v>
      </c>
      <c r="D6" s="1086"/>
      <c r="E6" s="1083" t="s">
        <v>1170</v>
      </c>
      <c r="F6" s="1084"/>
      <c r="G6" s="1081">
        <v>2.5</v>
      </c>
      <c r="H6" s="1082"/>
    </row>
    <row r="7" spans="1:8" ht="34.5" customHeight="1">
      <c r="A7" s="1083" t="s">
        <v>919</v>
      </c>
      <c r="B7" s="1084"/>
      <c r="C7" s="1085">
        <v>1280</v>
      </c>
      <c r="D7" s="1086"/>
      <c r="E7" s="1083" t="s">
        <v>1171</v>
      </c>
      <c r="F7" s="1084"/>
      <c r="G7" s="1081">
        <v>4.5</v>
      </c>
      <c r="H7" s="1082"/>
    </row>
    <row r="8" spans="1:8" ht="34.5" customHeight="1">
      <c r="A8" s="1083" t="s">
        <v>920</v>
      </c>
      <c r="B8" s="1084"/>
      <c r="C8" s="1085">
        <v>1180</v>
      </c>
      <c r="D8" s="1086"/>
      <c r="E8" s="1083" t="s">
        <v>637</v>
      </c>
      <c r="F8" s="1084"/>
      <c r="G8" s="1081">
        <v>2</v>
      </c>
      <c r="H8" s="1082"/>
    </row>
    <row r="9" spans="1:8" ht="34.5" customHeight="1">
      <c r="A9" s="1083" t="s">
        <v>71</v>
      </c>
      <c r="B9" s="1084"/>
      <c r="C9" s="1085">
        <v>260</v>
      </c>
      <c r="D9" s="1086"/>
      <c r="E9" s="1083" t="s">
        <v>638</v>
      </c>
      <c r="F9" s="1084"/>
      <c r="G9" s="1081">
        <v>4.3</v>
      </c>
      <c r="H9" s="1082"/>
    </row>
    <row r="10" spans="1:8" ht="34.5" customHeight="1">
      <c r="A10" s="1083" t="s">
        <v>72</v>
      </c>
      <c r="B10" s="1084"/>
      <c r="C10" s="1085">
        <v>223</v>
      </c>
      <c r="D10" s="1086"/>
      <c r="E10" s="1083" t="s">
        <v>639</v>
      </c>
      <c r="F10" s="1084"/>
      <c r="G10" s="1081">
        <v>2</v>
      </c>
      <c r="H10" s="1082"/>
    </row>
    <row r="11" spans="1:8" ht="34.5" customHeight="1">
      <c r="A11" s="1083" t="s">
        <v>73</v>
      </c>
      <c r="B11" s="1084"/>
      <c r="C11" s="1085">
        <v>210</v>
      </c>
      <c r="D11" s="1086"/>
      <c r="E11" s="1083" t="s">
        <v>649</v>
      </c>
      <c r="F11" s="1084"/>
      <c r="G11" s="1081">
        <v>4.1</v>
      </c>
      <c r="H11" s="1082"/>
    </row>
    <row r="12" spans="1:8" ht="34.5" customHeight="1">
      <c r="A12" s="1083" t="s">
        <v>69</v>
      </c>
      <c r="B12" s="1084"/>
      <c r="C12" s="1085">
        <v>260</v>
      </c>
      <c r="D12" s="1086"/>
      <c r="E12" s="1083" t="s">
        <v>650</v>
      </c>
      <c r="F12" s="1084"/>
      <c r="G12" s="1081">
        <v>3.4</v>
      </c>
      <c r="H12" s="1082"/>
    </row>
    <row r="13" spans="1:8" ht="34.5" customHeight="1">
      <c r="A13" s="1083" t="s">
        <v>70</v>
      </c>
      <c r="B13" s="1084"/>
      <c r="C13" s="1085">
        <v>210</v>
      </c>
      <c r="D13" s="1086"/>
      <c r="E13" s="1083" t="s">
        <v>361</v>
      </c>
      <c r="F13" s="1084"/>
      <c r="G13" s="1081">
        <v>240</v>
      </c>
      <c r="H13" s="1082"/>
    </row>
    <row r="14" spans="1:8" ht="46.5" customHeight="1">
      <c r="A14" s="1102" t="s">
        <v>304</v>
      </c>
      <c r="B14" s="1103"/>
      <c r="C14" s="1085">
        <v>1210</v>
      </c>
      <c r="D14" s="1086"/>
      <c r="E14" s="1083" t="s">
        <v>362</v>
      </c>
      <c r="F14" s="1084"/>
      <c r="G14" s="1081">
        <v>3.3</v>
      </c>
      <c r="H14" s="1082"/>
    </row>
    <row r="15" spans="1:8" ht="45" customHeight="1">
      <c r="A15" s="1102" t="s">
        <v>966</v>
      </c>
      <c r="B15" s="1103"/>
      <c r="C15" s="1085">
        <v>1200</v>
      </c>
      <c r="D15" s="1086"/>
      <c r="E15" s="1091" t="s">
        <v>838</v>
      </c>
      <c r="F15" s="1092"/>
      <c r="G15" s="1092"/>
      <c r="H15" s="1093"/>
    </row>
    <row r="16" spans="1:8" ht="42" customHeight="1">
      <c r="A16" s="1083" t="s">
        <v>967</v>
      </c>
      <c r="B16" s="1084"/>
      <c r="C16" s="1110">
        <v>65</v>
      </c>
      <c r="D16" s="1111"/>
      <c r="E16" s="1083" t="s">
        <v>651</v>
      </c>
      <c r="F16" s="1084"/>
      <c r="G16" s="1096">
        <v>0.4</v>
      </c>
      <c r="H16" s="1097"/>
    </row>
    <row r="17" spans="1:8" ht="39.75" customHeight="1">
      <c r="A17" s="1104" t="s">
        <v>805</v>
      </c>
      <c r="B17" s="1105"/>
      <c r="C17" s="1105"/>
      <c r="D17" s="1105"/>
      <c r="E17" s="1083" t="s">
        <v>652</v>
      </c>
      <c r="F17" s="1084"/>
      <c r="G17" s="1096">
        <v>0.54</v>
      </c>
      <c r="H17" s="1097"/>
    </row>
    <row r="18" spans="1:8" ht="45.75" customHeight="1" thickBot="1">
      <c r="A18" s="1106"/>
      <c r="B18" s="1107"/>
      <c r="C18" s="1107"/>
      <c r="D18" s="1107"/>
      <c r="E18" s="1108" t="s">
        <v>653</v>
      </c>
      <c r="F18" s="1109"/>
      <c r="G18" s="1098">
        <v>0.43</v>
      </c>
      <c r="H18" s="1099"/>
    </row>
    <row r="19" spans="1:9" ht="19.5" customHeight="1">
      <c r="A19" s="1100"/>
      <c r="B19" s="1100"/>
      <c r="C19" s="1100"/>
      <c r="D19" s="1100"/>
      <c r="E19" s="1100"/>
      <c r="F19" s="1100"/>
      <c r="G19" s="1100"/>
      <c r="H19" s="1100"/>
      <c r="I19" s="1100"/>
    </row>
    <row r="20" spans="1:9" ht="30" customHeight="1">
      <c r="A20" s="1101" t="s">
        <v>795</v>
      </c>
      <c r="B20" s="1101"/>
      <c r="C20" s="1101"/>
      <c r="D20" s="1101"/>
      <c r="E20" s="1101"/>
      <c r="F20" s="1101"/>
      <c r="G20" s="1101"/>
      <c r="H20" s="1101"/>
      <c r="I20" s="1101"/>
    </row>
    <row r="21" spans="1:9" ht="15.75" customHeight="1">
      <c r="A21" s="1112" t="s">
        <v>521</v>
      </c>
      <c r="B21" s="1112"/>
      <c r="C21" s="1112"/>
      <c r="D21" s="1112"/>
      <c r="E21" s="1112"/>
      <c r="F21" s="1112"/>
      <c r="G21" s="1112"/>
      <c r="H21" s="1112"/>
      <c r="I21" s="1112"/>
    </row>
    <row r="22" spans="1:9" ht="45.75" customHeight="1">
      <c r="A22" s="1095">
        <v>32</v>
      </c>
      <c r="B22" s="1095"/>
      <c r="C22" s="1095"/>
      <c r="D22" s="1095"/>
      <c r="E22" s="1095"/>
      <c r="F22" s="1095"/>
      <c r="G22" s="1095"/>
      <c r="H22" s="1095"/>
      <c r="I22" s="1095"/>
    </row>
  </sheetData>
  <mergeCells count="59">
    <mergeCell ref="A21:I21"/>
    <mergeCell ref="A1:H1"/>
    <mergeCell ref="A3:B4"/>
    <mergeCell ref="E3:F4"/>
    <mergeCell ref="E17:F17"/>
    <mergeCell ref="A14:B14"/>
    <mergeCell ref="A16:B16"/>
    <mergeCell ref="E16:F16"/>
    <mergeCell ref="E15:H15"/>
    <mergeCell ref="E14:F14"/>
    <mergeCell ref="A17:D18"/>
    <mergeCell ref="E18:F18"/>
    <mergeCell ref="G17:H17"/>
    <mergeCell ref="A13:B13"/>
    <mergeCell ref="C16:D16"/>
    <mergeCell ref="G13:H13"/>
    <mergeCell ref="E8:F8"/>
    <mergeCell ref="E10:F10"/>
    <mergeCell ref="E11:F11"/>
    <mergeCell ref="A6:B6"/>
    <mergeCell ref="A7:B7"/>
    <mergeCell ref="A10:B10"/>
    <mergeCell ref="A11:B11"/>
    <mergeCell ref="A9:B9"/>
    <mergeCell ref="A8:B8"/>
    <mergeCell ref="C6:D6"/>
    <mergeCell ref="A19:I19"/>
    <mergeCell ref="A20:I20"/>
    <mergeCell ref="G14:H14"/>
    <mergeCell ref="G8:H8"/>
    <mergeCell ref="A15:B15"/>
    <mergeCell ref="C15:D15"/>
    <mergeCell ref="A12:B12"/>
    <mergeCell ref="E9:F9"/>
    <mergeCell ref="C9:D9"/>
    <mergeCell ref="C8:D8"/>
    <mergeCell ref="C3:D4"/>
    <mergeCell ref="E6:F6"/>
    <mergeCell ref="A5:D5"/>
    <mergeCell ref="A22:I22"/>
    <mergeCell ref="G16:H16"/>
    <mergeCell ref="C11:D11"/>
    <mergeCell ref="C12:D12"/>
    <mergeCell ref="C13:D13"/>
    <mergeCell ref="C14:D14"/>
    <mergeCell ref="G18:H18"/>
    <mergeCell ref="C7:D7"/>
    <mergeCell ref="E7:F7"/>
    <mergeCell ref="E5:H5"/>
    <mergeCell ref="G6:H6"/>
    <mergeCell ref="G7:H7"/>
    <mergeCell ref="G9:H9"/>
    <mergeCell ref="G10:H10"/>
    <mergeCell ref="G11:H11"/>
    <mergeCell ref="G3:H4"/>
    <mergeCell ref="G12:H12"/>
    <mergeCell ref="E12:F12"/>
    <mergeCell ref="E13:F13"/>
    <mergeCell ref="C10:D10"/>
  </mergeCells>
  <printOptions horizontalCentered="1"/>
  <pageMargins left="0.5905511811023623" right="0.3937007874015748" top="0.7874015748031497" bottom="0.1968503937007874" header="0.11811023622047245" footer="0.03937007874015748"/>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codeName="Φύλλο8"/>
  <dimension ref="A1:R32"/>
  <sheetViews>
    <sheetView view="pageBreakPreview" zoomScale="75" zoomScaleSheetLayoutView="75" workbookViewId="0" topLeftCell="A1">
      <selection activeCell="K8" sqref="K8"/>
    </sheetView>
  </sheetViews>
  <sheetFormatPr defaultColWidth="8.796875" defaultRowHeight="15"/>
  <cols>
    <col min="1" max="1" width="12.09765625" style="5" customWidth="1"/>
    <col min="2" max="2" width="9.09765625" style="5" bestFit="1" customWidth="1"/>
    <col min="3" max="3" width="9.09765625" style="5" customWidth="1"/>
    <col min="4" max="4" width="9.59765625" style="5" bestFit="1" customWidth="1"/>
    <col min="5" max="5" width="8.59765625" style="5" customWidth="1"/>
    <col min="6" max="6" width="10.3984375" style="5" customWidth="1"/>
    <col min="7" max="7" width="9.09765625" style="5" customWidth="1"/>
    <col min="8" max="8" width="9.59765625" style="5" customWidth="1"/>
    <col min="9" max="9" width="9.09765625" style="5" customWidth="1"/>
    <col min="10" max="10" width="10.09765625" style="5" customWidth="1"/>
    <col min="11" max="11" width="8.5" style="5" customWidth="1"/>
    <col min="12" max="12" width="8.59765625" style="5" customWidth="1"/>
    <col min="13" max="13" width="8.09765625" style="5" customWidth="1"/>
    <col min="14" max="14" width="7.59765625" style="5" customWidth="1"/>
    <col min="15" max="15" width="6.8984375" style="5" customWidth="1"/>
    <col min="16" max="16" width="4.09765625" style="5" customWidth="1"/>
    <col min="17" max="17" width="11.5" style="5" customWidth="1"/>
    <col min="18" max="18" width="4.5" style="5" customWidth="1"/>
    <col min="19" max="16384" width="8.59765625" style="5" customWidth="1"/>
  </cols>
  <sheetData>
    <row r="1" spans="1:17" ht="18.75">
      <c r="A1" s="1113" t="s">
        <v>264</v>
      </c>
      <c r="B1" s="1113"/>
      <c r="C1" s="1113"/>
      <c r="D1" s="1113"/>
      <c r="E1" s="1113"/>
      <c r="F1" s="1113"/>
      <c r="G1" s="1113"/>
      <c r="H1" s="1113"/>
      <c r="I1" s="1113"/>
      <c r="J1" s="1113"/>
      <c r="K1" s="1113"/>
      <c r="L1" s="1113"/>
      <c r="M1" s="1113"/>
      <c r="N1" s="1113"/>
      <c r="O1" s="1113"/>
      <c r="P1" s="1113"/>
      <c r="Q1" s="1113"/>
    </row>
    <row r="2" spans="1:17" ht="5.25" customHeight="1" thickBot="1">
      <c r="A2" s="1158"/>
      <c r="B2" s="1158"/>
      <c r="C2" s="1158"/>
      <c r="D2" s="1158"/>
      <c r="E2" s="1158"/>
      <c r="F2" s="1158"/>
      <c r="G2" s="1158"/>
      <c r="H2" s="1158"/>
      <c r="I2" s="1158"/>
      <c r="J2" s="1158"/>
      <c r="K2" s="1158"/>
      <c r="L2" s="1158"/>
      <c r="M2" s="1158"/>
      <c r="N2" s="1158"/>
      <c r="O2" s="1158"/>
      <c r="P2" s="1158"/>
      <c r="Q2" s="1158"/>
    </row>
    <row r="3" spans="1:17" ht="34.5" customHeight="1" thickTop="1">
      <c r="A3" s="1163" t="s">
        <v>1044</v>
      </c>
      <c r="B3" s="1159" t="s">
        <v>860</v>
      </c>
      <c r="C3" s="1159"/>
      <c r="D3" s="1159"/>
      <c r="E3" s="1159"/>
      <c r="F3" s="1159"/>
      <c r="G3" s="1159"/>
      <c r="H3" s="1159" t="s">
        <v>1045</v>
      </c>
      <c r="I3" s="1159"/>
      <c r="J3" s="1159"/>
      <c r="K3" s="1160" t="s">
        <v>1046</v>
      </c>
      <c r="L3" s="1161"/>
      <c r="M3" s="1161"/>
      <c r="N3" s="1161"/>
      <c r="O3" s="1161"/>
      <c r="P3" s="1162"/>
      <c r="Q3" s="1176" t="s">
        <v>1047</v>
      </c>
    </row>
    <row r="4" spans="1:17" ht="34.5" customHeight="1">
      <c r="A4" s="1164"/>
      <c r="B4" s="1015" t="s">
        <v>1048</v>
      </c>
      <c r="C4" s="1015"/>
      <c r="D4" s="1015" t="s">
        <v>1049</v>
      </c>
      <c r="E4" s="1015"/>
      <c r="F4" s="1015" t="s">
        <v>1050</v>
      </c>
      <c r="G4" s="1015"/>
      <c r="H4" s="118" t="s">
        <v>941</v>
      </c>
      <c r="I4" s="118" t="s">
        <v>942</v>
      </c>
      <c r="J4" s="118" t="s">
        <v>1051</v>
      </c>
      <c r="K4" s="1015" t="s">
        <v>696</v>
      </c>
      <c r="L4" s="1015"/>
      <c r="M4" s="1015"/>
      <c r="N4" s="1015" t="s">
        <v>697</v>
      </c>
      <c r="O4" s="1015"/>
      <c r="P4" s="1144"/>
      <c r="Q4" s="1177"/>
    </row>
    <row r="5" spans="1:17" ht="25.5" customHeight="1">
      <c r="A5" s="117"/>
      <c r="B5" s="1147" t="s">
        <v>971</v>
      </c>
      <c r="C5" s="1148"/>
      <c r="D5" s="1148"/>
      <c r="E5" s="1148"/>
      <c r="F5" s="1148"/>
      <c r="G5" s="1149"/>
      <c r="H5" s="1147" t="s">
        <v>940</v>
      </c>
      <c r="I5" s="1149"/>
      <c r="J5" s="128"/>
      <c r="K5" s="1147" t="s">
        <v>969</v>
      </c>
      <c r="L5" s="1148"/>
      <c r="M5" s="1149"/>
      <c r="N5" s="1147" t="s">
        <v>970</v>
      </c>
      <c r="O5" s="1148"/>
      <c r="P5" s="1152"/>
      <c r="Q5" s="1173">
        <v>10</v>
      </c>
    </row>
    <row r="6" spans="1:17" ht="28.5">
      <c r="A6" s="302" t="s">
        <v>1029</v>
      </c>
      <c r="B6" s="1145">
        <v>3.52</v>
      </c>
      <c r="C6" s="1146"/>
      <c r="D6" s="1145">
        <v>0.73</v>
      </c>
      <c r="E6" s="1146"/>
      <c r="F6" s="1145">
        <v>7.04</v>
      </c>
      <c r="G6" s="1146"/>
      <c r="H6" s="120"/>
      <c r="I6" s="120"/>
      <c r="J6" s="299"/>
      <c r="K6" s="1145">
        <v>35</v>
      </c>
      <c r="L6" s="1150"/>
      <c r="M6" s="1146"/>
      <c r="N6" s="1145">
        <v>110</v>
      </c>
      <c r="O6" s="1150"/>
      <c r="P6" s="1153"/>
      <c r="Q6" s="1174"/>
    </row>
    <row r="7" spans="1:17" ht="33" customHeight="1" thickBot="1">
      <c r="A7" s="304" t="s">
        <v>698</v>
      </c>
      <c r="B7" s="1154">
        <v>4.11</v>
      </c>
      <c r="C7" s="1157"/>
      <c r="D7" s="1154">
        <v>0.88</v>
      </c>
      <c r="E7" s="1157"/>
      <c r="F7" s="1154">
        <v>8.22</v>
      </c>
      <c r="G7" s="1157"/>
      <c r="H7" s="130">
        <v>20</v>
      </c>
      <c r="I7" s="130">
        <v>0.3</v>
      </c>
      <c r="J7" s="300">
        <v>0.2</v>
      </c>
      <c r="K7" s="1154">
        <v>52</v>
      </c>
      <c r="L7" s="1155"/>
      <c r="M7" s="1157"/>
      <c r="N7" s="1154">
        <v>140</v>
      </c>
      <c r="O7" s="1155"/>
      <c r="P7" s="1156"/>
      <c r="Q7" s="1175"/>
    </row>
    <row r="8" ht="7.5" customHeight="1" thickTop="1">
      <c r="A8" s="131"/>
    </row>
    <row r="9" spans="1:16" ht="15.75" thickBot="1">
      <c r="A9" s="1151" t="s">
        <v>661</v>
      </c>
      <c r="B9" s="1151"/>
      <c r="C9" s="1151"/>
      <c r="D9" s="1151"/>
      <c r="E9" s="1151"/>
      <c r="F9" s="1151"/>
      <c r="G9" s="1151"/>
      <c r="H9" s="1151"/>
      <c r="I9" s="1151"/>
      <c r="J9" s="1151"/>
      <c r="K9" s="1151"/>
      <c r="L9" s="1151"/>
      <c r="M9" s="1151"/>
      <c r="N9" s="1151"/>
      <c r="O9" s="132"/>
      <c r="P9" s="132"/>
    </row>
    <row r="10" spans="1:13" ht="18.75" thickTop="1">
      <c r="A10" s="133"/>
      <c r="B10" s="1142" t="s">
        <v>699</v>
      </c>
      <c r="C10" s="1143"/>
      <c r="D10" s="1142" t="s">
        <v>700</v>
      </c>
      <c r="E10" s="1143"/>
      <c r="F10" s="1142" t="s">
        <v>764</v>
      </c>
      <c r="G10" s="1143"/>
      <c r="H10" s="1142" t="s">
        <v>701</v>
      </c>
      <c r="I10" s="1143"/>
      <c r="J10" s="1142" t="s">
        <v>702</v>
      </c>
      <c r="K10" s="1143"/>
      <c r="L10" s="1142" t="s">
        <v>703</v>
      </c>
      <c r="M10" s="1165"/>
    </row>
    <row r="11" spans="1:13" ht="30.75" customHeight="1">
      <c r="A11" s="305" t="s">
        <v>1029</v>
      </c>
      <c r="B11" s="1169">
        <v>13</v>
      </c>
      <c r="C11" s="1170"/>
      <c r="D11" s="1169">
        <v>11</v>
      </c>
      <c r="E11" s="1170"/>
      <c r="F11" s="1169">
        <v>9</v>
      </c>
      <c r="G11" s="1170"/>
      <c r="H11" s="1169">
        <v>7</v>
      </c>
      <c r="I11" s="1170"/>
      <c r="J11" s="1169">
        <v>5</v>
      </c>
      <c r="K11" s="1170"/>
      <c r="L11" s="1169">
        <v>3</v>
      </c>
      <c r="M11" s="1171"/>
    </row>
    <row r="12" spans="1:13" ht="31.5" customHeight="1" thickBot="1">
      <c r="A12" s="306" t="s">
        <v>698</v>
      </c>
      <c r="B12" s="1166">
        <v>16</v>
      </c>
      <c r="C12" s="1167"/>
      <c r="D12" s="1166">
        <v>13</v>
      </c>
      <c r="E12" s="1167"/>
      <c r="F12" s="1166">
        <v>11</v>
      </c>
      <c r="G12" s="1167"/>
      <c r="H12" s="1166">
        <v>8</v>
      </c>
      <c r="I12" s="1167"/>
      <c r="J12" s="1166">
        <v>6</v>
      </c>
      <c r="K12" s="1167"/>
      <c r="L12" s="1166">
        <v>4</v>
      </c>
      <c r="M12" s="1172"/>
    </row>
    <row r="13" spans="1:13" ht="22.5" customHeight="1" thickTop="1">
      <c r="A13" s="185" t="s">
        <v>704</v>
      </c>
      <c r="B13" s="153"/>
      <c r="C13" s="153"/>
      <c r="D13" s="153"/>
      <c r="E13" s="153"/>
      <c r="F13" s="153"/>
      <c r="G13" s="153"/>
      <c r="H13" s="153"/>
      <c r="I13" s="153"/>
      <c r="J13" s="153"/>
      <c r="K13" s="153"/>
      <c r="L13" s="153"/>
      <c r="M13" s="153"/>
    </row>
    <row r="14" spans="1:13" ht="15">
      <c r="A14" s="152" t="s">
        <v>806</v>
      </c>
      <c r="B14" s="153"/>
      <c r="C14" s="153"/>
      <c r="D14" s="153"/>
      <c r="E14" s="153"/>
      <c r="F14" s="153"/>
      <c r="G14" s="153"/>
      <c r="H14" s="153"/>
      <c r="I14" s="153"/>
      <c r="J14" s="153"/>
      <c r="K14" s="153"/>
      <c r="L14" s="153"/>
      <c r="M14" s="153"/>
    </row>
    <row r="15" spans="1:13" ht="15">
      <c r="A15" s="329" t="s">
        <v>1192</v>
      </c>
      <c r="B15" s="153"/>
      <c r="C15" s="153"/>
      <c r="D15" s="153"/>
      <c r="E15" s="153"/>
      <c r="F15" s="153"/>
      <c r="G15" s="153"/>
      <c r="H15" s="153"/>
      <c r="I15" s="153"/>
      <c r="J15" s="153"/>
      <c r="K15" s="153"/>
      <c r="L15" s="153"/>
      <c r="M15" s="153"/>
    </row>
    <row r="16" spans="1:17" ht="47.25" customHeight="1">
      <c r="A16" s="1182" t="s">
        <v>1132</v>
      </c>
      <c r="B16" s="1182"/>
      <c r="C16" s="1182"/>
      <c r="D16" s="1182"/>
      <c r="E16" s="1182"/>
      <c r="F16" s="1182"/>
      <c r="G16" s="1182"/>
      <c r="H16" s="1182"/>
      <c r="I16" s="1182"/>
      <c r="J16" s="1182"/>
      <c r="K16" s="1182"/>
      <c r="L16" s="1182"/>
      <c r="M16" s="1182"/>
      <c r="N16" s="1182"/>
      <c r="O16" s="1182"/>
      <c r="P16" s="1182"/>
      <c r="Q16" s="1182"/>
    </row>
    <row r="17" ht="9" customHeight="1" thickBot="1">
      <c r="A17" s="124"/>
    </row>
    <row r="18" spans="1:13" ht="39" customHeight="1" thickBot="1" thickTop="1">
      <c r="A18" s="1128" t="s">
        <v>781</v>
      </c>
      <c r="B18" s="1129"/>
      <c r="C18" s="1130"/>
      <c r="D18" s="1134">
        <v>8</v>
      </c>
      <c r="E18" s="1129"/>
      <c r="F18" s="1132" t="s">
        <v>56</v>
      </c>
      <c r="G18" s="1133"/>
      <c r="H18" s="1124" t="s">
        <v>708</v>
      </c>
      <c r="I18" s="1125"/>
      <c r="J18" s="1134" t="s">
        <v>782</v>
      </c>
      <c r="K18" s="1129"/>
      <c r="L18" s="1129"/>
      <c r="M18" s="1137"/>
    </row>
    <row r="19" spans="1:13" ht="36" customHeight="1" thickTop="1">
      <c r="A19" s="1118" t="s">
        <v>780</v>
      </c>
      <c r="B19" s="1119"/>
      <c r="C19" s="1120"/>
      <c r="D19" s="1121">
        <v>10</v>
      </c>
      <c r="E19" s="1119"/>
      <c r="F19" s="1122" t="s">
        <v>1069</v>
      </c>
      <c r="G19" s="1123"/>
      <c r="H19" s="1126"/>
      <c r="I19" s="1127"/>
      <c r="J19" s="1134" t="s">
        <v>783</v>
      </c>
      <c r="K19" s="1129"/>
      <c r="L19" s="1129"/>
      <c r="M19" s="1137"/>
    </row>
    <row r="20" spans="1:13" ht="34.5" customHeight="1">
      <c r="A20" s="1195" t="s">
        <v>762</v>
      </c>
      <c r="B20" s="1196"/>
      <c r="C20" s="1196"/>
      <c r="D20" s="1121">
        <v>11</v>
      </c>
      <c r="E20" s="1119"/>
      <c r="F20" s="1122" t="s">
        <v>1069</v>
      </c>
      <c r="G20" s="1123"/>
      <c r="H20" s="1118" t="s">
        <v>709</v>
      </c>
      <c r="I20" s="1120"/>
      <c r="J20" s="1121" t="s">
        <v>710</v>
      </c>
      <c r="K20" s="1119"/>
      <c r="L20" s="1119"/>
      <c r="M20" s="1168"/>
    </row>
    <row r="21" spans="1:13" ht="34.5" customHeight="1">
      <c r="A21" s="1118" t="s">
        <v>706</v>
      </c>
      <c r="B21" s="1119"/>
      <c r="C21" s="1120"/>
      <c r="D21" s="1135">
        <v>3000</v>
      </c>
      <c r="E21" s="1136"/>
      <c r="F21" s="1122" t="s">
        <v>1069</v>
      </c>
      <c r="G21" s="1123"/>
      <c r="H21" s="1183" t="s">
        <v>711</v>
      </c>
      <c r="I21" s="1184"/>
      <c r="J21" s="1199">
        <v>300</v>
      </c>
      <c r="K21" s="1200"/>
      <c r="L21" s="1189" t="s">
        <v>968</v>
      </c>
      <c r="M21" s="1190"/>
    </row>
    <row r="22" spans="1:13" ht="34.5" customHeight="1">
      <c r="A22" s="1118" t="s">
        <v>749</v>
      </c>
      <c r="B22" s="1119"/>
      <c r="C22" s="1120"/>
      <c r="D22" s="1135">
        <v>5.87</v>
      </c>
      <c r="E22" s="1136"/>
      <c r="F22" s="1122" t="s">
        <v>1069</v>
      </c>
      <c r="G22" s="1123"/>
      <c r="H22" s="1185"/>
      <c r="I22" s="1186"/>
      <c r="J22" s="1201"/>
      <c r="K22" s="1202"/>
      <c r="L22" s="1191"/>
      <c r="M22" s="1192"/>
    </row>
    <row r="23" spans="1:13" ht="34.5" customHeight="1" thickBot="1">
      <c r="A23" s="1197" t="s">
        <v>707</v>
      </c>
      <c r="B23" s="1198"/>
      <c r="C23" s="1198"/>
      <c r="D23" s="1140">
        <v>30</v>
      </c>
      <c r="E23" s="1141"/>
      <c r="F23" s="1138" t="s">
        <v>1069</v>
      </c>
      <c r="G23" s="1139"/>
      <c r="H23" s="1187"/>
      <c r="I23" s="1188"/>
      <c r="J23" s="1203"/>
      <c r="K23" s="1204"/>
      <c r="L23" s="1193"/>
      <c r="M23" s="1194"/>
    </row>
    <row r="24" spans="1:10" ht="15.75" thickTop="1">
      <c r="A24" s="1181" t="s">
        <v>705</v>
      </c>
      <c r="B24" s="1181"/>
      <c r="C24" s="1181"/>
      <c r="D24" s="1181"/>
      <c r="E24" s="1181"/>
      <c r="F24" s="1181"/>
      <c r="G24" s="134"/>
      <c r="H24" s="135"/>
      <c r="I24" s="135"/>
      <c r="J24" s="135"/>
    </row>
    <row r="25" spans="1:17" ht="36" customHeight="1">
      <c r="A25" s="1179" t="s">
        <v>808</v>
      </c>
      <c r="B25" s="1179"/>
      <c r="C25" s="1179"/>
      <c r="D25" s="1179"/>
      <c r="E25" s="1179"/>
      <c r="F25" s="1179"/>
      <c r="G25" s="1179"/>
      <c r="H25" s="1179"/>
      <c r="I25" s="1179"/>
      <c r="J25" s="1179"/>
      <c r="K25" s="1179"/>
      <c r="L25" s="1179"/>
      <c r="M25" s="1179"/>
      <c r="N25" s="1179"/>
      <c r="O25" s="1179"/>
      <c r="P25" s="1179"/>
      <c r="Q25" s="1179"/>
    </row>
    <row r="26" spans="1:17" ht="36.75" customHeight="1">
      <c r="A26" s="1179" t="s">
        <v>807</v>
      </c>
      <c r="B26" s="1179"/>
      <c r="C26" s="1179"/>
      <c r="D26" s="1179"/>
      <c r="E26" s="1179"/>
      <c r="F26" s="1179"/>
      <c r="G26" s="1179"/>
      <c r="H26" s="1179"/>
      <c r="I26" s="1179"/>
      <c r="J26" s="1179"/>
      <c r="K26" s="1179"/>
      <c r="L26" s="1179"/>
      <c r="M26" s="1179"/>
      <c r="N26" s="1179"/>
      <c r="O26" s="1179"/>
      <c r="P26" s="1179"/>
      <c r="Q26" s="1179"/>
    </row>
    <row r="27" spans="1:17" ht="21.75" customHeight="1">
      <c r="A27" s="1179" t="s">
        <v>763</v>
      </c>
      <c r="B27" s="1179"/>
      <c r="C27" s="1179"/>
      <c r="D27" s="1179"/>
      <c r="E27" s="1179"/>
      <c r="F27" s="1179"/>
      <c r="G27" s="1179"/>
      <c r="H27" s="1179"/>
      <c r="I27" s="1179"/>
      <c r="J27" s="1179"/>
      <c r="K27" s="1179"/>
      <c r="L27" s="1179"/>
      <c r="M27" s="1179"/>
      <c r="N27" s="1179"/>
      <c r="O27" s="1179"/>
      <c r="P27" s="1179"/>
      <c r="Q27" s="1179"/>
    </row>
    <row r="28" spans="1:17" ht="27" customHeight="1">
      <c r="A28" s="1131" t="s">
        <v>875</v>
      </c>
      <c r="B28" s="1131"/>
      <c r="C28" s="1131"/>
      <c r="D28" s="1131"/>
      <c r="E28" s="1131"/>
      <c r="F28" s="1131"/>
      <c r="G28" s="1131"/>
      <c r="H28" s="1131"/>
      <c r="I28" s="1131"/>
      <c r="J28" s="1131"/>
      <c r="K28" s="1131"/>
      <c r="L28" s="1131"/>
      <c r="M28" s="1131"/>
      <c r="N28" s="1131"/>
      <c r="O28" s="1131"/>
      <c r="P28" s="1131"/>
      <c r="Q28" s="1131"/>
    </row>
    <row r="29" spans="1:17" ht="35.25" customHeight="1">
      <c r="A29" s="1180" t="s">
        <v>132</v>
      </c>
      <c r="B29" s="1180"/>
      <c r="C29" s="1180"/>
      <c r="D29" s="1180"/>
      <c r="E29" s="1180"/>
      <c r="F29" s="1180"/>
      <c r="G29" s="1180"/>
      <c r="H29" s="1180"/>
      <c r="I29" s="1180"/>
      <c r="J29" s="1180"/>
      <c r="K29" s="1180"/>
      <c r="L29" s="1180"/>
      <c r="M29" s="1180"/>
      <c r="N29" s="1180"/>
      <c r="O29" s="1180"/>
      <c r="P29" s="1180"/>
      <c r="Q29" s="1180"/>
    </row>
    <row r="30" spans="1:17" ht="16.5" customHeight="1">
      <c r="A30" s="1178" t="s">
        <v>1133</v>
      </c>
      <c r="B30" s="1178"/>
      <c r="C30" s="1178"/>
      <c r="D30" s="1178"/>
      <c r="E30" s="1178"/>
      <c r="F30" s="1178"/>
      <c r="G30" s="1178"/>
      <c r="H30" s="1178"/>
      <c r="I30" s="1178"/>
      <c r="J30" s="1178"/>
      <c r="K30" s="1178"/>
      <c r="L30" s="1178"/>
      <c r="M30" s="1178"/>
      <c r="N30" s="1178"/>
      <c r="O30" s="1178"/>
      <c r="P30" s="1178"/>
      <c r="Q30" s="1178"/>
    </row>
    <row r="31" spans="1:18" ht="24.75" customHeight="1">
      <c r="A31" s="664">
        <v>33</v>
      </c>
      <c r="B31" s="664"/>
      <c r="C31" s="664"/>
      <c r="D31" s="664"/>
      <c r="E31" s="664"/>
      <c r="F31" s="664"/>
      <c r="G31" s="664"/>
      <c r="H31" s="664"/>
      <c r="I31" s="664"/>
      <c r="J31" s="664"/>
      <c r="K31" s="664"/>
      <c r="L31" s="664"/>
      <c r="M31" s="664"/>
      <c r="N31" s="664"/>
      <c r="O31" s="664"/>
      <c r="P31" s="664"/>
      <c r="Q31" s="664"/>
      <c r="R31" s="664"/>
    </row>
    <row r="32" spans="1:10" ht="15">
      <c r="A32" s="136"/>
      <c r="B32" s="136"/>
      <c r="C32" s="136"/>
      <c r="D32" s="136"/>
      <c r="E32" s="136"/>
      <c r="F32" s="136"/>
      <c r="G32" s="136"/>
      <c r="H32" s="136"/>
      <c r="I32" s="136"/>
      <c r="J32" s="136"/>
    </row>
  </sheetData>
  <mergeCells count="81">
    <mergeCell ref="A31:R31"/>
    <mergeCell ref="A24:F24"/>
    <mergeCell ref="H20:I20"/>
    <mergeCell ref="A16:Q16"/>
    <mergeCell ref="H21:I23"/>
    <mergeCell ref="L21:M23"/>
    <mergeCell ref="A20:C20"/>
    <mergeCell ref="A21:C21"/>
    <mergeCell ref="A23:C23"/>
    <mergeCell ref="J21:K23"/>
    <mergeCell ref="F11:G11"/>
    <mergeCell ref="F12:G12"/>
    <mergeCell ref="H11:I11"/>
    <mergeCell ref="A30:Q30"/>
    <mergeCell ref="A27:Q27"/>
    <mergeCell ref="A25:Q25"/>
    <mergeCell ref="A26:Q26"/>
    <mergeCell ref="A29:Q29"/>
    <mergeCell ref="D22:E22"/>
    <mergeCell ref="F22:G22"/>
    <mergeCell ref="B10:C10"/>
    <mergeCell ref="D10:E10"/>
    <mergeCell ref="B12:C12"/>
    <mergeCell ref="D11:E11"/>
    <mergeCell ref="D12:E12"/>
    <mergeCell ref="B11:C11"/>
    <mergeCell ref="Q5:Q7"/>
    <mergeCell ref="F4:G4"/>
    <mergeCell ref="B4:C4"/>
    <mergeCell ref="D4:E4"/>
    <mergeCell ref="Q3:Q4"/>
    <mergeCell ref="H12:I12"/>
    <mergeCell ref="J20:M20"/>
    <mergeCell ref="J11:K11"/>
    <mergeCell ref="J12:K12"/>
    <mergeCell ref="L11:M11"/>
    <mergeCell ref="L12:M12"/>
    <mergeCell ref="J19:M19"/>
    <mergeCell ref="A22:C22"/>
    <mergeCell ref="A1:Q1"/>
    <mergeCell ref="A2:Q2"/>
    <mergeCell ref="B3:G3"/>
    <mergeCell ref="H3:J3"/>
    <mergeCell ref="K3:P3"/>
    <mergeCell ref="A3:A4"/>
    <mergeCell ref="H10:I10"/>
    <mergeCell ref="J10:K10"/>
    <mergeCell ref="L10:M10"/>
    <mergeCell ref="A9:N9"/>
    <mergeCell ref="N5:P5"/>
    <mergeCell ref="N6:P6"/>
    <mergeCell ref="N7:P7"/>
    <mergeCell ref="B7:C7"/>
    <mergeCell ref="D7:E7"/>
    <mergeCell ref="F7:G7"/>
    <mergeCell ref="K7:M7"/>
    <mergeCell ref="F10:G10"/>
    <mergeCell ref="K4:M4"/>
    <mergeCell ref="N4:P4"/>
    <mergeCell ref="B6:C6"/>
    <mergeCell ref="D6:E6"/>
    <mergeCell ref="F6:G6"/>
    <mergeCell ref="K5:M5"/>
    <mergeCell ref="K6:M6"/>
    <mergeCell ref="H5:I5"/>
    <mergeCell ref="B5:G5"/>
    <mergeCell ref="A28:Q28"/>
    <mergeCell ref="F18:G18"/>
    <mergeCell ref="F20:G20"/>
    <mergeCell ref="F21:G21"/>
    <mergeCell ref="D18:E18"/>
    <mergeCell ref="D20:E20"/>
    <mergeCell ref="D21:E21"/>
    <mergeCell ref="J18:M18"/>
    <mergeCell ref="F23:G23"/>
    <mergeCell ref="D23:E23"/>
    <mergeCell ref="A19:C19"/>
    <mergeCell ref="D19:E19"/>
    <mergeCell ref="F19:G19"/>
    <mergeCell ref="H18:I19"/>
    <mergeCell ref="A18:C18"/>
  </mergeCells>
  <printOptions horizontalCentered="1"/>
  <pageMargins left="0.7480314960629921" right="0.7480314960629921" top="0.7874015748031497" bottom="0.1968503937007874" header="0.31496062992125984" footer="0.11811023622047245"/>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Big City Customer</dc:creator>
  <cp:keywords/>
  <dc:description/>
  <cp:lastModifiedBy>user</cp:lastModifiedBy>
  <cp:lastPrinted>2007-07-16T07:48:29Z</cp:lastPrinted>
  <dcterms:created xsi:type="dcterms:W3CDTF">2002-02-18T07:20:25Z</dcterms:created>
  <dcterms:modified xsi:type="dcterms:W3CDTF">2007-07-16T07:56:49Z</dcterms:modified>
  <cp:category/>
  <cp:version/>
  <cp:contentType/>
  <cp:contentStatus/>
</cp:coreProperties>
</file>