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0" windowWidth="12885" windowHeight="9360" tabRatio="967" firstSheet="11" activeTab="26"/>
  </bookViews>
  <sheets>
    <sheet name="ΕΞΩΦΥΛΛΟ" sheetId="1" r:id="rId1"/>
    <sheet name="ΠΕΡΙΕΧΟΜΕΝΑ" sheetId="2" r:id="rId2"/>
    <sheet name="ΕΙΣΑΓΩΓΗ" sheetId="3" r:id="rId3"/>
    <sheet name="ΦΥΤ. ΠΑΡΑΓΩΓΗ" sheetId="4" r:id="rId4"/>
    <sheet name="ΠΙΝ. 1.16" sheetId="5" r:id="rId5"/>
    <sheet name="ΖΩΙΚΗ ΠΑΡ." sheetId="6" r:id="rId6"/>
    <sheet name="ΒΙΟΛ. ΚΤΗΝΟΤΡ." sheetId="7" r:id="rId7"/>
    <sheet name="ΠΙΝ.2.1" sheetId="8" r:id="rId8"/>
    <sheet name="ΠΙΝ. 2.2" sheetId="9" r:id="rId9"/>
    <sheet name="ΠΙΝ. 2.3" sheetId="10" r:id="rId10"/>
    <sheet name="ΠΙΝ.2.4" sheetId="11" r:id="rId11"/>
    <sheet name="ΠΙΝ.2.5α&amp;β" sheetId="12" r:id="rId12"/>
    <sheet name="ΠΙΝ.2.6" sheetId="13" r:id="rId13"/>
    <sheet name="ΠΙΝ. 3" sheetId="14" r:id="rId14"/>
    <sheet name="ΠΙΝ 3.2" sheetId="15" r:id="rId15"/>
    <sheet name="ΠΙΝ.3.3  &amp; 3.4" sheetId="16" r:id="rId16"/>
    <sheet name="ΠΙΝ.3.5" sheetId="17" r:id="rId17"/>
    <sheet name="ΠΙΝ.3.6" sheetId="18" r:id="rId18"/>
    <sheet name="ΠΙΝ.3.7 &amp;3.8" sheetId="19" r:id="rId19"/>
    <sheet name="ΠΙΝ.3.9" sheetId="20" r:id="rId20"/>
    <sheet name="ΠΙΝ. 3.10" sheetId="21" r:id="rId21"/>
    <sheet name="ΠΙΝ. 3.11" sheetId="22" r:id="rId22"/>
    <sheet name="ΠΙΝ.3.12" sheetId="23" r:id="rId23"/>
    <sheet name="ΠΙΝ. 3.13" sheetId="24" r:id="rId24"/>
    <sheet name="ΠΙΝ. 3.14" sheetId="25" r:id="rId25"/>
    <sheet name="ΠΙΝ. 3.15" sheetId="26" r:id="rId26"/>
    <sheet name="ΠΙΝ. 3.16" sheetId="27" r:id="rId27"/>
  </sheets>
  <definedNames>
    <definedName name="_xlnm.Print_Area" localSheetId="6">'ΒΙΟΛ. ΚΤΗΝΟΤΡ.'!$A$1:$L$36</definedName>
    <definedName name="_xlnm.Print_Area" localSheetId="2">ΕΙΣΑΓΩΓΗ!$A$1:$J$67</definedName>
    <definedName name="_xlnm.Print_Area" localSheetId="0">ΕΞΩΦΥΛΛΟ!$A$1:$H$46</definedName>
    <definedName name="_xlnm.Print_Area" localSheetId="5">'ΖΩΙΚΗ ΠΑΡ.'!$A$1:$K$49</definedName>
    <definedName name="_xlnm.Print_Area" localSheetId="1">ΠΕΡΙΕΧΟΜΕΝΑ!$A$1:$B$53</definedName>
    <definedName name="_xlnm.Print_Area" localSheetId="14">'ΠΙΝ 3.2'!$A$1:$F$27</definedName>
    <definedName name="_xlnm.Print_Area" localSheetId="4">'ΠΙΝ. 1.16'!$A$1:$O$22</definedName>
    <definedName name="_xlnm.Print_Area" localSheetId="8">'ΠΙΝ. 2.2'!$A$1:$Q$31</definedName>
    <definedName name="_xlnm.Print_Area" localSheetId="9">'ΠΙΝ. 2.3'!$A$1:$L$32</definedName>
    <definedName name="_xlnm.Print_Area" localSheetId="20">'ΠΙΝ. 3.10'!$A$1:$H$42</definedName>
    <definedName name="_xlnm.Print_Area" localSheetId="21">'ΠΙΝ. 3.11'!$A$1:$J$18</definedName>
    <definedName name="_xlnm.Print_Area" localSheetId="23">'ΠΙΝ. 3.13'!$A$1:$J$23</definedName>
    <definedName name="_xlnm.Print_Area" localSheetId="24">'ΠΙΝ. 3.14'!$A$1:$H$32</definedName>
    <definedName name="_xlnm.Print_Area" localSheetId="25">'ΠΙΝ. 3.15'!$A$1:$I$23</definedName>
    <definedName name="_xlnm.Print_Area" localSheetId="26">'ΠΙΝ. 3.16'!$A$1:$D$101</definedName>
    <definedName name="_xlnm.Print_Area" localSheetId="7">ΠΙΝ.2.1!$A$1:$I$25</definedName>
    <definedName name="_xlnm.Print_Area" localSheetId="10">ΠΙΝ.2.4!$A$1:$AA$25</definedName>
    <definedName name="_xlnm.Print_Area" localSheetId="11">'ΠΙΝ.2.5α&amp;β'!$A$1:$D$85</definedName>
    <definedName name="_xlnm.Print_Area" localSheetId="12">ΠΙΝ.2.6!$A$1:$F$29</definedName>
    <definedName name="_xlnm.Print_Area" localSheetId="22">ΠΙΝ.3.12!$A$1:$G$35</definedName>
    <definedName name="_xlnm.Print_Area" localSheetId="15">'ΠΙΝ.3.3  &amp; 3.4'!$A$1:$I$68</definedName>
    <definedName name="_xlnm.Print_Area" localSheetId="16">ΠΙΝ.3.5!$A$1:$I$29</definedName>
    <definedName name="_xlnm.Print_Area" localSheetId="17">ΠΙΝ.3.6!$A$1:$F$32</definedName>
    <definedName name="_xlnm.Print_Area" localSheetId="18">'ΠΙΝ.3.7 &amp;3.8'!$A$1:$I$41</definedName>
    <definedName name="_xlnm.Print_Area" localSheetId="19">ΠΙΝ.3.9!$A$1:$I$43</definedName>
    <definedName name="_xlnm.Print_Area" localSheetId="3">'ΦΥΤ. ΠΑΡΑΓΩΓΗ'!$A$1:$M$778</definedName>
  </definedNames>
  <calcPr calcId="114210" fullPrecision="0"/>
</workbook>
</file>

<file path=xl/calcChain.xml><?xml version="1.0" encoding="utf-8"?>
<calcChain xmlns="http://schemas.openxmlformats.org/spreadsheetml/2006/main">
  <c r="F17" i="15"/>
  <c r="F16"/>
  <c r="F7"/>
  <c r="F5"/>
  <c r="F4"/>
  <c r="C14"/>
  <c r="C13"/>
  <c r="C12"/>
  <c r="C11"/>
  <c r="C10"/>
  <c r="C9"/>
  <c r="C8"/>
  <c r="C7"/>
  <c r="C6"/>
  <c r="C5"/>
  <c r="C4"/>
  <c r="C3"/>
  <c r="C2"/>
  <c r="E16" i="5"/>
  <c r="N16"/>
  <c r="E5" i="13"/>
  <c r="E8"/>
  <c r="E9"/>
  <c r="B8"/>
  <c r="B9"/>
  <c r="B10"/>
  <c r="B6"/>
  <c r="B5"/>
  <c r="I203" i="4"/>
  <c r="G203"/>
  <c r="E203"/>
  <c r="C203"/>
  <c r="K164"/>
  <c r="C743"/>
  <c r="C53"/>
  <c r="K440"/>
  <c r="E396"/>
  <c r="G396"/>
  <c r="I597"/>
  <c r="G597"/>
  <c r="E597"/>
  <c r="C597"/>
  <c r="I19"/>
  <c r="C558"/>
  <c r="E518"/>
  <c r="G518"/>
  <c r="I518"/>
  <c r="C518"/>
  <c r="E479"/>
  <c r="G479"/>
  <c r="I479"/>
  <c r="K479"/>
  <c r="C479"/>
  <c r="C396"/>
  <c r="I440"/>
  <c r="E440"/>
  <c r="G440"/>
  <c r="C440"/>
  <c r="I355"/>
  <c r="G355"/>
  <c r="E355"/>
  <c r="C355"/>
  <c r="I314"/>
  <c r="G314"/>
  <c r="C314"/>
  <c r="K277"/>
  <c r="G277"/>
  <c r="E277"/>
  <c r="C277"/>
  <c r="I239"/>
  <c r="K239"/>
  <c r="G239"/>
  <c r="E239"/>
  <c r="G164"/>
  <c r="I164"/>
  <c r="E164"/>
  <c r="C164"/>
  <c r="E53"/>
  <c r="I53"/>
  <c r="E90"/>
  <c r="G90"/>
  <c r="C90"/>
  <c r="E129"/>
  <c r="G129"/>
  <c r="C129"/>
  <c r="I674"/>
  <c r="G674"/>
  <c r="C674"/>
  <c r="I636"/>
  <c r="G636"/>
  <c r="E636"/>
  <c r="I277"/>
  <c r="K314"/>
  <c r="C636"/>
  <c r="E314"/>
  <c r="F7"/>
  <c r="I7"/>
  <c r="H7"/>
  <c r="I3"/>
  <c r="I4"/>
  <c r="I5"/>
  <c r="I6"/>
</calcChain>
</file>

<file path=xl/sharedStrings.xml><?xml version="1.0" encoding="utf-8"?>
<sst xmlns="http://schemas.openxmlformats.org/spreadsheetml/2006/main" count="1984" uniqueCount="1136">
  <si>
    <t>*   Για εκμεταλλεύσεις που διαθέτουν αμελκτική μηχανή απαιτείται μηχανική εργασία   2,5 ώρες / αγελάδα γαλακτοπαραγωγής.</t>
  </si>
  <si>
    <t>3. Στα ποιμενικά αιγοπρόβατα εφόσον χρησιμοποιείται αμελκτική μηχανή οι ώρες της ανθρώπινης εργασίας θα μειωθούν κατά 3 ώρες/ κεφαλή και απαιτείται μηχανική εργασία  1,5 ώρες / πρόβατο ή αίγα.</t>
  </si>
  <si>
    <t>βλέπε σημειώσεις</t>
  </si>
  <si>
    <t>Μοσχάρια                        πάχυνσης</t>
  </si>
  <si>
    <t>Ενοικιαζόμενα επιπλωμένα δωμάτια τρίκλινα χωρίς πρωϊνό</t>
  </si>
  <si>
    <t>Ενοικιαζόμενα επιπλωμένα διαμερίσματα μονόχωρα</t>
  </si>
  <si>
    <t>Ενοικιαζόμενα επιπλωμένα διαμερίσματα δίχωρα</t>
  </si>
  <si>
    <r>
      <t xml:space="preserve">13. Θερμοκήπιο </t>
    </r>
    <r>
      <rPr>
        <b/>
        <sz val="10"/>
        <rFont val="Tahoma"/>
        <family val="2"/>
      </rPr>
      <t>τροποποιημένο τοξωτό, ύψος υδρορροής 4 μέτρα, στο κέντρο 6 μέτρα</t>
    </r>
    <r>
      <rPr>
        <sz val="10"/>
        <rFont val="Tahoma"/>
        <family val="2"/>
      </rPr>
      <t>,    με κοιλοδοκούς,    διπλά παράθυρα οροφής,    κάλυψη πλαϊνών  με πολυεστέρα,     οροφής με πλαστικό</t>
    </r>
  </si>
  <si>
    <r>
      <t xml:space="preserve"> Στις δαπάνες υλικών θερμοκηπίων στην 1</t>
    </r>
    <r>
      <rPr>
        <vertAlign val="superscript"/>
        <sz val="12"/>
        <rFont val="Tahoma"/>
        <family val="2"/>
      </rPr>
      <t>η</t>
    </r>
    <r>
      <rPr>
        <sz val="12"/>
        <rFont val="Tahoma"/>
        <family val="2"/>
      </rPr>
      <t xml:space="preserve"> καλλιέργεια περιλαμβάνεται και η ετήσια επιβάρυνση από την αλλαγή και τοποθέτηση του πλαστικού.</t>
    </r>
  </si>
  <si>
    <t>Οικ. Ευαίσθητες περιοχές      € /ΜΖΚ</t>
  </si>
  <si>
    <t>Οικ. Ευαίσθητες περιοχές                   € /ΜΖΚ</t>
  </si>
  <si>
    <t>Λοιπές περιοχές                   € /ΜΖΚ</t>
  </si>
  <si>
    <t xml:space="preserve">  Η καταβαλλομένη στους δικαιούχους ενίσχυση υπολογίζεται με βάση τους παρακάτω πίνακες.                             </t>
  </si>
  <si>
    <t>Α. Ώρες λειτουργείας στη γεωργική Εκμετάλλευση   Χ   Αμοιβή εργασίας μηχανής/ωρα =        €</t>
  </si>
  <si>
    <r>
      <t xml:space="preserve">Β. Αξία ελκυστήρα / ΗΡ: </t>
    </r>
    <r>
      <rPr>
        <sz val="12"/>
        <rFont val="Tahoma"/>
        <family val="2"/>
      </rPr>
      <t>Σημερινή αξία Χ συντελεστή αναγωγής στο έτος απογραφής Χ 1,15 (παρελκόμενα) / ιπποδύναμη ελκυστήρα.</t>
    </r>
  </si>
  <si>
    <t>Γ. Σταθερές δαπάνες / ΗΡ</t>
  </si>
  <si>
    <t xml:space="preserve">1.      Απόσβεση    [Β - (Β Χ 10%)] / 12         </t>
  </si>
  <si>
    <t xml:space="preserve"> =     €</t>
  </si>
  <si>
    <t xml:space="preserve">2.      Συντήρηση    Β Χ 3%                          </t>
  </si>
  <si>
    <r>
      <t xml:space="preserve">3.      Τόκος κεφ. </t>
    </r>
    <r>
      <rPr>
        <sz val="10"/>
        <rFont val="Tahoma"/>
        <family val="2"/>
      </rPr>
      <t xml:space="preserve">(μόνο όταν πρόκειται να συναφθεί Δάνειο)   </t>
    </r>
    <r>
      <rPr>
        <sz val="9"/>
        <rFont val="Tahoma"/>
        <family val="2"/>
      </rPr>
      <t xml:space="preserve">    </t>
    </r>
    <r>
      <rPr>
        <sz val="12"/>
        <rFont val="Tahoma"/>
        <family val="2"/>
      </rPr>
      <t xml:space="preserve">        </t>
    </r>
  </si>
  <si>
    <t>(συνολικός τόκος / διάρκεια δανείου / Ιπποδύναμη ελκυστήρα)</t>
  </si>
  <si>
    <r>
      <t xml:space="preserve">4.      Ασφάλιση   </t>
    </r>
    <r>
      <rPr>
        <sz val="10"/>
        <rFont val="Tahoma"/>
        <family val="2"/>
      </rPr>
      <t xml:space="preserve">(μόνο όταν πρόκειται να συναφθεί Δάνειο)   </t>
    </r>
    <r>
      <rPr>
        <sz val="12"/>
        <rFont val="Tahoma"/>
        <family val="2"/>
      </rPr>
      <t xml:space="preserve">                       </t>
    </r>
  </si>
  <si>
    <t>(Δάνειο  Χ  120 %  Χ  1 %   / Ιπποδύναμη ελκυστήρα)</t>
  </si>
  <si>
    <t>ΣΥΝΟΛΟ Γ</t>
  </si>
  <si>
    <t xml:space="preserve">         €</t>
  </si>
  <si>
    <t>Δ. Μεταβλητές δαπάνες / ΗΡ</t>
  </si>
  <si>
    <t xml:space="preserve">1.    Καύσιμα : 0,11 Χ ώρες (Α) Χ τιμή/λίτρο       </t>
  </si>
  <si>
    <t xml:space="preserve">2.    Λιπαντικά : Καύσιμα Χ 10%                    </t>
  </si>
  <si>
    <r>
      <t xml:space="preserve">3.    Ασφάλιση αστικής ευθύνης </t>
    </r>
    <r>
      <rPr>
        <sz val="10"/>
        <rFont val="Tahoma"/>
        <family val="2"/>
      </rPr>
      <t>(βλέπε παρακάτω πίνακα)</t>
    </r>
  </si>
  <si>
    <t>ΣΥΝΟΛΟ Δ</t>
  </si>
  <si>
    <t xml:space="preserve">                                       </t>
  </si>
  <si>
    <t>Ε. ΣΥΝΟΛΟ = Γ+Δ</t>
  </si>
  <si>
    <t>ΣΤ. Ανώτατη επιδοτούμενη ιπποδύναμη στην εκμ/ση = Α / Ε   =          ΗΡ</t>
  </si>
  <si>
    <t>Σημείωση :</t>
  </si>
  <si>
    <t xml:space="preserve">   Όταν θα γίνεται χρήση του δικαιώματος εργασίας 30% των ωρών σε ξένες γεωρ. Εκμ/σεις το ποσό των ωρών που θα προκύπτει από τον πολ/σμο των ωρών στην εκμ/ση επί 42,85% θα προστίθεται στο (Α) και όλοι οι υπολογισμοί θα γίνονται στη συνέχεια με αυτό το δεδομένο.</t>
  </si>
  <si>
    <r>
      <t xml:space="preserve"> Στη γραμμή Ι.11 α του Πίνακα Ι. των πινάκων υπολογισμού των Σ.Β. τα </t>
    </r>
    <r>
      <rPr>
        <b/>
        <sz val="12"/>
        <rFont val="Tahoma"/>
        <family val="2"/>
      </rPr>
      <t xml:space="preserve">ασφάλιστρα παγίου κεφαλαίου </t>
    </r>
    <r>
      <rPr>
        <sz val="12"/>
        <rFont val="Tahoma"/>
        <family val="2"/>
      </rPr>
      <t>χρεώνονται μόνον όταν πληρώνονται από την εκμετάλλευση. Η περίπτωση αυτή υφίσταται μόνον όταν η εκμετάλλευση έχει λάβει ή προτίθεται να λάβει δάνεια για την κατασκευή ή αγορά κεφαλαιουχικών αγαθών. Στις περιπτώσεις αυτές ασφαλίζεται το ποσό 120% του δανείου με ποσοστό 1%.</t>
    </r>
  </si>
  <si>
    <t>Οικολογικά ευαίσθητες περιοχές</t>
  </si>
  <si>
    <t>Εντ. Ελαιώνες</t>
  </si>
  <si>
    <t>Εκτ. Ελαιώνες</t>
  </si>
  <si>
    <t>Καρυδιές, καστανιές, αμυγδαλιές, φουντουκιές</t>
  </si>
  <si>
    <t>Λοιπές δενδρώδεις &amp; θαμνώδεις*</t>
  </si>
  <si>
    <t>Εκτ. Οινάμπελοι**</t>
  </si>
  <si>
    <t>Λοιποί οινάμπελοι</t>
  </si>
  <si>
    <t>Αμπέλια επιτραπέζια</t>
  </si>
  <si>
    <t>Σταφ. Κορινθιακή</t>
  </si>
  <si>
    <t>Σταφ. Σουλτανίνα</t>
  </si>
  <si>
    <t>Ορεινά σιτηρά</t>
  </si>
  <si>
    <t>Ξηρικές αροτραίες</t>
  </si>
  <si>
    <t>Κηπευτικά, αρδευόμενες αροτραίες. Βιομηχανικά φυτά</t>
  </si>
  <si>
    <t>Ως ορεινά σιτηρά ορίζονται εκείνες οι καλλιέργειες σιτηρών, ανεξαρτήτως υψομέτρου, οι οποίες υπερβαίνουν σε αποδόσεις τα 150 χλγ/στρ.</t>
  </si>
  <si>
    <t>* Θαμνώδεις είναι τα βατόμουρα και οι καλλιέργειες μικρών καρπών</t>
  </si>
  <si>
    <t>** Ως εκτατικοί οινάμπελοι ορίζονται οι έχοντες αποδόσεις μικρότερες ή ίσες των 500 χλγ σταφυλιών / στρ</t>
  </si>
  <si>
    <r>
      <t>2.</t>
    </r>
    <r>
      <rPr>
        <sz val="7"/>
        <rFont val="Tahoma"/>
        <family val="2"/>
      </rPr>
      <t xml:space="preserve">        </t>
    </r>
    <r>
      <rPr>
        <sz val="12"/>
        <rFont val="Tahoma"/>
        <family val="2"/>
      </rPr>
      <t>Τα ξένα εδάφη που ενοικιάζονται από την εκμ/ση και είναι δυνατόν να ποτίζονται από γεωτρήσεις της εκμ/σης, θα επιβαρύνουν την εκμ/ση με το αντίστοιχο ενοίκιο ξηρικών εδαφών.</t>
    </r>
  </si>
  <si>
    <t>8. Σιροί γενικά</t>
  </si>
  <si>
    <r>
      <t>3.</t>
    </r>
    <r>
      <rPr>
        <sz val="7"/>
        <rFont val="Tahoma"/>
        <family val="2"/>
      </rPr>
      <t xml:space="preserve">        </t>
    </r>
    <r>
      <rPr>
        <sz val="12"/>
        <rFont val="Tahoma"/>
        <family val="2"/>
      </rPr>
      <t>Εδάφη που ενοικιάζονται  και τα οποία ποτίζονται από γεωτρήσεις που υπάρχουν σε αυτά επιβαρύνουν την εκμ/ση όπως παρακάτω :</t>
    </r>
  </si>
  <si>
    <r>
      <t>3.2.</t>
    </r>
    <r>
      <rPr>
        <sz val="7"/>
        <rFont val="Tahoma"/>
        <family val="2"/>
      </rPr>
      <t xml:space="preserve">  </t>
    </r>
    <r>
      <rPr>
        <sz val="12"/>
        <rFont val="Tahoma"/>
        <family val="2"/>
      </rPr>
      <t>Όταν οι γεωτρήσεις έχουν βάθος άνω των 51 μ. (βαθιές γεωτρήσεις), στο αντίστοιχο ενοίκιο/στρ θα προστίθεται και το ποσό των 17,02 € / στρ.</t>
    </r>
  </si>
  <si>
    <t>έως 20</t>
  </si>
  <si>
    <t>1. Στην ανώτατη δαπάνη του έργου δεν συμπεριλαμβάνεται η οικοδομική άδεια.</t>
  </si>
  <si>
    <t>1. Κεφαλή (απαραίτητα αμμοσυλλέκτης, φίλτρο, λιπασματοδιανομέας κλπ)</t>
  </si>
  <si>
    <t xml:space="preserve">4. Δεξαμενή πετρελαίου 1000 λίτρων </t>
  </si>
  <si>
    <t>€/ΤΕΜ.</t>
  </si>
  <si>
    <t>3. Θερμοκουρτίνα οροφής επίπεδη</t>
  </si>
  <si>
    <t>* με χρήση πυρήνα επιπλέον 2.260 € / ΣΤΡ.</t>
  </si>
  <si>
    <t>3.1.  Όταν οι γεωτρήσεις έχουν βάθος μέχρι 50 μ., στο αντίστοιχο ενοίκιο/στρ θα προστίθεται και το ποσό των 3,82 € / στρ.</t>
  </si>
  <si>
    <t xml:space="preserve">    Καθορίζουμε  τους παρακάτω πίνακες των δεικτών εργασίας, παραγωγής, τιμών και δαπανών για το έτος 2003, που θα χρησιμοποιηθούν για το καθεστώς ενισχύσεων του  Γ' Κοινοτικού Πλαισίου Στήριξης 2000-2006 (Καν. 1257/99 Ε.Ε.) για επενδύσεις στις Γεωργικές Εκμεταλλεύσεις ( Απόφαση 532/2003 ) και Νέων Γεωργών (448/2001).</t>
  </si>
  <si>
    <t xml:space="preserve">2. Η κατασκευή ή κατοχή ψυκτικών χώρων για αποθήκευση νωπών φρούτων ή ανθέων δικαιολογεί αύξηση στην τιμή πώλησης 20 % στα άνθη και 50 % στα νωπά φρούτα. </t>
  </si>
  <si>
    <t xml:space="preserve">  Διαφορετικές τιμές γεωργικών προϊόντων απ' αυτές που αναγράφονται στους Δείκτες είναι δυνατόν να γίνονται αποδεκτές τόσο στην υφισταμένη κατάσταση όσο και στη λήξη του Σχεδίου Βελτίωσης στις παρακάτω περιπτώσεις: </t>
  </si>
  <si>
    <t>1. Όταν ο παραγωγός κατέχει ή πρόκειται να κατασκευάσει αποθήκη για αποθήκευση προϊόντων παραγωγής της γεωρικής εκμετάλλευσης, δικαιολογείται αύξηση τιμών πώλησης 25% για μηδική και ψυχανθή και 10% για λοιπά προϊόντα. Επισυμαίνεται ότι αυξημένες τιμές θα υπολογίζονται για τις ποσότητες των προϊόντων της χωρητικότητας των αποθηκευτικών χώρων και για τα προϊόντα που παράγονται στην ίδια την εκμετάλλευση.</t>
  </si>
  <si>
    <r>
      <t xml:space="preserve">3.  </t>
    </r>
    <r>
      <rPr>
        <u/>
        <sz val="14"/>
        <rFont val="Tahoma"/>
        <family val="2"/>
      </rPr>
      <t>Βιολογικά προϊόντα</t>
    </r>
    <r>
      <rPr>
        <sz val="14"/>
        <rFont val="Tahoma"/>
        <family val="2"/>
      </rPr>
      <t>:</t>
    </r>
  </si>
  <si>
    <t>4. Όταν ο παραγωγός κάνει διαλογή και τυποποίηση του προϊόντος που παράγει τότε αυξάνεται η τιμή του τυποποιημένου προϊόντος κατά 10 %.</t>
  </si>
  <si>
    <t xml:space="preserve">    Αύξηση ή μείωση των απαιτήσεων σε εργασία ανθρώπων ή και μηχανημάτων σε σχέση με τα αναγραφόμενα στους πίνακες των Δεικτών θα υπολογίζεται στις παρακάτω περιπτώσεις:</t>
  </si>
  <si>
    <t xml:space="preserve">   Η χρήση μηχανοκίνητου κλαδευτικού δικαιολογεί μείωση ανθρώπινης εργασίας μέχρι 15%.</t>
  </si>
  <si>
    <t xml:space="preserve">   Για τον υπολογισμό της αποσβεστέας αξίας των νέων επενδύσεων που καταχωρούνται στον Πίνακα Β3 του Σχεδίου Βελτίωσης, πολλαπλασιάζεται η αξία αυτών όπως έχει καταχωρηθεί στον Πίνακα Εισαγωγικό Β3 του Σχεδίου Βελτίωσης επί 0,96 ή 0,93 ανάλογα αν η απογραφή γίνεται με τιμές του προηγουμένου ή προπροηγουμένου έτους αντίστοιχα.</t>
  </si>
  <si>
    <t xml:space="preserve">  Στη γραμμή Διάφορα των Μεταβλητών Δαπανών της Φυτικής Παραγωγής περιλαμβάνονται και αρδευτικά τέλη. Σε περίπτωση που δεν υπάρχουν αρδευτικά τέλη θα αφαιρείται το ποσό των 8,80 €.</t>
  </si>
  <si>
    <t>ΜΗΔΙΚΗ  ΣΑΝΟΣ             ΠΟΤΙΣΤΙΚΗ</t>
  </si>
  <si>
    <t>ΦΑΣΟΛΑΚΙ</t>
  </si>
  <si>
    <t xml:space="preserve">3.600-4.500 </t>
  </si>
  <si>
    <t>0,40 - 0,65</t>
  </si>
  <si>
    <r>
      <t xml:space="preserve">10.  </t>
    </r>
    <r>
      <rPr>
        <b/>
        <sz val="13"/>
        <rFont val="Tahoma"/>
        <family val="2"/>
      </rPr>
      <t>Χoίροι</t>
    </r>
    <r>
      <rPr>
        <sz val="13"/>
        <rFont val="Tahoma"/>
        <family val="2"/>
      </rPr>
      <t xml:space="preserve"> αvαπαραγωγής ελευθέρας βοσκής Ζ.Β. 160 Kg</t>
    </r>
  </si>
  <si>
    <r>
      <t xml:space="preserve">11. </t>
    </r>
    <r>
      <rPr>
        <b/>
        <sz val="13"/>
        <rFont val="Tahoma"/>
        <family val="2"/>
      </rPr>
      <t>Κουνέλια</t>
    </r>
  </si>
  <si>
    <r>
      <t xml:space="preserve">8. </t>
    </r>
    <r>
      <rPr>
        <b/>
        <sz val="13"/>
        <rFont val="Tahoma"/>
        <family val="2"/>
      </rPr>
      <t>Χoιρίδια</t>
    </r>
    <r>
      <rPr>
        <sz val="13"/>
        <rFont val="Tahoma"/>
        <family val="2"/>
      </rPr>
      <t xml:space="preserve"> παχυvόμεvα ελευθέρας βοσκής Ζ.Β. 60 Kg</t>
    </r>
  </si>
  <si>
    <r>
      <t xml:space="preserve">9. </t>
    </r>
    <r>
      <rPr>
        <b/>
        <sz val="13"/>
        <rFont val="Tahoma"/>
        <family val="2"/>
      </rPr>
      <t>Κoυvέλια</t>
    </r>
    <r>
      <rPr>
        <sz val="13"/>
        <rFont val="Tahoma"/>
        <family val="2"/>
      </rPr>
      <t xml:space="preserve"> πάχυvσης αvτικατάστασης</t>
    </r>
  </si>
  <si>
    <t>Αγελάδες βοσκής κρεοπαραγωγής εσωτερικού</t>
  </si>
  <si>
    <t>Αγελάδες βοσκής κρεοπαραγωγής εξωτερικού</t>
  </si>
  <si>
    <t>Χοίροι ελευθέρας βοσκής 6 μηνών και άνω</t>
  </si>
  <si>
    <t xml:space="preserve">Κουνέλια αναπαραγωγής 4-5 Kg </t>
  </si>
  <si>
    <r>
      <t xml:space="preserve">  </t>
    </r>
    <r>
      <rPr>
        <u/>
        <sz val="14"/>
        <rFont val="Tahoma"/>
        <family val="2"/>
      </rPr>
      <t>Δαπάνες εμπορίας</t>
    </r>
    <r>
      <rPr>
        <sz val="14"/>
        <rFont val="Tahoma"/>
        <family val="2"/>
      </rPr>
      <t xml:space="preserve"> : </t>
    </r>
  </si>
  <si>
    <r>
      <t xml:space="preserve">   Ο υπολογισμός των </t>
    </r>
    <r>
      <rPr>
        <b/>
        <sz val="12"/>
        <rFont val="Tahoma"/>
        <family val="2"/>
      </rPr>
      <t>ασφαλίστρων αστικής ευθύνης</t>
    </r>
    <r>
      <rPr>
        <sz val="12"/>
        <rFont val="Tahoma"/>
        <family val="2"/>
      </rPr>
      <t xml:space="preserve"> Ι.11 β του Πιν.Ι. γίνεται με βάση τον παρακάτω πίνακα που αφορά τη βασική δαπάνη χωρίς να υπολογίζονται οι τυχόν εκπτώσεις που δίνονται στους κατόχους των μηχανημάτων, επειδή δεν προκαλούν ατυχήματα.</t>
    </r>
  </si>
  <si>
    <r>
      <t>1. ορνιθοτροφείο μέχρι 40 m</t>
    </r>
    <r>
      <rPr>
        <vertAlign val="superscript"/>
        <sz val="12"/>
        <rFont val="Tahoma"/>
        <family val="2"/>
      </rPr>
      <t>2</t>
    </r>
    <r>
      <rPr>
        <sz val="12"/>
        <rFont val="Tahoma"/>
        <family val="2"/>
      </rPr>
      <t xml:space="preserve"> / 1000 κεφ</t>
    </r>
  </si>
  <si>
    <r>
      <t>1. oρνιθοτροφείο μέχρι 60 m</t>
    </r>
    <r>
      <rPr>
        <vertAlign val="superscript"/>
        <sz val="12"/>
        <rFont val="Tahoma"/>
        <family val="2"/>
      </rPr>
      <t>2</t>
    </r>
  </si>
  <si>
    <r>
      <t>2. αποθηκευτικοί χώροι κλπ. μέχρι 50 m</t>
    </r>
    <r>
      <rPr>
        <vertAlign val="superscript"/>
        <sz val="12"/>
        <rFont val="Tahoma"/>
        <family val="2"/>
      </rPr>
      <t>3</t>
    </r>
    <r>
      <rPr>
        <sz val="12"/>
        <rFont val="Tahoma"/>
        <family val="2"/>
      </rPr>
      <t xml:space="preserve"> / 1000 κεφ</t>
    </r>
  </si>
  <si>
    <r>
      <t>2.αποθηκευτικοί χώροι κλπ μέχρι 25 m</t>
    </r>
    <r>
      <rPr>
        <vertAlign val="superscript"/>
        <sz val="12"/>
        <rFont val="Tahoma"/>
        <family val="2"/>
      </rPr>
      <t>3</t>
    </r>
  </si>
  <si>
    <r>
      <t>ΣΗΜΕΙΩΣΗ :</t>
    </r>
    <r>
      <rPr>
        <sz val="12"/>
        <rFont val="Tahoma"/>
        <family val="2"/>
      </rPr>
      <t xml:space="preserve"> Στην υφιστάμενη κατάσταση οι χώροι και ο μηχανικός εξοπλισμός </t>
    </r>
  </si>
  <si>
    <r>
      <t xml:space="preserve"> Ο χώρος σε m</t>
    </r>
    <r>
      <rPr>
        <vertAlign val="superscript"/>
        <sz val="12"/>
        <rFont val="Tahoma"/>
        <family val="2"/>
      </rPr>
      <t>2</t>
    </r>
    <r>
      <rPr>
        <sz val="12"/>
        <rFont val="Tahoma"/>
        <family val="2"/>
      </rPr>
      <t xml:space="preserve"> που απαιτείται για την αποθήκευση ενός (1) τόνου προϊόντος και για ύψος 3-4 μέτρα, ανάλογα με τα προϊόντα που θα αποθηκευτούν, είναι:</t>
    </r>
  </si>
  <si>
    <r>
      <t>ΣΗΜΕΙΩΣΗ</t>
    </r>
    <r>
      <rPr>
        <sz val="11"/>
        <rFont val="Tahoma"/>
        <family val="2"/>
      </rPr>
      <t>: Για τα προϊόντα που δεν αναγράφονται προηγούμενα θα υπολογίζονται οι διαστάσεις των σιτηρών</t>
    </r>
  </si>
  <si>
    <t>ΑΓΕΛΑΔΕΣ ΓΑΛ/ΓΗΣ ΣΕ ΠΕΡΙΟΡΙΣΜΕΝΟ ΣΤΑΥΛΙΣΜΟ (2)</t>
  </si>
  <si>
    <t>ΑΓΕΛΑΔΕΣ ΓΑΛ/ΓΗΣ ΣΕ ΕΛΕΥΘΕΡΟ ΣΤΑΥΛΙΣΜΟ ΜΕ ΑΤΟΜΙΚΕΣ ΘΕΣΕΙΣ (2)</t>
  </si>
  <si>
    <t>ΑΓΕΛΑΔΕΣ ΓΑΛ/ΓΗΣ ΣΕ ΕΛΕΥΘΕΡΟ ΣΤΑΥΛΙΣΜΟ ΧΩΡΙΣ ΑΤΟΜΙΚΕΣ ΘΕΣΕΙΣ ΣΕ ΣΤΡΩΜΝΗ (2)</t>
  </si>
  <si>
    <t>ΑΓΕΛΑΔΕΣ ΚΡΕΑΤΟΠΑΡΑΓΩΓΗΣ ΕΛΕΥΘΕΡΗΣ ΒΟΣΚΗΣ (2)</t>
  </si>
  <si>
    <t>ΠΑΧΥΝΣΗ ΜΟΣΧΑΡΙΩΝ ΣΕ ΚΤΙΡΙΑ ΜΕ ΔΙΑΜΟΡΦΩΜΕΝΟ ΔΑΠΕΔΟ (ΚΑΝΑΛΙΑ Κ.Λ.Π.)</t>
  </si>
  <si>
    <t>ΚΑΛΑΜΠΟΚΙ ΠΟΤIΣΤΙΚΟ ΓΙΑ ΚΑΡΠΟ</t>
  </si>
  <si>
    <t>22,74 *</t>
  </si>
  <si>
    <t>* Δικαιούται ενίσχυσης μόνο σε περίπτωση που είναι κύρια καλλιέργεια και όχι επίσπορη</t>
  </si>
  <si>
    <t>ΚΕΡΑΣΙΑ   ΠΟΤΙΣΤΙΚΗ</t>
  </si>
  <si>
    <t>ΦΑΣΟΛΙΑ ΠΟΤΙΣΤΙΚΑ ΜΕΣΟΣΠΕΡΜΑ</t>
  </si>
  <si>
    <t>ΒΙΚΟΣ ΚΑΡΠΟΣ ΞΗΡΙΚΟΣ</t>
  </si>
  <si>
    <t>ΑΜΥΓΔΑΛΙΑ                           ΞΗΡΙΚΗ</t>
  </si>
  <si>
    <t>ΚΑΡΥΔΙΑ                                 ΞΗΡΙΚΗ</t>
  </si>
  <si>
    <t>ΓΛΥΚΑΝΙΣΟ   ΞΗΡΙΚΟ</t>
  </si>
  <si>
    <t>ΣΙΤΗΡΑ</t>
  </si>
  <si>
    <t>ΔΕΣΙΜΟ ΑΧΥΡΟΥ ΚΑΙ ΣΑΝΟΥ</t>
  </si>
  <si>
    <t>0,2 + 0,2</t>
  </si>
  <si>
    <t>0,3 + 0,2</t>
  </si>
  <si>
    <t>ΒΑΜΒΑΚΙ</t>
  </si>
  <si>
    <t>0,4 + 0,4</t>
  </si>
  <si>
    <t>ΗΛΙΑΝΘΟΣ</t>
  </si>
  <si>
    <r>
      <t xml:space="preserve">1,4 </t>
    </r>
    <r>
      <rPr>
        <sz val="9"/>
        <rFont val="Tahoma"/>
        <family val="2"/>
      </rPr>
      <t>(μόνο μεταφορά)</t>
    </r>
  </si>
  <si>
    <t>0,4 + 0,3</t>
  </si>
  <si>
    <r>
      <t xml:space="preserve">0,3 </t>
    </r>
    <r>
      <rPr>
        <sz val="9"/>
        <rFont val="Tahoma"/>
        <family val="2"/>
      </rPr>
      <t>(μόνο μεταφορά)</t>
    </r>
  </si>
  <si>
    <t>ΣΥΛΛΟΓΗ ΚΑΙ ΜΕΤΑΦΟΡΑ</t>
  </si>
  <si>
    <t>ΕΛΙΕΣ ΒΡΩΣΙΜΕΣ ΣΕ ΒΑΖΑ</t>
  </si>
  <si>
    <t>3,28 € / ΚΙΛΟ</t>
  </si>
  <si>
    <t>2,44 € / ΦΙΑΛΗ 640 gr</t>
  </si>
  <si>
    <t>1,64  € / ΦΙΑΛΗ 640 gr</t>
  </si>
  <si>
    <t>ΩΡΕΣ / ΣΤΡΕΜΜΑ</t>
  </si>
  <si>
    <t>0,59 -1,03</t>
  </si>
  <si>
    <t xml:space="preserve">   Οι βοσκότοποι πρέπει να κατέχονται νόμιμα εφόσον πρόκειται για Ιδιωτικό βοσκότοπο.  Εφόσον πρόκειται για  Κοινόχρηστο βοσκότοπο (Δημοτικό ή Κοινοτικό),  τα ζώα να εισέρχονται σε αυτόν νόμιμα σύμφωνα με τις διατάξεις του Ν. 1080/80 όπως ισχύει. Δηλαδή οι καταστάσεις που συντάσσονται στα πλαίσια εφαρμογής αυτού του Νόμου θα πρέπει : </t>
  </si>
  <si>
    <r>
      <t>m</t>
    </r>
    <r>
      <rPr>
        <vertAlign val="superscript"/>
        <sz val="12"/>
        <rFont val="Tahoma"/>
        <family val="2"/>
      </rPr>
      <t>2</t>
    </r>
    <r>
      <rPr>
        <sz val="12"/>
        <rFont val="Tahoma"/>
        <family val="2"/>
      </rPr>
      <t xml:space="preserve"> για τον ενσταβλισμό των ζώων κατά κεφαλή  σύμφωνα με την Απόφαση 244311 / 7-3-2002 του Υπουργείου Γεωργίας που αφορά την Επιλεξιμότητα επενδύσεων στους τομείς της Κτηνοτροφίας.</t>
    </r>
  </si>
  <si>
    <t>ΚΡΑΣΙ ΕΜΦΙΑΛΩΜΕΝΟ ΚΟΙΝΟ</t>
  </si>
  <si>
    <t>ΚΡΑΣΙ ΕΜΦΙΑΛΩΜΕΝΟ ΠΟΪΟΤΗΤΑΣ</t>
  </si>
  <si>
    <t>Περιφράξεις με συρματόπλεγμα και σιδερο ή τσιμεντο πασσάλους (€ / m) **</t>
  </si>
  <si>
    <r>
      <t>Αναβαθμίδες (€ / m</t>
    </r>
    <r>
      <rPr>
        <vertAlign val="superscript"/>
        <sz val="11"/>
        <rFont val="Tahoma"/>
        <family val="2"/>
      </rPr>
      <t>2</t>
    </r>
    <r>
      <rPr>
        <sz val="11"/>
        <rFont val="Tahoma"/>
        <family val="2"/>
      </rPr>
      <t>) ***</t>
    </r>
  </si>
  <si>
    <t>** Στην ανώτατη δαπάνη στις περιφράξεις τα 2/3 της αξίας αφορούν υλικά και το 1/3 εργατικά.</t>
  </si>
  <si>
    <t>*** Στην ανώτατη δαπάνη στις αναβαθμίδες τα 2/3 της αξίας αφορούν εργατικά και το 1/3 υλικά.</t>
  </si>
  <si>
    <t>ΚΤΗΝΟΤΡΟΦΙΚΑ ΣΤΕΓΑΣΤΡΑ ΜΕ ΣΚΕΛΕΤΟ ΘΕΡΜΟΚΗΠΙΟΥ (6)</t>
  </si>
  <si>
    <t>ΕΞΟΠΛΙΣΜΟΣ ΠΤΗΝΩΝ ΠΑΧΥΝΣΗΣ</t>
  </si>
  <si>
    <t>ΕΞΟΠΛΙΣΜΟΣ ΑΝΑΘΡΕΠΤΗΡΙΟΥ ΠΤΗΝΟΤΡΟΦΙΑΣ</t>
  </si>
  <si>
    <t>ΕΞΟΠΛΙΣΜΟΣ ΚΟΝΙΚΛΟΤΡΟΦΕΙΟΥ (ΜΙΚΤΗΣ ΚΑΤΕΥΘΥΝΣΗΣ)</t>
  </si>
  <si>
    <t xml:space="preserve">   Τα δίχτυα ελαιοσυλλογής έχουν διάρκεια ζωής 5 χρόνια.</t>
  </si>
  <si>
    <t>Τα δίχτυα ελαιοσυλλογής έχουν διάρκεια ζωής 5 χρόνια.</t>
  </si>
  <si>
    <t>Υψηλά τούνελ κηπευτικών (€ / στρ)</t>
  </si>
  <si>
    <r>
      <t xml:space="preserve">2,0 </t>
    </r>
    <r>
      <rPr>
        <b/>
        <sz val="16"/>
        <rFont val="Tahoma"/>
        <family val="2"/>
      </rPr>
      <t>*</t>
    </r>
  </si>
  <si>
    <t>Η επιδότηση για την αγρανάπαυση (10% έως 70% των στρ. καλλιέργειας) είναι 10,27 € / στρ.</t>
  </si>
  <si>
    <t>15. αρνιά γάλ. πoιμ. αβελτ. πρoβάτωv</t>
  </si>
  <si>
    <t>Οι Τιμές προϊόντων και δαπανών σ' όλους τους Πίνακες είναι χωρίς Φ.Π.Α.</t>
  </si>
  <si>
    <t xml:space="preserve">   Σημειώνεται ότι 1 στρ. μηδικής  αντιστοιχεί με 10 στρ. βοσκοτόπου. </t>
  </si>
  <si>
    <t xml:space="preserve">να περιέχουν το σύνολο των κτηνοτρόφων που έχουν δικαίωμα να βόσκουν τα ζώα τους καθώς και το σύνολο των ζώων κατά κτηνοτρόφο που έχει δικαίωμα εισόδου στο βοσκότοπο.            </t>
  </si>
  <si>
    <t>16. αρνιά ή κατσίκια πoιμ·ζώωv πoικ/ας άvω των 3 μηvώv</t>
  </si>
  <si>
    <t>17. κατσίκια γάλ. οικόσιτα βελτιωμ.</t>
  </si>
  <si>
    <t>18. κατσίκια γάλ. πoιμ. αβελτίωτα</t>
  </si>
  <si>
    <t>19. χoίροι αvαπαραγωγής</t>
  </si>
  <si>
    <t>20. χoιρίδια παχυvόμεvα</t>
  </si>
  <si>
    <t>22. κoυvέλια αvαπαραγωγής</t>
  </si>
  <si>
    <t>200-300</t>
  </si>
  <si>
    <t>20-30</t>
  </si>
  <si>
    <t>ΝΕΟΣ  ΓΕΩΡΓΟΣ</t>
  </si>
  <si>
    <t>ΛΟΙΠΟΙ  ΔΙΚΑΙΟΥΧΟΙ</t>
  </si>
  <si>
    <t>ΤΡΟΠΟΣ  ΑΞΙΟΠΟΙΗΣΗΣ  ΤΗΣ  ΕΚΤΑΣΗΣ</t>
  </si>
  <si>
    <t>Λοιπών   περιοχών</t>
  </si>
  <si>
    <t xml:space="preserve"> Ζωοτροφές για πώληση, αρωματικά και φαρμακευτικά φυτά, ψυχανθή και εκτός διατροφής (non food)</t>
  </si>
  <si>
    <t xml:space="preserve"> Λοιπές καλλιέργειες</t>
  </si>
  <si>
    <t>(Kg)</t>
  </si>
  <si>
    <t xml:space="preserve">ΜΕΛΙ </t>
  </si>
  <si>
    <t xml:space="preserve">ΚΗΡΙ </t>
  </si>
  <si>
    <r>
      <t xml:space="preserve">Στην περίπτωση παραγωγής βρώσιμης ελιάς (Πιν. 2.5α) η ως άνω παραγωγή θα πολλαπλασιάζεται με πέντε (5), εφόσον όμως δεν παράγεται λάδι. Αν παράγεται οποιαδήποτε ποσότητα λαδιού, τότε η υπόλοιπη ποσότητα λαδιού των δεικτών θα πολλαπλασιάζεται με πέντε (5) και θα είναι αυτή η παραγωγή βρώσιμης ελιάς. Η τιμή πώλησης βρώσιμης ελιάς προς μεταποίηση είναι </t>
    </r>
    <r>
      <rPr>
        <b/>
        <sz val="12"/>
        <rFont val="Tahoma"/>
        <family val="2"/>
      </rPr>
      <t xml:space="preserve">0,75 € / κιλό. </t>
    </r>
  </si>
  <si>
    <t>ΠΟΤΙΣΤΙΚΟΣ</t>
  </si>
  <si>
    <t xml:space="preserve"> ΞΗΡΙΚΟΣ</t>
  </si>
  <si>
    <r>
      <t xml:space="preserve">1,4 </t>
    </r>
    <r>
      <rPr>
        <b/>
        <sz val="16"/>
        <rFont val="Tahoma"/>
        <family val="2"/>
      </rPr>
      <t>*</t>
    </r>
  </si>
  <si>
    <r>
      <t>*</t>
    </r>
    <r>
      <rPr>
        <sz val="14"/>
        <rFont val="Tahoma"/>
        <family val="2"/>
      </rPr>
      <t xml:space="preserve"> Εάν συλλέγεται και άχυρο τότε στη μηχανική εργασία προστίθονται 0,2 ώρες μηχανικής εργασίας. Επίσης, όταν δε χρησιμοποιείται θεριζοαλωνιστική και ο θερισμός γίνεται με χορτοκοπτικό και  ακολουθεί μεταφορά και αλωνισμός εκτός αγρού η ανθρωπ. εργασία είναι 7</t>
    </r>
    <r>
      <rPr>
        <sz val="13"/>
        <rFont val="Tahoma"/>
        <family val="2"/>
      </rPr>
      <t xml:space="preserve"> ώρες  και η μηχανική εργασία 1,3.</t>
    </r>
  </si>
  <si>
    <r>
      <t xml:space="preserve">24,00 </t>
    </r>
    <r>
      <rPr>
        <sz val="10"/>
        <rFont val="Tahoma"/>
        <family val="2"/>
      </rPr>
      <t>(€  / ΣΤΡ.)</t>
    </r>
    <r>
      <rPr>
        <sz val="12"/>
        <rFont val="Tahoma"/>
        <family val="2"/>
      </rPr>
      <t xml:space="preserve"> *</t>
    </r>
  </si>
  <si>
    <t xml:space="preserve">  *  Περιλαμβάνεται και η δαπάνη εργασίας των ατόμων που ασχολούνται και χειρίζονται αυτά.</t>
  </si>
  <si>
    <r>
      <t>ΑΠΟΔΟΣΕΙΣ  (κιλά / m</t>
    </r>
    <r>
      <rPr>
        <b/>
        <vertAlign val="superscript"/>
        <sz val="12"/>
        <rFont val="Tahoma"/>
        <family val="2"/>
      </rPr>
      <t>2</t>
    </r>
    <r>
      <rPr>
        <b/>
        <sz val="12"/>
        <rFont val="Tahoma"/>
        <family val="2"/>
      </rPr>
      <t xml:space="preserve"> / έτος)</t>
    </r>
  </si>
  <si>
    <r>
      <t xml:space="preserve">          </t>
    </r>
    <r>
      <rPr>
        <b/>
        <u/>
        <sz val="12"/>
        <rFont val="Tahoma"/>
        <family val="2"/>
      </rPr>
      <t>ΣΗΜΕΙΩΣΕΙΣ :</t>
    </r>
    <r>
      <rPr>
        <b/>
        <sz val="12"/>
        <rFont val="Tahoma"/>
        <family val="2"/>
      </rPr>
      <t xml:space="preserve"> </t>
    </r>
  </si>
  <si>
    <t xml:space="preserve">    Για περιπτώσεις μανιταριών πλην  PLEUROTUS SP. θα χρησιμοποιηθούν δείκτες σύμφωνα με την σχετική βιβλιογραφία.</t>
  </si>
  <si>
    <t>Διάφορα αναλώσιμα ( € / ημέρα / κλίνη )</t>
  </si>
  <si>
    <t>Κόστος ποτών ( € / ποτό )</t>
  </si>
  <si>
    <t>3.16 Ε: ΔΙΑΡΚΕΙΑ ΛΕΙΤΟΥΡΓΙΑΣ ΤΟΥΡΙΣΤΙΚΩΝ ΚΑΤΑΛΥΜΑΤΩΝ</t>
  </si>
  <si>
    <r>
      <t xml:space="preserve"> € / m</t>
    </r>
    <r>
      <rPr>
        <b/>
        <vertAlign val="superscript"/>
        <sz val="11"/>
        <rFont val="Tahoma"/>
        <family val="2"/>
      </rPr>
      <t>2</t>
    </r>
  </si>
  <si>
    <t>ΩΡΕΣ / ΗΜΕΡΑ</t>
  </si>
  <si>
    <r>
      <t>Σταβλοϋπόστεγα με ελεύθερο ενσταβλισμό με ξύλινο σκελετό ή τσιμ/θους (€ / m</t>
    </r>
    <r>
      <rPr>
        <vertAlign val="superscript"/>
        <sz val="11"/>
        <rFont val="Tahoma"/>
        <family val="2"/>
      </rPr>
      <t>2</t>
    </r>
    <r>
      <rPr>
        <sz val="11"/>
        <rFont val="Tahoma"/>
        <family val="2"/>
      </rPr>
      <t>)</t>
    </r>
  </si>
  <si>
    <r>
      <t>Σταβλοϋπόστεγα με πρόσδεση με μεταλλικό σκελετό ή τσιμ/θους (€ / m</t>
    </r>
    <r>
      <rPr>
        <vertAlign val="superscript"/>
        <sz val="11"/>
        <rFont val="Tahoma"/>
        <family val="2"/>
      </rPr>
      <t>2</t>
    </r>
    <r>
      <rPr>
        <sz val="11"/>
        <rFont val="Tahoma"/>
        <family val="2"/>
      </rPr>
      <t>)</t>
    </r>
  </si>
  <si>
    <r>
      <t>Σταβλοϋπόστεγα με πρόσδεση με ξύλινο σκελετό ή τσιμ/θους (€ / m</t>
    </r>
    <r>
      <rPr>
        <vertAlign val="superscript"/>
        <sz val="11"/>
        <rFont val="Tahoma"/>
        <family val="2"/>
      </rPr>
      <t>2</t>
    </r>
    <r>
      <rPr>
        <sz val="11"/>
        <rFont val="Tahoma"/>
        <family val="2"/>
      </rPr>
      <t>)</t>
    </r>
  </si>
  <si>
    <r>
      <t>Σταβλοϋπόστεγα με ελεύθερο ενσταβλισμό με μεταλλικό σκελετό ή τσιμ/θου (€ / m</t>
    </r>
    <r>
      <rPr>
        <vertAlign val="superscript"/>
        <sz val="11"/>
        <rFont val="Tahoma"/>
        <family val="2"/>
      </rPr>
      <t>2</t>
    </r>
    <r>
      <rPr>
        <sz val="11"/>
        <rFont val="Tahoma"/>
        <family val="2"/>
      </rPr>
      <t>)</t>
    </r>
  </si>
  <si>
    <t xml:space="preserve"> 3. ΛΟΙΠΑ ΣΤΟΙΧΕΙΑ</t>
  </si>
  <si>
    <t>ΠΙΝΑΚΑΣ 3.1. ΤΙΜΕΣ ΚΑΥΣΙΜΩΝ ΚΑΙ ΗΛΕΚΤΡΙΚΗΣ ΕΝΕΡΓΕΙΑΣ</t>
  </si>
  <si>
    <t>* * Το 50% των ωρών από Γενικές εργασίες λειτουργίας εκμετάλλευσης του Πίνακα Ζ (Απαιτήσεις σε εργασία της Εκμ/σης) του Παραρτήματος ΙΙΙ - Πίνακες Υπολογισμού του Σχεδίου Βελτίωσης.</t>
  </si>
  <si>
    <t xml:space="preserve">ΠΙΝΑΚΑΣ ΜΕΤΑΤΡΟΠΗΣ ΖΩΪΚΟΥ ΚΕΦΑΛΑΙΟΥ ΣΕ ΜΟΝΑΔΕΣ ΖΩΪΚΟΥ ΚΕΦΑΛΑΙΟΥ (ΜΖΚ) </t>
  </si>
  <si>
    <t>ΕΙΔΟΣ ΚΑΙ ΚΑΤΗΓΟΡΙΑ ΖΩΩΝ</t>
  </si>
  <si>
    <t>ΒΟΟΕΙΔΗ</t>
  </si>
  <si>
    <t>ΑΓΕΛΑΔΕΣ ΓΑΛΑΚΤΟΠΑΡΑΓΩΓΗΣ</t>
  </si>
  <si>
    <t>ΑΓΕΛΑΔΕΣ ΚΡΕΑΤΟΠΑΡΑΓΩΓΗΣ (ΘΗΛΑΖΟΥΣΕΣ)</t>
  </si>
  <si>
    <t>ΑΡΣΕΝΙΚΑ ΜΟΣΧΑΡΙΑ ΗΛΙΚΙΑΣ ΑΝΩ ΤΩΝ 6 ΜΗΝΩΝ</t>
  </si>
  <si>
    <t>ΕΠΙΔΟΤΗΣΕΙΣ-ΑΠΟΖΗΜΙΩΣΕΙΣ (€ /στρ.)</t>
  </si>
  <si>
    <t>*</t>
  </si>
  <si>
    <t>ΜΟΣΧΙΔΕΣ ΗΛΙΚΙΑΣ ΑΝΩ ΤΩΝ 6 ΜΗΝΩΝ</t>
  </si>
  <si>
    <t>ΑΙΓΟΠΡΟΒΑΤΟΤΡΟΦΙΑ</t>
  </si>
  <si>
    <t>ΠΡΟΒΑΤΙΝΕΣ - ΑΙΓΕΣ ΗΛΙΚΙΑΣ ΑΝΩ ΤΟΥ ΕΤΟΥΣ</t>
  </si>
  <si>
    <t>ΣΥΝΤΕΛΕΣΤΗΣ ΜΕΤΑΤΡΟΠΗΣ ΣΕ ΜΖΚ</t>
  </si>
  <si>
    <t>ΠΟΤΙΣΜΑ</t>
  </si>
  <si>
    <t>ΑΡΑΒΟΣΙΤΟΣ</t>
  </si>
  <si>
    <t>ΒΑΜΒΑΚΟΠΙΤΑ</t>
  </si>
  <si>
    <t>ΖΑΧΑΡΟΠΙΤΑ</t>
  </si>
  <si>
    <t>Β</t>
  </si>
  <si>
    <t>ΠΕΤΡΕΛΑΙΟ ΚΙΝΗΣΗΣ</t>
  </si>
  <si>
    <t>ΠΕΤΡΕΛΑΙΟ ΘΕΡΜΑΝΣΗΣ</t>
  </si>
  <si>
    <t>Γ</t>
  </si>
  <si>
    <t>ΚΡΕΑΣ ΒΟΟΕΙΔΩΝ</t>
  </si>
  <si>
    <t>ΜΟΣΧΩΝ</t>
  </si>
  <si>
    <t>ΕΝΗΛΙΚΩΝ ΖΩΩΝ</t>
  </si>
  <si>
    <t>ΚΡΕΑΣ ΠΡΟΒΑΤΩΝ</t>
  </si>
  <si>
    <t>ΑΜΝΩΝ ΓΑΛΑΚΤΟΣ</t>
  </si>
  <si>
    <t>ΑΜΝΩΝ ΑΠΟΓΑΛΑΚΤΙΣΜΕΝΩΝ</t>
  </si>
  <si>
    <t>ΚΡΕΑΣ ΑΙΓΩΝ</t>
  </si>
  <si>
    <t>ΕΡΙΦΙΩΝ ΓΑΛΑΚΤΟΣ</t>
  </si>
  <si>
    <t>ΕΡΙΦΙΩΝ ΑΠΟΓΑΛΑΚΤΙΣΜΕΝΩΝ</t>
  </si>
  <si>
    <t>ΚΡΕΑΣ ΧΟΙΡΩΝ</t>
  </si>
  <si>
    <t>ΚΡΕΑΣ ΧΟΙΡΙΔΙΩΝ</t>
  </si>
  <si>
    <t>ΚΡΕΑΣ ΕΝΗΛΙΚΩΝ ΧΟΙΡΙΔΙΩΝ</t>
  </si>
  <si>
    <t>ΑΓΕΛΑΔΩΝ</t>
  </si>
  <si>
    <t>ΠΡΟΒΑΤΩΝ</t>
  </si>
  <si>
    <t>ΑΙΓΩΝ</t>
  </si>
  <si>
    <t>ΜΑΛΛΙ ΠΡΟΒΑΤΩΝ</t>
  </si>
  <si>
    <t>ΚΡΑΣΙ ΚΟΙΝΟ</t>
  </si>
  <si>
    <t>ΚΡΑΣΙ ΟΙΝΩΝ ΠΟΙΟΤΗΤΑΣ</t>
  </si>
  <si>
    <t>ΤΥΡΙ ΦΕΤΑ</t>
  </si>
  <si>
    <t>2. ΖΩΙΚΗ ΠΑΡΑΓΩΓΗ</t>
  </si>
  <si>
    <t>ΕΛΙΑ</t>
  </si>
  <si>
    <t>ΔΑΠΑΝΕΣ ΕΓΚΑΤΑΣΤΑΣΗΣ</t>
  </si>
  <si>
    <t>Ζ</t>
  </si>
  <si>
    <t xml:space="preserve">1. Δεξαμενή αποπίκρανσης ελιών </t>
  </si>
  <si>
    <t>2. Αποθήκη ή υπόστεγο αποθήκευσης σανού ή άχυρου</t>
  </si>
  <si>
    <t>3. Αποθήκη ή υπόστεγο σιτηρών γενικά</t>
  </si>
  <si>
    <t>1.</t>
  </si>
  <si>
    <t>2.</t>
  </si>
  <si>
    <t>3.</t>
  </si>
  <si>
    <t>4.</t>
  </si>
  <si>
    <t>5.</t>
  </si>
  <si>
    <t>6.</t>
  </si>
  <si>
    <t>7.</t>
  </si>
  <si>
    <t>8.</t>
  </si>
  <si>
    <t>9.</t>
  </si>
  <si>
    <t>10.</t>
  </si>
  <si>
    <t>11.</t>
  </si>
  <si>
    <t>ΠΑΤΑΤΑ</t>
  </si>
  <si>
    <t>ΑΓΓΙΝΑΡΕΣ</t>
  </si>
  <si>
    <t>ΚΟΥΚΙΑ ΧΛΩΡΑ</t>
  </si>
  <si>
    <t>ΔΑΜΑΣΚΗΝΑ</t>
  </si>
  <si>
    <t>ΡΟΔΑΚΙΝΑ</t>
  </si>
  <si>
    <t>ΜΗΛΑ</t>
  </si>
  <si>
    <t>ΣΥΚΑ ΞΕΡΑ</t>
  </si>
  <si>
    <t>ΛΕΜΟΝΙΑ</t>
  </si>
  <si>
    <t>ΕΠΙΤΡΑΠΕΖΙΟ</t>
  </si>
  <si>
    <t>ΟΙΝΟΠΟΙΗΣΙΜΟ</t>
  </si>
  <si>
    <t>ΑΣΠΡΟ ΜΟΣΧΑΤΟ ΣΑΜΟΥ</t>
  </si>
  <si>
    <t>ΜΑΣΤΙΧΗ</t>
  </si>
  <si>
    <t>ΤΡΙΑΝΤΑΦΥΛΛΑ</t>
  </si>
  <si>
    <t>ΓΑΡΥΦΑΛΑ</t>
  </si>
  <si>
    <t>ΖΕΡΜΠΕΡΕΣ</t>
  </si>
  <si>
    <t>ΧΡΥΣΑΝΘΕΜΑ</t>
  </si>
  <si>
    <t>ΣΚΛΗΡΟ ΣΙΤΑΡΙ</t>
  </si>
  <si>
    <t>ΕΠΕΞΗΓΗΣΕΙΣ ΤΟΥ ΠΙΝΑΚΑ 3.3.</t>
  </si>
  <si>
    <t>Μέχρι 7.812,18 € / 1000 κεφ.</t>
  </si>
  <si>
    <t>1. αυγά: 320 Χ 0,09  €/τεμ Χ 1000 κεφ.</t>
  </si>
  <si>
    <t>3. διατροφή ορνίθων : φύραμα : 40Kg/κεφ Χ 1000κεφ Χ 0,20 €/Kg</t>
  </si>
  <si>
    <t>4. λοιπές δαπάνες, φως νερό κτλ.</t>
  </si>
  <si>
    <t>Άχυρο</t>
  </si>
  <si>
    <t>2. Δεν συμπεριλαμβάνεται ο χώρος πάχυνσης μοσχαριών μετά τις 120 ημέρες.</t>
  </si>
  <si>
    <t xml:space="preserve">  Η χρήση φυσητήρα στην καλλιέργεια μαστίχας Χίου δικαιολογεί μείωση ανθρωπ. εργασίας 15%.</t>
  </si>
  <si>
    <t xml:space="preserve"> Η ισοδυναμία γεωργικών εκτάσεων μεταξύ τους ορίζεται ως εξής:</t>
  </si>
  <si>
    <t>Φυτά</t>
  </si>
  <si>
    <t>ΑΡΔΕΥΤΙΚΩΝ</t>
  </si>
  <si>
    <t xml:space="preserve">ΑΞΙΑ  </t>
  </si>
  <si>
    <t>1. Ο ίδιος λογαριασμός γίνεται και για τον υπολογισμό της οικονομικότητας των αυτοκινούμενων συλλεκτικών μηχανημάτων, με τη διαφορά ότι ο συντελεστής των καυσίμων είναι 0,2 και ίσως θα χρειαστεί να προστεθεί και ξένη εποχιακή εργασία στις μεταβλητές δαπάνες.</t>
  </si>
  <si>
    <t>ΠΙΝΑΚΑΣ ΑΣΦΑΛΙΣΤΡΩΝ ΑΣΤΙΚΗΣ ΕΥΘΥΝΗΣ</t>
  </si>
  <si>
    <t>Με πράσινο πιστ/κό</t>
  </si>
  <si>
    <t>Kτηvιατρική περίθαλψη φάρμακα</t>
  </si>
  <si>
    <t>ΜΕΤΑΒΛΗΤΕΣ ΔΑΠΑΝΕΣ (€ ή /στρ.)</t>
  </si>
  <si>
    <t>ΕΠΙΔΟΤΗΣΕΙΣ-ΑΠΟΖΗΜΙΩΣΕΙΣ (€  / στρ)</t>
  </si>
  <si>
    <t>€</t>
  </si>
  <si>
    <t>9.500-12.000</t>
  </si>
  <si>
    <t>7.200-8.000</t>
  </si>
  <si>
    <t>€ (ΕΦ’ ΑΠΑΞ)</t>
  </si>
  <si>
    <t>€/ΣΤΡ.</t>
  </si>
  <si>
    <t>€/m2</t>
  </si>
  <si>
    <t>€/m</t>
  </si>
  <si>
    <t>€/ΣΤΡ</t>
  </si>
  <si>
    <t>€ / ΛΙΤΡΟ</t>
  </si>
  <si>
    <t>€ / KW</t>
  </si>
  <si>
    <t xml:space="preserve">          Στην περίπτωση που στην εκμ/ση γίνεται μεταποίηση ή επεξεργασία των παρακάτω προϊόντων παραγωγής της, οι απαιτήσεις σε ανθρώπινη εργασία, σε σχέση με τις αντίστοιχες των δεικτών, αυξάνονται όπως παρακάτω :</t>
  </si>
  <si>
    <t>1. Αποπίκρανση βρώσιμων ελιών ή παραγωγή κρασιού  κατά 10% των αντίστοιχων δεικτών. Εφόσων γίνεται και παραγωγή τσίπουρου το σχετικό ποσοστό αυξάνεται στο 5%.</t>
  </si>
  <si>
    <t>2. Παραγωγή τυριού κατά 15%</t>
  </si>
  <si>
    <t>3. Παραγωγή γιαουρτιού  κατά  20%</t>
  </si>
  <si>
    <t xml:space="preserve">   Η χρήση μηχανοκίνητου ψεκαστικού δικαιολογεί μείωση ανθρώπινης εργασίας μέχρι 15%.</t>
  </si>
  <si>
    <t xml:space="preserve">  Η χρήση ελαιοραβδιστικού δικαιολογεί μείωση ανθρώπινης εργασίας μέχρι 25% εφόσον δεν χρησιμοποιούνται δίχτυα ελαιοσυλλογής.</t>
  </si>
  <si>
    <t xml:space="preserve"> 1 - 4</t>
  </si>
  <si>
    <t>ΩΡΕΣ   ΕΡΓΑΣΙΑΣ</t>
  </si>
  <si>
    <t>ΟΙΝΟΠΟΙΗΣ. ΑΜΠΕΛΙ              ΞΗΡΙΚΟ</t>
  </si>
  <si>
    <t>ΤΥΡΙ ΚΕΦΑΛΑΚΙ ΛΕΣΒΟΥ</t>
  </si>
  <si>
    <t>1. αξία νεοσσών: 1000 Χ 0,73  €/κεφ  Χ   12 : 18 μήνες</t>
  </si>
  <si>
    <t>2. διατροφή νεοσσών : φύραμα : 4500Kg Χ 0,28 €/Kg Χ 12 : 18 μήνες</t>
  </si>
  <si>
    <t>2. αξία κρέατος κότας: 1000 Χ               0,29  €/κεφ Χ  12 : 18 μήνες</t>
  </si>
  <si>
    <t>ΕΠΙΤΡΑΠ. ΑΜΠΕΛΙ    ΠΟΤ/ΚΟ</t>
  </si>
  <si>
    <t>ΚΡΕΟΠΑΡΑΓΩΓΗ (ΓΙΑ 1000 ΚΕΦ)</t>
  </si>
  <si>
    <t>Α. ΑΞΙΑ ΠΑΡΑΓΩΓΗΣ</t>
  </si>
  <si>
    <t>Β. ΔΑΠΑΝΕΣ ΕΚΤΡΟΦΗΣ</t>
  </si>
  <si>
    <t>3. κτηνιατρική περίθαλψη</t>
  </si>
  <si>
    <t>4. κτηνιατρική περίθαλψη</t>
  </si>
  <si>
    <t>5. δαπάνες εμπορίας – φόρος πώλησης του προϊόντος</t>
  </si>
  <si>
    <t>5. λοιπές δαπάνες, φως νερό κτλ</t>
  </si>
  <si>
    <t>6. δαπάνες εμπορίας – φόρος πώλησης του προϊόντος</t>
  </si>
  <si>
    <t>Δ. ΑΠΑΙΤΗΣΕΙΣ ΧΩΡΟΥ</t>
  </si>
  <si>
    <t>Ε. ΑΞΙΑ ΜΗΧ/ΚΟΥ ΕΞΟΠΛΙΣΜΟΥ</t>
  </si>
  <si>
    <t>Kατηγoρία ζώωv</t>
  </si>
  <si>
    <t>Παραγωγή το έτος</t>
  </si>
  <si>
    <t xml:space="preserve"> </t>
  </si>
  <si>
    <t>ΚΛΑΔΟΙ ΠΑΡΑΓΩΓΗΣ</t>
  </si>
  <si>
    <t>Σπόροι</t>
  </si>
  <si>
    <t>Λιπάσματα-κοπριά</t>
  </si>
  <si>
    <t>Γεωργικά φάρμακα-ζιζανιοκτόνα</t>
  </si>
  <si>
    <t>Θέρμανση</t>
  </si>
  <si>
    <t>ΑΠΑΙΤΗΣΕΙΣ ΕΡΓΑΣΙΑΣ (ώρες / στρ.)</t>
  </si>
  <si>
    <t>Ανθρ.</t>
  </si>
  <si>
    <t>Μηχαν.</t>
  </si>
  <si>
    <t>Ξηρικές καλλιέργειες</t>
  </si>
  <si>
    <t>Ποτιστικές καλλιέργειες</t>
  </si>
  <si>
    <t>ΑΠΟΔΟΣΕΙΣ (κιλά / στρ.)</t>
  </si>
  <si>
    <t>Πρώτου κύριου προϊόντος</t>
  </si>
  <si>
    <t>Δεύτερου κύριου προϊόντος</t>
  </si>
  <si>
    <t>Υποπροϊόντων</t>
  </si>
  <si>
    <t>Δ</t>
  </si>
  <si>
    <t>Ε</t>
  </si>
  <si>
    <t>Διάφορα (άρδευση,υλικά συσκ/σίας,τέλη κλπ.)</t>
  </si>
  <si>
    <t>ΒΙΚΟΣ ΚΑΡΠΟΣ</t>
  </si>
  <si>
    <t>Ισοπέδωση - Διαμόρφωση χώρων (€ / στρ.)</t>
  </si>
  <si>
    <t>Περιφράξεις με ξερολιθιά (€ / m)</t>
  </si>
  <si>
    <t>Πηγάδι (€ / m)</t>
  </si>
  <si>
    <t>Διάτρηση για γεώτρηση διαμέτρου 8΄΄ μετά σωληνώσεων  (€ / m)</t>
  </si>
  <si>
    <t>2,65  € / ΛΙΤ.</t>
  </si>
  <si>
    <t>Σύστημα άρδευσης μηδικής (€ / στρ)</t>
  </si>
  <si>
    <t>Στάγδην αροτραίων καλλιεργειών (€ / στρ)</t>
  </si>
  <si>
    <t>Στάγδην αμπελώνων (€ / στρ)</t>
  </si>
  <si>
    <t>Θερμοκήπια ανεξάρτητα είδος σκελετού &amp; κάλυψη με τζάμι (€ / στρ)</t>
  </si>
  <si>
    <t>Στάγδην δενδρώνων (€ / στρ)                                       (μόνο τα λάστιχα χωρίς λιπαντήρα κ.λ.π.)</t>
  </si>
  <si>
    <r>
      <t>Υπόστεγα για διάφορες χρήσεις                                       (με ELLENIT ή λαμαρίνα) * (€ / m</t>
    </r>
    <r>
      <rPr>
        <vertAlign val="superscript"/>
        <sz val="11"/>
        <rFont val="Tahoma"/>
        <family val="2"/>
      </rPr>
      <t>2</t>
    </r>
    <r>
      <rPr>
        <sz val="11"/>
        <rFont val="Tahoma"/>
        <family val="2"/>
      </rPr>
      <t>)</t>
    </r>
  </si>
  <si>
    <r>
      <t>Υπόστεγα με ξύλινο σκελετό ή τσιμεντοπασσάλους (€ / m</t>
    </r>
    <r>
      <rPr>
        <vertAlign val="superscript"/>
        <sz val="11"/>
        <rFont val="Tahoma"/>
        <family val="2"/>
      </rPr>
      <t>2</t>
    </r>
    <r>
      <rPr>
        <sz val="11"/>
        <rFont val="Tahoma"/>
        <family val="2"/>
      </rPr>
      <t>)</t>
    </r>
  </si>
  <si>
    <r>
      <t>Πάγκοι ριζοβολίας σποροφύτων (€ / m</t>
    </r>
    <r>
      <rPr>
        <vertAlign val="superscript"/>
        <sz val="11"/>
        <rFont val="Tahoma"/>
        <family val="2"/>
      </rPr>
      <t>2</t>
    </r>
    <r>
      <rPr>
        <sz val="11"/>
        <rFont val="Tahoma"/>
        <family val="2"/>
      </rPr>
      <t>)</t>
    </r>
  </si>
  <si>
    <t>ΠΕΡΙΕΧΟΜΕΝΑ</t>
  </si>
  <si>
    <t>Σελίδες</t>
  </si>
  <si>
    <t>ΕΠΙΔΟΤΗΣΕΙΣ-ΑΠΟΖΗΜΙΩΣΕΙΣ  (€ / στρ.)</t>
  </si>
  <si>
    <t>**  Αναφέρεται στην παραγωγή σπορόφυτων από τον ίδιο τον παραγωγό</t>
  </si>
  <si>
    <t>ΜΕΤΑΒΛΗΤΕΣ ΔΑΠΑΝΕΣ (€  /στρ.)</t>
  </si>
  <si>
    <t>ΔΙΑΦΟΡΑ ΚΗΠΕΥΤΙΚΑ                  (ΥΠΟ ΜΟΡΦΗ ΛΑΧΑΝΟΚΗΠΟΥ)</t>
  </si>
  <si>
    <t>ΔΑΠΑΝΕΣ ΕΓΚΑΤΑΣΤΑΣΗΣ (€ / στρ.)</t>
  </si>
  <si>
    <t>ΔΑΠΑΝΕΣ ΕΓΚΑΤΑΣΤΑΣΗΣ   (€ / στρ.)</t>
  </si>
  <si>
    <t>2.000 - 2.500</t>
  </si>
  <si>
    <t>1.500 - 2.500</t>
  </si>
  <si>
    <t>1.000 - 2.500</t>
  </si>
  <si>
    <t>293,47 - 352,16</t>
  </si>
  <si>
    <t>ΑΓΡΟΤΙΚΑ ΑΥΤΟΚΙΝΗΤΑ ΚΑΙ ΦΟΡΤΗΓΑ</t>
  </si>
  <si>
    <t xml:space="preserve">ΠΙΝΑΚΑΣ 3.11:  ΥΠΟΛΟΓΙΣΜΟΣ ΥΨΟΥΣ ΕΞΙΣΩΤΙΚΗΣ ΑΠΟΖΗΜΙΩΣΗΣ </t>
  </si>
  <si>
    <t xml:space="preserve">   Κατά την σύνταξη των Σχεδίων Βελτίωσης και Σχεδίων Δράσης θα ληφθούν υπόψη τα παρακάτω σχετικά με την:   </t>
  </si>
  <si>
    <t>α) Φυτική Παραγωγή: Δικαιολογείται αύξηση τιμών κατά 70 %. Στα κηπευτικά και στις αροτραίες καλλιέργειες αυξάνονται οι μεταβλητές δαπάνες (ολικά) 20 %.</t>
  </si>
  <si>
    <t>β) Ζωικής παραγωγής: Δικαιολογείται αύξηση της τιμής του γάλακτος κατά 20 % και του κρέατος κατά 50%, μείωση παραγωγής γάλακτος και κρέατος κατά 10 % και αύξηση δαπάνης διατροφής αγοραζόμενων ζωοτροφών κατά 10 %.</t>
  </si>
  <si>
    <t>3.800               ΑΝΑ ΧΟΙΡΟ/ΡΑ</t>
  </si>
  <si>
    <t>90 / ΖΩΟ</t>
  </si>
  <si>
    <t>2.140 / ΑΓΕΛ.</t>
  </si>
  <si>
    <t>2.350 / ΑΓΕΛ.</t>
  </si>
  <si>
    <t>2.025 / ΑΓΕΛ.</t>
  </si>
  <si>
    <t>1.060 / ΑΓΕΛ.</t>
  </si>
  <si>
    <t>970 /  ΜΟΣΧ.</t>
  </si>
  <si>
    <t>1060 / ΜΟΣΧ.</t>
  </si>
  <si>
    <t>235 /  ΘΕΣΗ ΧΟΙΡΟΥ</t>
  </si>
  <si>
    <t>235 / ΠΡΟΒΑΤΟ 'Η ΑΙΓΑ</t>
  </si>
  <si>
    <t>380 / ΠΡΟΒΑΤΟ 'Η ΑΙΓΑ</t>
  </si>
  <si>
    <r>
      <t>€ / m</t>
    </r>
    <r>
      <rPr>
        <b/>
        <vertAlign val="superscript"/>
        <sz val="10"/>
        <rFont val="Tahoma"/>
        <family val="2"/>
      </rPr>
      <t>2</t>
    </r>
    <r>
      <rPr>
        <b/>
        <sz val="10"/>
        <rFont val="Tahoma"/>
        <family val="2"/>
      </rPr>
      <t xml:space="preserve"> ΚΤΙΡ/ΚΩΝ (1) , (5)</t>
    </r>
  </si>
  <si>
    <t>10 / ΟΡΝΙΘΑ</t>
  </si>
  <si>
    <t>3 / ΘΕΣΗ ΠΟΥΛ.</t>
  </si>
  <si>
    <t>132 ΑΝΑ  ΚΟΝ/ΡΑ</t>
  </si>
  <si>
    <t xml:space="preserve"> Η άρδευση των καλλιεργειών δικαιολογεί αύξηση παραγωγής μέχρι 100 %. Η αντικατάσταση αρδευτικού συστήματος με στάγδην άρδευση δικαιολογεί αύξηση παραγωγής κατά 50 %.</t>
  </si>
  <si>
    <t xml:space="preserve"> Η κατασκευή αναβαθμίδων δικαιολογεί αύξηση παραγωγής μέχρι 20%.</t>
  </si>
  <si>
    <t xml:space="preserve"> Η αγορά τυποποιημένου μεταλλικού θερμοκηπίου δικαιολογεί αύξηση παραγωγής κατά 10 % και η θέρμανση επιφέρει αύξηση 20 %.</t>
  </si>
  <si>
    <t xml:space="preserve"> Σε κτηνοτροφική εκμ/ση που κατασκευάζεται ποιμνιοστάσιο ή βουστάσιο δικαιολογείται αύξηση παραγωγής σε γάλα και κρέας μέχρι 20 % και η κατασκευή αποθήκης ζωοτροφών δικαιολογεί μείωση δαπανών διατροφής μέχρι και 20 %. Επίσης  ηλεκτροδότηση ποιμνιοστασίου ή βουστασίου δικαιολογεί αύξηση παραγωγής 5%. </t>
  </si>
  <si>
    <t>ΤΙΜΕΣ ΤΥΠΟΠΟΙΗΜΕΝΩΝ ΠΡΟΪΟΝΤΩΝ</t>
  </si>
  <si>
    <t>Για τα υπόλοιπα Τυποποιημένα προϊόντα η τιμή αυξάνεται κατά 10% της αρχικής τιμής πριν την Τυποποίηση.</t>
  </si>
  <si>
    <t>   Όπου χρησιμοποιείται ξένο γεωργικό μηχάνημα, οι ώρες εργασίας του θα υπολογίζονται σύμφωνα με τις ώρες μηχανικής εργασίας ανά στρέμμα και η αμοιβή του σύμφωνα με την αμοιβή του μηχανήματος ανά ώρα (βλ. Πιν. 3.8). Εφ’ όσον η γεωργική εκμετάλλευση καλύπτει τις ανάγκες της ή μέρος αυτών με δικά της μηχανήματα, τότε είναι ευνόητο ότι στους κλάδους παραγωγής δεν αναφέρεται δαπάνη ξένης μηχανικής εργασίας ή αναφέρεται μέρος αυτής.</t>
  </si>
  <si>
    <t xml:space="preserve">   Η κατασκευή ποιμνιοστασίου ή βουστασίου δικαιολογεί μείωση ανθρώπινης εργασίας 1 ώρα κατά αιγοπρόβατο και 2 ώρες κατά βοοειδές.</t>
  </si>
  <si>
    <t>γ)  Άνθη : 13 % επί της αξίας της παραγωγής.</t>
  </si>
  <si>
    <t>δ)  Γαλακτοκομικά προϊόντα : 0,5 % επί της αξίας της παραγωγής.</t>
  </si>
  <si>
    <t>α)  Προϊόντα φυτικής παραγωγής : 3 % επί της αξίας της παραγωγής.</t>
  </si>
  <si>
    <t>β)  Φρούτα και προϊόντα θερμοκηπίου : 10 % επί της αξίας της παραγωγής.</t>
  </si>
  <si>
    <t>210 € ανά Ταύρο και μέχρι 90 ζώα ανά εκμετάλλευση.</t>
  </si>
  <si>
    <t>109,83 € ανά Δαμαλίδα για Δείκτη Πυκνότητας μικρότερο από 1 ΜΜΖ ανά 10 στρέμματα.</t>
  </si>
  <si>
    <t>Β. ΜΗΧΑΝΗΜΑΤΩΝ</t>
  </si>
  <si>
    <t>ΦΑΣΕΙΣ ΕΡΓΑΣΙΑΣ</t>
  </si>
  <si>
    <t>ΣΑΝΟΙ</t>
  </si>
  <si>
    <t>ΟΡΓΩΜΑ</t>
  </si>
  <si>
    <t>ΣΠΟΡΑ</t>
  </si>
  <si>
    <t>ΛΙΠΑΝΣΗ</t>
  </si>
  <si>
    <t>ΨΕΚΑΣΜΟΣ</t>
  </si>
  <si>
    <t>ΣΚΑΛΙΣΜΑ</t>
  </si>
  <si>
    <t>ΣΥΝΟΛΟ</t>
  </si>
  <si>
    <t>ΑΞΙΕΣ ΕΔΑΦΩΝ</t>
  </si>
  <si>
    <t>ΕΝΟΙΚΙΑ ΕΔΑΦΩΝ</t>
  </si>
  <si>
    <t>ΓΕΩΡΓΙΚΗ ΓΗ ΞΗΡΙΚΗ</t>
  </si>
  <si>
    <t>ΓΕΩΡΓΙΚΗ ΓΗ ΠΟΤΙΣΤΙΚΗ</t>
  </si>
  <si>
    <t>ΒΟΣΚΟΤΟΠΟΙ</t>
  </si>
  <si>
    <t>ΕΞΕΙΔΙΚΕΥΜΕΝΟΣ ΕΠΟΧ. ΕΡΓΑΤΗΣ</t>
  </si>
  <si>
    <t>ΒΟΣΚΟΣ - ΣΤΑΥΛΙΤΗΣ</t>
  </si>
  <si>
    <t xml:space="preserve">ΑΞΙΑ ΠΕΥΚΟΜΕΛΟΥ-ΑΝΘΟΜΕΛΟΥ </t>
  </si>
  <si>
    <t>3. Ορθοστάτες με γαλβανιζέ σωλήνες και τα υπόλοιπα με ξύλο</t>
  </si>
  <si>
    <t>ΦΡΕΖΑΡΙΣΜΑ</t>
  </si>
  <si>
    <t xml:space="preserve">   Η κατασκευή ψυκτικών χώρων για αποθήκευση νωπών φρούτων ή ανθέων δικαιολογεί αύξηση 10% σε ανθρώπινη και μηχανική εργασία.</t>
  </si>
  <si>
    <t>2. ΕΡΓΑΣΙΑ ΚΛΑΔΩΝ ΠΑΡΑΓΩΓΗΣ</t>
  </si>
  <si>
    <t>3. ΠΑΡΑΓΩΓΗ ΠΡΟΪΟΝΤΩΝ</t>
  </si>
  <si>
    <t>4. ΑΠΟΣΒΕΣΗ ΠΑΓΙΟΥ ΚΕΦΑΛΑΙΟΥ</t>
  </si>
  <si>
    <t xml:space="preserve">   Για τις άλλες μορφές αιγοπροβατοτροφικής εκμετάλλευσης πλην ποιμενικής εξασφαλίζεται η διατροφή των ζώων με αγοραζόμενες ζωοτροφές. Η βόσκηση των ελαιώνων γίνεται δεκτή στα νησιά.</t>
  </si>
  <si>
    <t>14. Πίνακας, Καλώδια</t>
  </si>
  <si>
    <t>15. Ηλεκτρική εγκατάσταση</t>
  </si>
  <si>
    <t>16. Μεταφορικά</t>
  </si>
  <si>
    <t>ΠΙΝΑΚΑΣ 3.13: ΑΠΟΘΗΚΕΥΤΙΚΟΙ ΧΩΡΟΙ</t>
  </si>
  <si>
    <t>ΠΙΝΑΚΑΣ 3.14: ΜΕΤΑΠΟΙΗΣΗ ΠΡΟΪΟΝΤΩΝ</t>
  </si>
  <si>
    <t>ΠΙΝΑΚΑΣ 3.15: ΜΕΙΩΜΕΝΕΣ ΜΕΣΕΣ ΣΤΡΕΜΜΑΤΙΚΕΣ                               ΑΠΟΔΟΣΕΙΣ</t>
  </si>
  <si>
    <t>ΠΙΝΑΚΑΣ 3.13. ΑΠΟΘΗΚΕΥΤΙΚΟΙ ΧΩΡΟΙ</t>
  </si>
  <si>
    <t>ΠΙΝΑΚΑΣ 3.14. ΜΕΤΑΠΟΙΗΣΗ ΠΡΟΪΟΝΤΩΝ</t>
  </si>
  <si>
    <r>
      <t xml:space="preserve">3. </t>
    </r>
    <r>
      <rPr>
        <b/>
        <sz val="13"/>
        <rFont val="Tahoma"/>
        <family val="2"/>
      </rPr>
      <t>Αρνιά</t>
    </r>
    <r>
      <rPr>
        <sz val="13"/>
        <rFont val="Tahoma"/>
        <family val="2"/>
      </rPr>
      <t xml:space="preserve"> γάλακτος γενικά</t>
    </r>
  </si>
  <si>
    <r>
      <t xml:space="preserve">4. </t>
    </r>
    <r>
      <rPr>
        <b/>
        <sz val="13"/>
        <rFont val="Tahoma"/>
        <family val="2"/>
      </rPr>
      <t>Αρνιά</t>
    </r>
    <r>
      <rPr>
        <sz val="13"/>
        <rFont val="Tahoma"/>
        <family val="2"/>
      </rPr>
      <t xml:space="preserve"> παχυνόμενα άνω των 45 ημ.</t>
    </r>
  </si>
  <si>
    <r>
      <t xml:space="preserve">5. </t>
    </r>
    <r>
      <rPr>
        <b/>
        <sz val="13"/>
        <rFont val="Tahoma"/>
        <family val="2"/>
      </rPr>
      <t>Πρόβατα</t>
    </r>
    <r>
      <rPr>
        <sz val="13"/>
        <rFont val="Tahoma"/>
        <family val="2"/>
      </rPr>
      <t xml:space="preserve"> πoιμ. ημιβελ. φυλ. Z.B.45kg</t>
    </r>
  </si>
  <si>
    <r>
      <t xml:space="preserve">5. </t>
    </r>
    <r>
      <rPr>
        <b/>
        <sz val="13"/>
        <rFont val="Tahoma"/>
        <family val="2"/>
      </rPr>
      <t>Κατσίκια</t>
    </r>
    <r>
      <rPr>
        <sz val="13"/>
        <rFont val="Tahoma"/>
        <family val="2"/>
      </rPr>
      <t xml:space="preserve"> γάλακτος γενικά</t>
    </r>
  </si>
  <si>
    <r>
      <t xml:space="preserve">6. </t>
    </r>
    <r>
      <rPr>
        <b/>
        <sz val="13"/>
        <rFont val="Tahoma"/>
        <family val="2"/>
      </rPr>
      <t>Πρόβατα</t>
    </r>
    <r>
      <rPr>
        <sz val="13"/>
        <rFont val="Tahoma"/>
        <family val="2"/>
      </rPr>
      <t xml:space="preserve"> πoιμ. αβελτ. φυλ. Z.B.40kg</t>
    </r>
  </si>
  <si>
    <r>
      <t xml:space="preserve">6. </t>
    </r>
    <r>
      <rPr>
        <b/>
        <sz val="13"/>
        <rFont val="Tahoma"/>
        <family val="2"/>
      </rPr>
      <t>Κατσίκια</t>
    </r>
    <r>
      <rPr>
        <sz val="13"/>
        <rFont val="Tahoma"/>
        <family val="2"/>
      </rPr>
      <t xml:space="preserve"> παχυνόμενα άνω των 45 ημ.</t>
    </r>
  </si>
  <si>
    <r>
      <t xml:space="preserve">7. </t>
    </r>
    <r>
      <rPr>
        <b/>
        <sz val="13"/>
        <rFont val="Tahoma"/>
        <family val="2"/>
      </rPr>
      <t>Χoιρίδια</t>
    </r>
    <r>
      <rPr>
        <sz val="13"/>
        <rFont val="Tahoma"/>
        <family val="2"/>
      </rPr>
      <t xml:space="preserve"> παχυvόμεvα άνω των 6 μην.</t>
    </r>
  </si>
  <si>
    <r>
      <t xml:space="preserve">8. </t>
    </r>
    <r>
      <rPr>
        <b/>
        <sz val="13"/>
        <rFont val="Tahoma"/>
        <family val="2"/>
      </rPr>
      <t>Κατσίκια</t>
    </r>
    <r>
      <rPr>
        <sz val="13"/>
        <rFont val="Tahoma"/>
        <family val="2"/>
      </rPr>
      <t xml:space="preserve"> πoιμ. αβελτ. φυλ. Z.B.40kg</t>
    </r>
  </si>
  <si>
    <r>
      <t xml:space="preserve">1. </t>
    </r>
    <r>
      <rPr>
        <b/>
        <sz val="13"/>
        <rFont val="Tahoma"/>
        <family val="2"/>
      </rPr>
      <t>Αγελαδινό</t>
    </r>
  </si>
  <si>
    <r>
      <t xml:space="preserve">2. </t>
    </r>
    <r>
      <rPr>
        <b/>
        <sz val="13"/>
        <rFont val="Tahoma"/>
        <family val="2"/>
      </rPr>
      <t>Πρόβειο</t>
    </r>
  </si>
  <si>
    <r>
      <t xml:space="preserve">3. </t>
    </r>
    <r>
      <rPr>
        <b/>
        <sz val="13"/>
        <rFont val="Tahoma"/>
        <family val="2"/>
      </rPr>
      <t>Κατσικίσιο</t>
    </r>
  </si>
  <si>
    <t xml:space="preserve">2. Στα απομακρυσμένα κτίσματα που δεν πηγαίνει δρόμος μπορούν να δικαιολογηθούν έξοδα μεταφοράς οικοδομικών υλικών με ζώα. Αυτά δεν περιλαμβάνονται στην ανώτατη δαπάνη.                                                                                                                       </t>
  </si>
  <si>
    <t>ΣΑΝΟΣ ΣΙΤΗΡΩΝ</t>
  </si>
  <si>
    <t>ΣΑΝΟΣ ΨΥΧΑΝΘΩΝ</t>
  </si>
  <si>
    <t xml:space="preserve">ΑΞΙΑ ΗΜΕΡ/ΣΘΙΩΝ </t>
  </si>
  <si>
    <t>Τα έσοδα των μηχανημάτων αυτών υπολογίζονται με βάση τα δεδομένα των αντίστοιχων καλλιεργειών (δαπάνη / στρ συλλογής) και το παρακάτω :</t>
  </si>
  <si>
    <t>25.000-30.000 τεμάχ.</t>
  </si>
  <si>
    <t xml:space="preserve">ΕΠΙΔΟΤΗΣΕΙΣ - ΑΠΟΖΗΜΙΩΣΕΙΣ                    </t>
  </si>
  <si>
    <t xml:space="preserve">ΕΠΙΔΟΤΗΣΕΙΣ - ΑΠΟΖΗΜΙΩΣΕΙΣ          </t>
  </si>
  <si>
    <t xml:space="preserve"> Ελάχιστη παραγωγή λαδιού στους ποτιστικούς ελαιώνες : 50 κιλά / στρ. και μέγιστη 120 κιλά / στρ.</t>
  </si>
  <si>
    <t xml:space="preserve"> Η παραγωγή λαδιού στο Νομό Χίου είναι 30-40 κιλά / στρ. με ελάχιστη αποδεκτή πυκνότητα 12 δένδρα / στρ.</t>
  </si>
  <si>
    <t>Η παραγωγή λαδιού στο Νομό Λέσβου και στο Νομό Σάμου είναι 50-70 κιλά / στρ.</t>
  </si>
  <si>
    <t xml:space="preserve">  Όταν κατασκευάζουμε αποθήκη Γεωργ. Εφοδίων και Γεωργ. Μηχανημάτων αυξάνεται η διάρκεια ζωής των αποθηκευμένων ειδών μέχρι 50%.</t>
  </si>
  <si>
    <t xml:space="preserve">  Για την εκτίμηση της ετήσιας απόσβεσης των υπολοίπων περιουσιακών στοιχείων, η διάρκεια ζωής δίνεται για τα κυριότερα στοιχεία στο έντυπο Νο 4 του ΟΔΓΕ. Εφ’ όσον στην εκμετάλλευση  υπάρχουν περιουσιακά στοιχεία που ο χρόνος αξιοποίησης των στη εκμετάλλευση είναι μεγαλύτερος αυτού των πινάκων και προβλέπεται να αξιοποιηθούν για μερικά χρόνια, τότε για το υπολογισμό των αποσβέσεων μπορεί να χρησιμοποιηθεί η συνολική περίοδος που αυτά θα μείνουν στην εκμετάλλευση.</t>
  </si>
  <si>
    <t>Στο ποτιστικό ελαιώνα η άρδευση απαιτεί 14 ώρες μηχανικής εργασίας.</t>
  </si>
  <si>
    <t>14.700 € ΚΑΙ ΕΠΙΠΛΕΟΝ 4.700 € ΓΙΑ ΚΑΘΕ 100 ΧΟΙΡ/ΡΕΣ</t>
  </si>
  <si>
    <t>ΓΙΑ ΣΥΣΤΗΜΑ ΔΙΑΧΩΡΙΣΜΟΥ ΥΓΡΩΝ-ΣΤΕΡΕΩΝ ΚΟΠΡΟΣΩΡΟΥ ΚΑΙ ΕΠΕΞΕΡΓΑΣΙΑ ΥΓΡΩΝ 14.700 € ΚΑΙ ΕΠΙΠΛΕΟΝ 5.900 € ΓΙΑ ΚΑΘΕ 100 ΑΓΕΛΑΔΕΣ ή 200 ΠΑΧΥΝΟΜΕΝΑ ΜΟΣΧΑΡΙΑ</t>
  </si>
  <si>
    <t>ΓΙΑ ΚΟΠΡΟΣΩΡΟ ΚΑΙ ΣΗΠΤΙΚΟ ΚΑΙ ΑΠΟΡΡΟΦΗΤΙΚΟ ΒΟΘΡΟ 14.700 €  ΓΙΑ ΚΆΘΕ 50 ΑΓΕΛΑΔΕΣ</t>
  </si>
  <si>
    <r>
      <t xml:space="preserve">Κατ' αποκοπή επιδότηση ελαιώνων : </t>
    </r>
    <r>
      <rPr>
        <b/>
        <sz val="12"/>
        <rFont val="Tahoma"/>
        <family val="2"/>
      </rPr>
      <t xml:space="preserve">14,50 € / στρ. </t>
    </r>
  </si>
  <si>
    <t>*    Με μηχανοκίνητη φύτευση-συλλογή η ανθρώπινη εργασία γίνεται 50 ώρες</t>
  </si>
  <si>
    <t xml:space="preserve">Ορεινές περιοχές </t>
  </si>
  <si>
    <t xml:space="preserve">Μειονεκτικές &amp; με ειδικά προβλήματα περιοχές </t>
  </si>
  <si>
    <t>Μικρά νησιά Αιγαίου</t>
  </si>
  <si>
    <t>ΠΙΝΑΚΑΣ 3.12: ΟΙΚΟΝΟΜΙΚΗ ΕΝΙΣΧΥΣΗ ΒΙΟΚΑΛΛΙΕΡΓΗΤΩΝ</t>
  </si>
  <si>
    <t>28 € ανά επιλέξιμη προβατίνα στους παραγωγούς (βαριών αρνιών) των μειονεκτικών περιοχών που δεν εμπορεύονται γάλα ή γαλακτομικά προϊόντα από πρόβειο γάλα βάσει του Καν. 2529/2001.</t>
  </si>
  <si>
    <t>23,80 € ανά επιλέξιμη αίγα στους παραγωγούς αιγείου κρέατος των μειονεκτικών περιοχών.</t>
  </si>
  <si>
    <t xml:space="preserve">ΠΙΝΑΚΑΣ 3.4: ΑΝΩΤΑΤΑ ΟΡΙΑ ΕΠΙΛΕΞΙΜΗΣ ΔΑΠΑΝΗΣ ΓΙΑ ΕΓΚΑΤΑΣΤΑΣΕΙΣ ΕΠΕΞΕΡΓΑΣΙΑΣ ΑΠΟΒΛΗΤΩΝ ΠΤΗΝΟΚΤΗΝΟΤΡΟΦΙΚΩΝ ΕΚΜΕΤΑΛΛΕΥΣΕΩΝ </t>
  </si>
  <si>
    <t xml:space="preserve">ΠΙΝΑΚΑΣ 3.4. ΑΝΩΤΑΤΑ ΟΡΙΑ ΕΠΙΛΕΞΙΜΗΣ ΔΑΠΑΝΗΣ ΓΙΑ ΕΓΚΑΤΑΣΤΑΣΕΙΣ ΕΠΕΞΕΡΓΑΣΙΑΣ ΑΠΟΒΛΗΤΩΝ ΠΤΗΝΟΚΤΗΝΟΤΡΟΦΙΚΩΝ ΕΚΜΕΤΑΛΛΕΥΣΕΩΝ </t>
  </si>
  <si>
    <t>ΠΙΝΑΚΑΣ 3.8:   ΑΜΟΙΒΗ ΕΡΓΑΣΙΑΣ ΑΝΘΡΩΠΩΝ ΚΑΙ ΜΗΧΑΝΗΜΑΤΩΝ</t>
  </si>
  <si>
    <t>ΠΙΝΑΚΑΣ 3.8. ΑΜΟΙΒΗ ΕΡΓΑΣΙΑΣ ΑΝΘΡΩΠΩΝ ΚΑΙ ΜΗΧΑΝΗΜΑΤΩΝ</t>
  </si>
  <si>
    <t>ΠΙΝΑΚΑΣ 3.9. ΤΙΜΕΣ ΖΩΟΤΡΟΦΩΝ</t>
  </si>
  <si>
    <r>
      <t xml:space="preserve">ΠΙΝΑΚΑΣ 3.5: ΑΝΩΤΑΤΕΣ ΤΙΜΕΣ ΑΝΑ ΣΤΡΕΜΜΑ ΣΤΑ ΘΕΡΜΟΚΗΠΙΑ  </t>
    </r>
    <r>
      <rPr>
        <b/>
        <u/>
        <sz val="12"/>
        <rFont val="Times New Roman Greek"/>
        <family val="1"/>
        <charset val="161"/>
      </rPr>
      <t/>
    </r>
  </si>
  <si>
    <t>(€/ΣΤΡ.)</t>
  </si>
  <si>
    <t>ΠΙΝΑΚΑΣ 3.7:   ΤΙΜΕΣ ΑΞΙΑΣ  ΚΑΙ ΕΝΟΙΚΙΟΥ ΕΔΑΦΩΝ</t>
  </si>
  <si>
    <t>ΠΙΝΑΚΑΣ 3.7. ΤΙΜΕΣ ΑΞΙΑΣ  ΚΑΙ ΕΝΟΙΚΙΟΥ ΕΔΑΦΩΝ</t>
  </si>
  <si>
    <t>ΠΙΝΑΚΑΣ 3.15. ΜΕΙΩΜΕΝΕΣ ΜΕΣΕΣ ΣΤΡΕΜΜΑΤΙΚΕΣ ΑΠΟΔΟΣΕΙΣ</t>
  </si>
  <si>
    <t xml:space="preserve">        Από τις προηγούμενες βελτιώσεις, η ανάπλαση, η ασβέστωση και η συστηματοποίηση των εδαφών αποσβένονται σε έξι (6) χρόνια  ενώ η διευθέτηση και αποχαλίκωση ούτε αποσβένονται ούτε και καταχωρούνται στον πίνακα Β3 του Σ.Β.  </t>
  </si>
  <si>
    <t>·        Εργασία ανθρώπων : 100 Χ 13 + 100 Χ 11 + 100 Χ 9 + 50 Χ 7 = 3.650 ώρες</t>
  </si>
  <si>
    <t>·        Εργασία μηχανημάτων : 100 Χ 1 + 100 Χ 0,8 + 100 Χ 0,7 + 50 Χ 0,6 = 280 ώρες</t>
  </si>
  <si>
    <t>1. ΤΙΜΗ ΓΕΩΡΓΙΚΩΝ ΠΡΟΙΟΝΤΩΝ</t>
  </si>
  <si>
    <t xml:space="preserve">   Η κατασκευή περίφραξης βοσκοτόπου επιφέρει μείωση ωρών ανθρώπινης εργασίας 1 ώρα ανά πρόβατο και 2 ώρες ανά βοοειδές.</t>
  </si>
  <si>
    <t xml:space="preserve">  Η αγορά ραβδιστικού δικαιολογεί μείωση ανθρώπινης εργασίας 10 % και ελαιοσυλλεκτικού 5%.</t>
  </si>
  <si>
    <t xml:space="preserve">   Κατά τον υπολογισμό των ωρών εργασίας των μηχανημάτων εκεί όπου δεν γίνεται ανάλυση κατά φάση εργασίας, θεωρούμε ότι απαιτούνται 5 ώρες / στρ. για τη μηχανική κατεργασία του εδάφους στα κηπευτκά, στα άνθη και στα πεπόνι, καρπούζι και φράουλα και 1-2 ώρες / στρ. για τους δενδρώνες, όπου γίνεται μηχανική κατεργασία του εδάφους. Οι υπόλοιπες ώρες μηχανικής εργασίας αναφέρονται στο πότισμα.</t>
  </si>
  <si>
    <t xml:space="preserve">   Λόγω ύπαρξης πάγιου ή κινητού εξοπλισμού, μπορούν να μειωθούν οι ώρες ανθρώπινης εργασίας των διαφόρων κλάδων φυτικής και ζωικής παραγωγής μέχρι του 50 % των ωρών των αντίστοιχων πινάκων.</t>
  </si>
  <si>
    <t>12.000-13.000</t>
  </si>
  <si>
    <t>8.000-9.000</t>
  </si>
  <si>
    <t>30.000-32.000 τεμάχ.</t>
  </si>
  <si>
    <t>25.000-27.000 τεμάχ.</t>
  </si>
  <si>
    <t>ΠΙΝΑΚΑΣ   1.4.1 ΛΑΧΑΝΙΚΑ ΘΕΡΜΟΚΗΠΙΟΥ</t>
  </si>
  <si>
    <t>ΠΙΝΑΚΑΣ   1.4.2 ΛΑΧΑΝΙΚΑ ΘΕΡΜΟΚΗΠΙΟΥ - ΥΔΡΟΠΟΝΙΚΗ ΚΑΛΛΙΕΡΓΕΙΑ</t>
  </si>
  <si>
    <t>11 &amp; 12</t>
  </si>
  <si>
    <t>13 &amp; 14 &amp; 15</t>
  </si>
  <si>
    <r>
      <t xml:space="preserve">5. Θερμοκήπιο </t>
    </r>
    <r>
      <rPr>
        <b/>
        <sz val="10"/>
        <rFont val="Tahoma"/>
        <family val="2"/>
      </rPr>
      <t xml:space="preserve">τροποποιημένο πολλαπλό πάνω από δύο κόλπους </t>
    </r>
    <r>
      <rPr>
        <sz val="10"/>
        <rFont val="Tahoma"/>
        <family val="2"/>
      </rPr>
      <t>με παράθυρο οροφής,    κάλυψη</t>
    </r>
    <r>
      <rPr>
        <b/>
        <sz val="10"/>
        <rFont val="Tahoma"/>
        <family val="2"/>
      </rPr>
      <t xml:space="preserve"> όλο με πλαστικό </t>
    </r>
  </si>
  <si>
    <t>ΠΙΝΑΚΑΣ 2.1 ΑΠΑΙΤΗΣΕΙΣ ΔΙΑΤΡΟΦΗΣ ΚΑΙ ΕΝΣΤΑΥΛΙΣΜΟΥ ΤΩΝ ΖΩΩΝ</t>
  </si>
  <si>
    <r>
      <t xml:space="preserve">1. </t>
    </r>
    <r>
      <rPr>
        <b/>
        <sz val="13"/>
        <rFont val="Tahoma"/>
        <family val="2"/>
      </rPr>
      <t>Αγελάδες</t>
    </r>
    <r>
      <rPr>
        <sz val="13"/>
        <rFont val="Tahoma"/>
        <family val="2"/>
      </rPr>
      <t xml:space="preserve"> γαλ/γης Z.B. 500kg</t>
    </r>
  </si>
  <si>
    <r>
      <t xml:space="preserve">2. </t>
    </r>
    <r>
      <rPr>
        <b/>
        <sz val="13"/>
        <rFont val="Tahoma"/>
        <family val="2"/>
      </rPr>
      <t>Αγελάδες</t>
    </r>
    <r>
      <rPr>
        <sz val="13"/>
        <rFont val="Tahoma"/>
        <family val="2"/>
      </rPr>
      <t xml:space="preserve"> γαλ/γης Z.B. 400kg</t>
    </r>
  </si>
  <si>
    <r>
      <t xml:space="preserve">3. </t>
    </r>
    <r>
      <rPr>
        <b/>
        <sz val="13"/>
        <rFont val="Tahoma"/>
        <family val="2"/>
      </rPr>
      <t>Αγελάδες</t>
    </r>
    <r>
      <rPr>
        <sz val="13"/>
        <rFont val="Tahoma"/>
        <family val="2"/>
      </rPr>
      <t xml:space="preserve"> βοσκής Ζ.Β. 350kg</t>
    </r>
  </si>
  <si>
    <r>
      <t xml:space="preserve">4. </t>
    </r>
    <r>
      <rPr>
        <b/>
        <sz val="13"/>
        <rFont val="Tahoma"/>
        <family val="2"/>
      </rPr>
      <t>Πρόβατα</t>
    </r>
    <r>
      <rPr>
        <sz val="13"/>
        <rFont val="Tahoma"/>
        <family val="2"/>
      </rPr>
      <t xml:space="preserve"> oικ. βελτ. φυλ. Z.B. 60kg</t>
    </r>
  </si>
  <si>
    <r>
      <t xml:space="preserve">7. </t>
    </r>
    <r>
      <rPr>
        <b/>
        <sz val="13"/>
        <rFont val="Tahoma"/>
        <family val="2"/>
      </rPr>
      <t>Κατσίκια</t>
    </r>
    <r>
      <rPr>
        <sz val="13"/>
        <rFont val="Tahoma"/>
        <family val="2"/>
      </rPr>
      <t xml:space="preserve"> oικ. βελτ. φuλώv Z.B. 60kg</t>
    </r>
  </si>
  <si>
    <r>
      <t xml:space="preserve">9.  </t>
    </r>
    <r>
      <rPr>
        <b/>
        <sz val="13"/>
        <rFont val="Tahoma"/>
        <family val="2"/>
      </rPr>
      <t>Χoίροι</t>
    </r>
    <r>
      <rPr>
        <sz val="13"/>
        <rFont val="Tahoma"/>
        <family val="2"/>
      </rPr>
      <t xml:space="preserve"> αvαπαραγωγής Ζ.Β. 200 Kg</t>
    </r>
  </si>
  <si>
    <r>
      <t xml:space="preserve">1. </t>
    </r>
    <r>
      <rPr>
        <b/>
        <sz val="13"/>
        <rFont val="Tahoma"/>
        <family val="2"/>
      </rPr>
      <t>Μoσχάpια</t>
    </r>
    <r>
      <rPr>
        <sz val="13"/>
        <rFont val="Tahoma"/>
        <family val="2"/>
      </rPr>
      <t xml:space="preserve">  Z.B. 45-150 kg</t>
    </r>
  </si>
  <si>
    <r>
      <t xml:space="preserve">2. </t>
    </r>
    <r>
      <rPr>
        <b/>
        <sz val="13"/>
        <rFont val="Tahoma"/>
        <family val="2"/>
      </rPr>
      <t>Μoσχάρια</t>
    </r>
    <r>
      <rPr>
        <sz val="13"/>
        <rFont val="Tahoma"/>
        <family val="2"/>
      </rPr>
      <t xml:space="preserve"> Z.B. 151-550 kg</t>
    </r>
  </si>
  <si>
    <t>ΣΗΜΕΙΩΣΕΙΣ</t>
  </si>
  <si>
    <t>ΕΛΙΕΣ ΘΡΟΥΜΠΕΣ (Απόδοση 2 kg /δένδρο)</t>
  </si>
  <si>
    <t>ΤΣΙΠΟΥΡΟ</t>
  </si>
  <si>
    <t>ΓΙΑΟΥΡΤΙ</t>
  </si>
  <si>
    <t>ΛΑΔΙ ΕΜΦΙΑΛΩΜΕΝΟ</t>
  </si>
  <si>
    <t>€ / ΚΕΦΑΛΗ</t>
  </si>
  <si>
    <t>€ / ΚΙΛΟ</t>
  </si>
  <si>
    <t>Κατσίκια βελτιωμένων φυλών εσωτ. άνω των 5 μηνών</t>
  </si>
  <si>
    <t>Κατσίκια βελτιωμένων φυλών εξωτ. άνω των 5 μηνών</t>
  </si>
  <si>
    <t>Ενήλικα κατσίκια βελτιωμένων φυλών άνω του έτους</t>
  </si>
  <si>
    <t>Αρνιά βελτιωμένων φυλών εσωτ. άνω των 5 μηνών</t>
  </si>
  <si>
    <t>Αρνιά βελτιωμένων φυλών εξωτ. άνω των 5 μηνών</t>
  </si>
  <si>
    <t>Αρνιά ημιβελτιωμένων φυλών άνω των 5 μηνών</t>
  </si>
  <si>
    <t>Αρνιά φυλής Χίου (30 Kg)</t>
  </si>
  <si>
    <t>Ενήλικα πρόβατα βελτ φυλών άνω του έτους</t>
  </si>
  <si>
    <t>Ενήλικα πρόβατα ημιβελτιωμένων φυλών άνω του έτους</t>
  </si>
  <si>
    <t>Κατσίκια ή πρόβατα αβελτίωτα ποιμενικά</t>
  </si>
  <si>
    <t>Χοίροι αναπαραγωγής 6 μηνών και άνω</t>
  </si>
  <si>
    <t xml:space="preserve">Χοιρίδια Ζ.Β. μέχρι και 20 Kg </t>
  </si>
  <si>
    <t>1. αξία νεοσσών : 1000 Χ 0,38 €/κεφ</t>
  </si>
  <si>
    <t>2. διατροφή νεοσσών : 2,3 Kg/κεφ              (2 Kg Ζ.Β.) Χ 1000 κεφ Χ 0,23 €/Kg</t>
  </si>
  <si>
    <t>Δ. ΑΠΑΙΤΗΣΕΙΣ ΧΩΡΟΥ                                            (για 5,7 εκτροφές το 12μηνο)</t>
  </si>
  <si>
    <r>
      <t>1. ΓΕΩΡΓΙΚΟΣ ΕΛΚΥΣΤΗΡΑΣ:</t>
    </r>
    <r>
      <rPr>
        <sz val="11"/>
        <rFont val="Tahoma"/>
        <family val="2"/>
      </rPr>
      <t xml:space="preserve"> </t>
    </r>
  </si>
  <si>
    <r>
      <t xml:space="preserve">4. ΒΕΝΖΙΝΟΚΙΝΗΤΗΡΑΣ: </t>
    </r>
    <r>
      <rPr>
        <sz val="11"/>
        <rFont val="Tahoma"/>
        <family val="2"/>
      </rPr>
      <t xml:space="preserve"> </t>
    </r>
  </si>
  <si>
    <r>
      <t>5. ΑΓΡΟΤΙΚΟ ΑΥΤ/ΤΟ ΒΕΝΖΙΝΟΚΙΝΗΤΟ:</t>
    </r>
    <r>
      <rPr>
        <sz val="11"/>
        <rFont val="Tahoma"/>
        <family val="2"/>
      </rPr>
      <t xml:space="preserve"> </t>
    </r>
  </si>
  <si>
    <r>
      <t>6. ΑΓΡΟΤΙΚΟ ΑΥΤ/ΤΟ ΠΕΤΡΕΛΑΙΟΚΙΝΗΤΟ:</t>
    </r>
    <r>
      <rPr>
        <sz val="11"/>
        <rFont val="Tahoma"/>
        <family val="2"/>
      </rPr>
      <t xml:space="preserve"> </t>
    </r>
  </si>
  <si>
    <t>ΘΕΡΜΟΚΗΠΙΑ ΧΩΡΙΚΟΥ ΤΥΠΟΥ</t>
  </si>
  <si>
    <t>ΥΛΙΚΑ</t>
  </si>
  <si>
    <t>ΕΡΓΑΤΙΚΑ</t>
  </si>
  <si>
    <t>ΘΕΡΜΟΚΗΠΙΑ ΤΥΠΟΠΟΙΗΜΕΝΑ ΜΕΤΑΛΛΙΚΑ</t>
  </si>
  <si>
    <t>ΣΥΣΤΗΜΑ ΑΡΔΕΥΣΗΣ</t>
  </si>
  <si>
    <t>2. Άρδευση στάγδην  για κηπευτικά</t>
  </si>
  <si>
    <t>3. Άρδευση στάγδην  για γλαστρικά</t>
  </si>
  <si>
    <t xml:space="preserve">4. Σύστημα άρδευσης από πάνω με ψεκασμό (υδρονέφωση) </t>
  </si>
  <si>
    <t>ΣΥΣΤΗΜΑ ΘΕΡΜΑΝΣΗΣ</t>
  </si>
  <si>
    <t>ΕΠΙΔΟΤΗΣΕΙΣ ΤΩΝ ΖΩΩΝ</t>
  </si>
  <si>
    <t>Αγελάδες Γαλακτοπαραγωγής</t>
  </si>
  <si>
    <t xml:space="preserve">ΠΙΝΑΚΑΣ 2.2:   ΜΕΛΙΣΣΟΚΟΜΙΑ </t>
  </si>
  <si>
    <t xml:space="preserve">ΠΙΝΑΚΑΣ 2.2  ΜΕΛΙΣΣΟΚΟΜΙΑ </t>
  </si>
  <si>
    <t xml:space="preserve">ΠΙΝΑΚΑΣ 3.3: ΑΝΩΤΑΤΑ ΟΡΙΑ ΕΠΙΛΕΞΙΜΗΣ ΔΑΠΑΝΗΣ ΚΑΙ ΔΥΝΑΜΙΚΟΤΗΤΑΣ ΠΤΗΝΟΚΤΗΝΟΤΡΟΦΙΚΩΝ ΕΚΜΕΤΑΛΛΕΥΣΕΩΝ </t>
  </si>
  <si>
    <t>ΠΙΝΑΚΑΣ 3.3. ΑΝΩΤΑΤΑ ΟΡΙΑ ΕΠΙΛΕΞΙΜΗΣ ΔΑΠΑΝΗΣ ΚΑΙ ΔΥΝΑΜΙΚΟΤΗΤΑΣ ΠΤΗΝΟΚΤΗΝΟΤΡΟΦΙΚΩΝ ΕΚΜΕΤΑΛΛΕΥΣΕΩΝ</t>
  </si>
  <si>
    <r>
      <t xml:space="preserve">12. Αν υπάρχει </t>
    </r>
    <r>
      <rPr>
        <b/>
        <sz val="10"/>
        <rFont val="Tahoma"/>
        <family val="2"/>
      </rPr>
      <t>όργανο κλεισίματος των παραθύρων οροφής, βήμα – βήμα</t>
    </r>
    <r>
      <rPr>
        <sz val="10"/>
        <rFont val="Tahoma"/>
        <family val="2"/>
      </rPr>
      <t>, στον πίνακα, προσθέτουμε :Σε θερμοκήπια τροποποιημένα τοξωτά, που έχουν ύψος υδροροής μέχρι 3 μέτρα δεν δίνουμε καμία προσαύξηση.</t>
    </r>
  </si>
  <si>
    <t>Ανθρ. *</t>
  </si>
  <si>
    <t>ΜΕΤΑΒΛΗΤΕΣ ΔΑΠΑΝΕΣ ΥΛΙΚΩΝ *</t>
  </si>
  <si>
    <t xml:space="preserve">35 - 45 </t>
  </si>
  <si>
    <t>Λοιπές περιοχές                € /ΜΖΚ</t>
  </si>
  <si>
    <t>ΚΑΤΗΓΟΡΙΑ ΣΤΑΒΛΩΝ</t>
  </si>
  <si>
    <t>Σταύλοι χωρίς αυτοματισμούς</t>
  </si>
  <si>
    <t>Σταύλοι με συγκρότημα τροφοδοσίας καρπών και αρμέγματος</t>
  </si>
  <si>
    <t>Σταύλοι με αυτόματο σύστημα αποκομιδής κόπρου</t>
  </si>
  <si>
    <t>Σταύλοι με αυτόματο σύστημα αποκομιδής κόπρου και απλή κινητή μηχανή αρμέγματος</t>
  </si>
  <si>
    <t>Σταύλοι με αυτόματο σύστημα αποκομιδής κόπρου και συγκρότημα τροφοδοσίας καρπών</t>
  </si>
  <si>
    <t>3.16 Β: ΔΑΠΑΝΕΣ ΛΕΙΤΟΥΡΓΙΑΣ ΤΟΥΡΙΣΤΙΚΩΝ - ΧΕΙΡΟΤΕΧΝΙΚΩΝ ΕΠΙΧΕΙΡΗΣΕΩΝ</t>
  </si>
  <si>
    <t>(υλικά καθαριότητας, ΟΤΕ, ΔΕΗ, νερό κ.τ.λ.)</t>
  </si>
  <si>
    <t>2 έως 3 %</t>
  </si>
  <si>
    <t>Ενοικιαζόμενη ανεξάρτητη κατοικία</t>
  </si>
  <si>
    <t xml:space="preserve">Ενοικιαζόμενα δωμάτια </t>
  </si>
  <si>
    <t>Ενοικιαζόμενα δωμάτια παραδοσιακού τύπου</t>
  </si>
  <si>
    <t>Κόστος προσωπικού</t>
  </si>
  <si>
    <t>Κόστος προσφερομένου γεύματος ( € / γεύμα )</t>
  </si>
  <si>
    <t>27 &amp; 28</t>
  </si>
  <si>
    <t>ΠΙΝΑΚΑΣ 2.5 β. ΤΙΜΕΣ ΖΩΝΤΩΝ ΖΩΩΝ ΑΞΙΑΣ ΑΠΟΓΡΑΦΗΣ</t>
  </si>
  <si>
    <t>51 &amp; 52</t>
  </si>
  <si>
    <t xml:space="preserve">   Η σύνταξη των Σχεδίων βελτίωσης θα γίνεται σύμφωνα με την Απόφαση 257390 / 3313 / 2002 του Υπουργείου Γεωργίας που αφορά τον "Καθορισμό λεπτομερειών για την εφαρμογή του προγράμματος προώθηση της πολυαπασχόλησης στη γεωργική εκμετάλλευση με την ανάπτυξη αγροτουριστικών - αγροβιοτεχνικών δραστηριοτήτων σε εφαρμογή του Κεφ. Στ. της αριθμ. 451/2001 ΚΥΑ" και την 471/2002 ΚΥΑ του Υπουργείου Γεωργίας. </t>
  </si>
  <si>
    <t>6. Στις περιπτώσεις που μια κτηνοτροφική μονάδα δεν έχει ούτε πρόκειται να προμηθευτεί αρμεκτική μηχανή ή οποιοδήποτε άλλο αυτοματισμό, δεν θα χρεώνεται ξένη μηχανική εργασία ούτε στην υφιστάμενη, ούτε στη μελλοντική κατάσταση της εκμετάλλευσης.</t>
  </si>
  <si>
    <t>Έως 20 κεφ.</t>
  </si>
  <si>
    <t>21-40 κεφ.</t>
  </si>
  <si>
    <t>41 και ανω κεφ.</t>
  </si>
  <si>
    <t>Έως 50 κεφ.</t>
  </si>
  <si>
    <t>51-100 κεφ.</t>
  </si>
  <si>
    <t>101 και ανω κεφ.</t>
  </si>
  <si>
    <t>Έως 100 κεφ.</t>
  </si>
  <si>
    <t>101-200 κεφ.</t>
  </si>
  <si>
    <t>201 και ανω κεφ.</t>
  </si>
  <si>
    <t>Κόστος προσφερομένου πρωϊνού ( € / πρωϊνό )</t>
  </si>
  <si>
    <t>Μεταβλητές δαπάνες ( € / ημέρα / κλίνη )</t>
  </si>
  <si>
    <t>Δαπάνες συντήρησης (επί του κόστους κατασκευής)</t>
  </si>
  <si>
    <r>
      <t>2. Ανεμιστήρες για δυναμικό αερισμό συνολικής δυναμικότητας γύρω στις 165.000 m</t>
    </r>
    <r>
      <rPr>
        <vertAlign val="superscript"/>
        <sz val="10"/>
        <rFont val="Tahoma"/>
        <family val="2"/>
      </rPr>
      <t>3</t>
    </r>
    <r>
      <rPr>
        <sz val="10"/>
        <rFont val="Tahoma"/>
        <family val="2"/>
      </rPr>
      <t>/h/στρ</t>
    </r>
  </si>
  <si>
    <t>1. Επιδαπέδια θέρμανση (λεβητοστάσιο και κατανομή νερού) *</t>
  </si>
  <si>
    <t>2. Θέρμανση με αερόθερμα *</t>
  </si>
  <si>
    <t>€/5 ΣΤΡ.</t>
  </si>
  <si>
    <t>€ / ΣΤΡ.</t>
  </si>
  <si>
    <t>7 - 10</t>
  </si>
  <si>
    <r>
      <t>1.</t>
    </r>
    <r>
      <rPr>
        <sz val="7"/>
        <rFont val="Tahoma"/>
        <family val="2"/>
      </rPr>
      <t xml:space="preserve">        </t>
    </r>
    <r>
      <rPr>
        <sz val="12"/>
        <rFont val="Tahoma"/>
        <family val="2"/>
      </rPr>
      <t>Τα εδάφη που ποτίζονται από γεωτρήσεις θα χρεώνονται ως ξηρικά.</t>
    </r>
  </si>
  <si>
    <t>ΩΡΕΣ ΑΝΘΡΩΠΩΝ</t>
  </si>
  <si>
    <t>ΩΡΕΣ ΜΗΧΑΝΗΜΑΤΩΝ</t>
  </si>
  <si>
    <t>Ελεύθερης Βοσκής χωρίς σταυλικές εγκαταστάσεις</t>
  </si>
  <si>
    <t>Οι ώρες αναφέρονται στα ζώα αναπαραγωγής που διαθέτει η εκμετάλλευση.</t>
  </si>
  <si>
    <t>θα απογράφονται όπως υπάρχουν στην εκμ/ση.</t>
  </si>
  <si>
    <t xml:space="preserve"> Όταν κατασκευάζεται αποθήκη για αποθήκευση προϊόντων παραγωγής της γεωρ. εκμετάλλευσης, δικαιολογείται αύξηση τιμών πώλησης 25% για μηδική και ψυχανθή και 10% για λοιπά προϊόντα. Επίσης αυξάνεται η διάρκεια ζωής των αποθηκευμένων ειδών μέχρι 50%.</t>
  </si>
  <si>
    <t>Ενοικιαζόμενα επιπλωμένα διαμερίσματα τρίχωρα</t>
  </si>
  <si>
    <t>Ενοικιαζομένη ανεξάρτητη κατοικία</t>
  </si>
  <si>
    <t>Εστιατόρια μέχρι 10 γεύματα</t>
  </si>
  <si>
    <t>Εστιατόρια από 11 έως 20 γεύματα</t>
  </si>
  <si>
    <t>Εστιατόρια από 21 έως 30 γεύματα</t>
  </si>
  <si>
    <t>3.16 Δ: ΕΣΟΔΑ ΤΟΥΡΙΣΤΙΚΩΝ ΕΠΙΧΕΙΡΗΣΕΩΝ</t>
  </si>
  <si>
    <t>Τιμή προσφερομένου γεύματος ( € / γεύμα )</t>
  </si>
  <si>
    <t>Τιμή προσφερομένου πρωϊνού ( € / πρωϊνό )</t>
  </si>
  <si>
    <t>Τιμή δίκλινου δωματίου  ( € / ημέρα )</t>
  </si>
  <si>
    <t>Τιμή τρίκλινου δωματίου ( € / ημέρα</t>
  </si>
  <si>
    <t>Τιμή επιπλωμένου διαμερίσματος μονόχωρου ( € / ημέρα )</t>
  </si>
  <si>
    <t>Τιμή επιπλωμένου διαμερίσματος δίχωρου ( € / ημέρα )</t>
  </si>
  <si>
    <t>Τιμή επιπλωμένου διαμερίσματος τρίχωρου ( € / ημέρα )</t>
  </si>
  <si>
    <t>Τιμή ανεξάρτητης ενοικιαζόμενης κατοικίας  ( € / ημέρα )</t>
  </si>
  <si>
    <t>Έσοδα από μπαρ  ( € / άτομο επί του 70% των διανυκτερεύσεων )</t>
  </si>
  <si>
    <t>Η συνολική διάρκεια λειτουργίας των τουριστικών καταλυμάτων καθορίζεται σε 160 ημέρες με μέσο όρο πληρότητας 37,50 έως 62,50 % ως εξής :</t>
  </si>
  <si>
    <t>Χαμηλή περίοδος από 16 Σεπτεμβρίου έως 10 Οκτωβρίου (ημέρες 25)</t>
  </si>
  <si>
    <t>Μέση περίοδος από 1 Μαϊου έως 30 Ιουνίου (ημέρες 60)</t>
  </si>
  <si>
    <t>έως 62,7</t>
  </si>
  <si>
    <t>228,8 έως 427,9</t>
  </si>
  <si>
    <t>έως 22</t>
  </si>
  <si>
    <t>Θέρμανση Θερμοκηπίου διπλής κάλυψης</t>
  </si>
  <si>
    <t xml:space="preserve">Μοσχίδες (ηλικίας άνω των 6 μηνών) </t>
  </si>
  <si>
    <t xml:space="preserve">Αγελάδες γαλακτοπαραγωγής. </t>
  </si>
  <si>
    <r>
      <t>3.3.</t>
    </r>
    <r>
      <rPr>
        <sz val="7"/>
        <rFont val="Tahoma"/>
        <family val="2"/>
      </rPr>
      <t xml:space="preserve">  </t>
    </r>
    <r>
      <rPr>
        <sz val="12"/>
        <rFont val="Tahoma"/>
        <family val="2"/>
      </rPr>
      <t>Όταν οι γεωτρήσεις διαθέτουν και τον απαραίτητο εξοπλισμό για την άντληση του νερού, η εκμ/ση θα χρεώνεται με τη δαπάνη ξένης εποχιακής εργασίας μηχανημάτων που απαιτείται για το πότισμα της συγκεκριμένης καλλιέργειας όπως καταγράφεται στη λήξη του Σ.Β. Η δαπάνη αυτή θα ισούται με τις ώρες άρδευσης που απαιτούνται στη συγκεκριμένη καλ/γεια ανά στρ.(Πιν. Ζ1.2.1 και Ζ1.2.2)   Χ   τα στρέμματα   Χ   11 € . Κατόπιν αυτών δεν θα γίνονται πρόσθετοι λογαριασμοί για τον υπολογισμό του τεκμαρτού ενοικίου γεώτρησης μετά του εξοπλισμού της.</t>
    </r>
  </si>
  <si>
    <t>Δεν θα εξετάζεται η οικονομικότητα για παρελκόμενα αξίας μέχρι 7500 €  για το καθένα καθώς επίσης  και για ελκυστήρα μέχρι 24 ΗΡ που χρησιμοποιείται στις κηπευτικές καλλιέργειες.</t>
  </si>
  <si>
    <t xml:space="preserve">  Η οικονομικότητα αποθηκευτικών χώρων, καρπών ή σανών που πρόκειται να κατασκευάσει η εκμ/ση, για την αποθήκευση κτηνοτροφών που θα χρησιμοποιούνται για την διατροφή των ζώων της εκμ/σης, ανεξάρτητα αν αυτές είναι παραγωγής της εκμ/σης ή αγοραζόμενες, κρίνεται με βάση τα δεδομένα του Πιν. 3.13 και των τιμών πώλησης. </t>
  </si>
  <si>
    <t>ΠΙΝΑΚΑΣ 1.4.1: ΛΑΧΑΝΙΚΑ ΘΕΡΜΟΚΗΠΙΟΥ</t>
  </si>
  <si>
    <t>ΠΙΝΑΚΑΣ 1.4.2: ΛΑΧΑΝΙΚΑ ΘΕΡΜΟΚΗΠΙΟΥ - ΥΔΡΟΠΟΝΙΚΗ ΚΑΛΛΙΕΡΓΕΙΑ</t>
  </si>
  <si>
    <t>ΤΟΜΑΤΕΣ ΠΡΩΙΜΕΣ</t>
  </si>
  <si>
    <t>ΤΟΜΑΤΕΣ ΟΨΙΜΕΣ</t>
  </si>
  <si>
    <t>ΑΓΓΟΥΡΑΚΙΑ ΠΡΩΙΜΑ</t>
  </si>
  <si>
    <t>ΑΓΓΟΥΡΑΚΙΑ ΟΨΙΜΑ</t>
  </si>
  <si>
    <t>ΜΕΤΑΒΛΗΤΕΣ ΔΑΠΑΝΕΣ ( € / στρ.)</t>
  </si>
  <si>
    <t>Πότισμα με άντληση και σταγόνες</t>
  </si>
  <si>
    <t>4. Συμπεριλαμβάνονται τα κτιριακά, ο χειρισμός των αποβλήτων των μονάδων που μετεγκαθίστανται, η οικοδομική άδεια, ο εξοπλισμός, περίφραξη, γεώτρηση κ.λ.π.</t>
  </si>
  <si>
    <t xml:space="preserve">ΑΝΩΤΑΤΑ ΟΡΙΑ ΚΑΤΑ ΚΑΤΗΓΟΡΙΑ ΜΕΓΕΘΟΥΣ </t>
  </si>
  <si>
    <t>€/στρ.</t>
  </si>
  <si>
    <t>Ανώτατο ετήσιο ποσό ενίσχυσης κατά περίπτωση δικαιούχου</t>
  </si>
  <si>
    <t xml:space="preserve">ΣΗΜΕΙΩΣΗ : </t>
  </si>
  <si>
    <t>* Στην τιμή συμπεριλαμβάνεται και η αξία μεταφοράς</t>
  </si>
  <si>
    <t>ΚΑΥΣΙΜΑ</t>
  </si>
  <si>
    <t>ΗΛΕΚΤΡΙΚΟ ΡΕΥΜΑ</t>
  </si>
  <si>
    <t>ΗΛΕΚΤΡΙΚΗ ΕΝΕΡΓΕΙΑ</t>
  </si>
  <si>
    <t>ΒΕΝΖΙΝΗ SUPER</t>
  </si>
  <si>
    <t>Αριθμός ζώων που γεννιούνται στο 12/μηνο σε στάβλους που :</t>
  </si>
  <si>
    <t>Z.B</t>
  </si>
  <si>
    <t>Μαλλί τρίχες</t>
  </si>
  <si>
    <t>Πληρoύv τoυς όρoυς υγιειvoύ εvσταυλισ.</t>
  </si>
  <si>
    <t>1. αγελάδες γαλ/γης Z.B 500kg</t>
  </si>
  <si>
    <t>0.9</t>
  </si>
  <si>
    <t>2. αγελάδες γαλ/γης Z.B 400kg</t>
  </si>
  <si>
    <t>3. αγελάδες βοσκής Ζ.Β 350kg</t>
  </si>
  <si>
    <t>4. μoσχάpια μέχρι Z.B·550kg</t>
  </si>
  <si>
    <t>·</t>
  </si>
  <si>
    <t>5. μoσχάρια μέχρι Z.B 500kg</t>
  </si>
  <si>
    <t>6. μoσχάρια μέχρι Ζ.Β 400 kg</t>
  </si>
  <si>
    <t>7. κατσίκια oικ. βελτ. φuλώv Z.B, 60kg</t>
  </si>
  <si>
    <t>8. κατσίκια πoιμ. αβελτ. φυλ. Z.B.40kg</t>
  </si>
  <si>
    <t>4.4</t>
  </si>
  <si>
    <t>9. πρόβατα oικ. βελτ. φυλ. Z.B.60kg</t>
  </si>
  <si>
    <t>10. πρόβατα πoιμ.ημιβελ.φυλ.Z.B.45kg</t>
  </si>
  <si>
    <t>11. πρόβατα πoιμ. αβελτ. φυλ. Z.B.40kg</t>
  </si>
  <si>
    <t>ΣΗΜΕΙΩΣΕΙΣ :</t>
  </si>
  <si>
    <t>Κατηγορία Ζώων</t>
  </si>
  <si>
    <t>ΠΤΗΝΟΤΡΟΦΕΙΑ (7) - ΚΟΝΙΚΛΟΤΡΟΦΕΙΑ</t>
  </si>
  <si>
    <t>7. Για τις αναπαραγωγές όρνιθες και ινδόρνιθες, επιπλέον της ανώτατης επιλέξιμης δαπάνης καθορίζονται :                                                   για απλές φωλιές ορνίθων 6 € ανά όρνιθα,                                                                                                                                                     για αυτόματες φωλιές ορνίθων 14 € ανά όρνιθα,                                                                                                                                                                                                    για απλές φωλιές ινδορνίθων  7,5 € ανά ινδόρνιθα.</t>
  </si>
  <si>
    <t>ΧΟΙΡΟΣΤΑΣΙΑ (3) *</t>
  </si>
  <si>
    <r>
      <t>* Για τα Χοιροστάσια στα οποία δεν συμπεριλαμβάνεται τμήμα προπάχυνσης και πάχυνσης των παραγόμενων χοιριδίων (ήτοι χοιροστάσια αναπαραγωγής), ως ανώτατα όρια επιλέξιμης δαπάνης ορίζονται τα 190 € / m</t>
    </r>
    <r>
      <rPr>
        <vertAlign val="superscript"/>
        <sz val="10"/>
        <rFont val="Tahoma"/>
        <family val="2"/>
      </rPr>
      <t>2</t>
    </r>
    <r>
      <rPr>
        <sz val="10"/>
        <rFont val="Tahoma"/>
        <family val="2"/>
      </rPr>
      <t xml:space="preserve"> και 2.100 € / χοιρομητέρα συνολικά.</t>
    </r>
  </si>
  <si>
    <t>Α. Ετήσιες ανάγκες διατροφής για συντήρηση / κεφαλή</t>
  </si>
  <si>
    <t>Β. Ανάγκες για την παραγωγή κρέατος ανά Kg Ζ.Β.</t>
  </si>
  <si>
    <t>ΜΕΤΑΒΛΗΤΕΣ ΔΑΠΑΝΕΣ (€ / στρ.)</t>
  </si>
  <si>
    <t>Γ. Ανάγκες για την παραγωγή γάλακτος / Kg</t>
  </si>
  <si>
    <t>ΚΟΥΚΙΑ ΞΕΡΑ</t>
  </si>
  <si>
    <t>ΡΕΒΥΘΙΑ</t>
  </si>
  <si>
    <t>ΦΑΚΗ</t>
  </si>
  <si>
    <t>1. ΦΥΤΙΚΗ ΠΑΡΑΓΩΓΗ</t>
  </si>
  <si>
    <t>ΤΟΜΑΤΑ</t>
  </si>
  <si>
    <t>ΞΥΛΑΓΓΟΥΡΑ</t>
  </si>
  <si>
    <t>ΤΙΜΕΣ ΠΡΟΙΟΝΤΩΝ (€ / κιλό)</t>
  </si>
  <si>
    <r>
      <t xml:space="preserve">  Η χρησιμοποίηση διχτύων ελαιοσυλλογής δικαιολογεί μείωση ανθρώπινης εργασίας μέχρι 25 % μόνο για τα στρέμματα  που θα καλυφθούν. Θεωρούμαι ότι 2 ρόλλοι, δηλαδή 800 m</t>
    </r>
    <r>
      <rPr>
        <vertAlign val="superscript"/>
        <sz val="14"/>
        <rFont val="Tahoma"/>
        <family val="2"/>
      </rPr>
      <t>2</t>
    </r>
    <r>
      <rPr>
        <sz val="14"/>
        <rFont val="Tahoma"/>
        <family val="2"/>
      </rPr>
      <t xml:space="preserve"> δίχτυα, καλύπτουν το ανώτερο 1 στρ ελαιώνα.</t>
    </r>
  </si>
  <si>
    <t>70*</t>
  </si>
  <si>
    <t>800 - 1000 **</t>
  </si>
  <si>
    <t xml:space="preserve">**  Για οίνο γλυκό φυσικό από διαλεχτούς αμπελώνες (Vin doux Naturel - Grand cru) 400 - 530 κιλά / στρ. </t>
  </si>
  <si>
    <t>*  Η μείωση ωρών εργασίας λόγω ύπαρξης μηχανολογικού εξοπλισμού (π.χ. μηχ/το ψεκαστικό ή κλαδευτικό) γίνεται αναλογικά επί των αναγραφόμενων τιμών.</t>
  </si>
  <si>
    <t>εως 5% του κύριου προϊόντος</t>
  </si>
  <si>
    <t>*  Στη βιολογική καλλιέργεια, η τιμή διάθεσης των προϊόντων είναι η ίδια με τη συμβατική καλλιέργεια.</t>
  </si>
  <si>
    <t>80*</t>
  </si>
  <si>
    <t>3*</t>
  </si>
  <si>
    <r>
      <t xml:space="preserve">Επιδότηση λαδιού :  </t>
    </r>
    <r>
      <rPr>
        <b/>
        <sz val="12"/>
        <rFont val="Tahoma"/>
        <family val="2"/>
      </rPr>
      <t xml:space="preserve">1,2 € / κιλό. </t>
    </r>
  </si>
  <si>
    <r>
      <t xml:space="preserve">Δαπάνες  ανανέωσης γηρασμένων ελαιόδενδρων </t>
    </r>
    <r>
      <rPr>
        <b/>
        <sz val="12"/>
        <rFont val="Tahoma"/>
        <family val="2"/>
      </rPr>
      <t xml:space="preserve">700 € /στρ. </t>
    </r>
    <r>
      <rPr>
        <sz val="12"/>
        <rFont val="Tahoma"/>
        <family val="2"/>
      </rPr>
      <t xml:space="preserve"> </t>
    </r>
  </si>
  <si>
    <r>
      <t>Η χρησιμοποίηση διχτύων ελαιοσυλλογής δικαιολογεί μείωση ανθρώπινης εργασίας μέχρι 25 % μόνο για τα στρέμματα  που θα καλυφθούν. Θεωρούμαι ότι 2 ρόλλοι, δηλαδή 800 m</t>
    </r>
    <r>
      <rPr>
        <vertAlign val="superscript"/>
        <sz val="12"/>
        <rFont val="Tahoma"/>
        <family val="2"/>
      </rPr>
      <t>2</t>
    </r>
    <r>
      <rPr>
        <sz val="12"/>
        <rFont val="Tahoma"/>
        <family val="2"/>
      </rPr>
      <t xml:space="preserve"> δίχτυα ελαιοσυλλογής, καλύπτουν το ανώτερο 1 στρ. ελαιώνα.</t>
    </r>
  </si>
  <si>
    <t xml:space="preserve"> Η αγορά ραβδιστικού δικαιολογεί μείωση εργασίας 10 % ,  ελαιοσυλλεκτικού 5% ,  μηχ/του κλαδευτικού 15% και μηχ/του ψεκαστικού 15%.</t>
  </si>
  <si>
    <t xml:space="preserve"> Β Ο Σ Κ Ο Τ Ο Π Ο Ι</t>
  </si>
  <si>
    <t>24,80 € ανά επιλέξιμη προβατίνα στους παραγωγούς (ελαφριών αρνιών) των μειονεκτικών περιοχών που εμπορεύονται γάλα ή γαλακτομικά προϊόντα από πρόβειο γάλα βάσει του Καν. 2529/2001.</t>
  </si>
  <si>
    <t>να τηρούνται οι παρακάτω πυκνότητες βόσκησης (ΜΖΚ / 10 ΣΤΡ), σύμφωνα με την αρίθμ. 289006/10367/16-12-2003 απόφαση του Υπ. Γεωργίας :
          Χοιροτροφία = 0,3 - 2,0 ΜΖΚ/10 στρ
          Βοοτροφία    = 0,3 - 1,9 ΜΖΚ/10 στρ
          Αιγοπροβ/φία= 0,1 - 1,0 ΜΖΚ/10 στρ</t>
  </si>
  <si>
    <t>Γ.</t>
  </si>
  <si>
    <t>ΧΟΙΡΟΤΡΟΦΙΑ</t>
  </si>
  <si>
    <t>ΧΟΙΡΟΜΗΤΕΡΑ</t>
  </si>
  <si>
    <t>ΧΟΙΡΙΔΙΟ ΠΑΧΥΝΟΜΕΝΟ &gt; 40 ΚΙΛΑ</t>
  </si>
  <si>
    <t>ΧΟΙΡΙΔΙΟ ΘΗΛΑΖΟΝ</t>
  </si>
  <si>
    <t>&lt;0,027</t>
  </si>
  <si>
    <t>Απαιτήσεις σε Ν.Μ. κατά κεφαλή</t>
  </si>
  <si>
    <t>Απαιτήσεις σε Ν.Μ. κατά Kg Ζ.Β.</t>
  </si>
  <si>
    <t>ΔΑΠΑΝΕΣ : € / ΚΥΨΕΛΗ</t>
  </si>
  <si>
    <t>       1.  Η κατασκευή Μελισσ. Εργαστηρίου επιφέρει αύξηση 10% στην τιμή του μελιού, αύξηση στη διάρκεια ζωής κυψελών-κηρυθρών κατά 50% και δυνατότητα παραγωγής και εμπορίας βασιλισσών.</t>
  </si>
  <si>
    <r>
      <t>       2.  Εμβαδό Μελισσοκομικού Εργαστηρίου μέχρι 80 μ</t>
    </r>
    <r>
      <rPr>
        <vertAlign val="superscript"/>
        <sz val="11"/>
        <rFont val="Tahoma"/>
        <family val="2"/>
      </rPr>
      <t>2</t>
    </r>
    <r>
      <rPr>
        <sz val="11"/>
        <rFont val="Tahoma"/>
        <family val="2"/>
      </rPr>
      <t xml:space="preserve"> / 50 κυψέλες και μέχρι 250 μ</t>
    </r>
    <r>
      <rPr>
        <vertAlign val="superscript"/>
        <sz val="11"/>
        <rFont val="Tahoma"/>
        <family val="2"/>
      </rPr>
      <t>2</t>
    </r>
    <r>
      <rPr>
        <sz val="11"/>
        <rFont val="Tahoma"/>
        <family val="2"/>
      </rPr>
      <t xml:space="preserve"> / 150 κυψέλες</t>
    </r>
  </si>
  <si>
    <t>2. Στην περίπτωση που η εκμ/ση διαθέτει ή πρόκειται να προμηθευτεί μηχάνημα διανομής ενσιρώματος, οι παραπάνω ώρες ανθρώπων των μηρυκαστικών μειώνονται κατά 20% εφόσον το ενσίρωμα επαρκεί να καλύψει τις ανάγκες της εκμ/σης για 9 μήνες. Αν το ενσίρωμα επαρκεί για λιγότερο χρονικό διάστημα η μείωση θα είναι αναλογική : π.χ επάρκεια για 6 μήνες: 6 Χ 20% = 13,3%.</t>
  </si>
  <si>
    <t>Ταίστρες - ποτίστρες κτιστές (€ / m)</t>
  </si>
  <si>
    <t>Στάγδην κηπευτικών ή ανθέων υπαίθρου                 (€ / στρ.)</t>
  </si>
  <si>
    <t>έως 7</t>
  </si>
  <si>
    <t>ΨΕΚΑΣΤΙΚΟ, ΚΛΑΔΕΥΤΙΚΟ (μόνο για αμπέλι)</t>
  </si>
  <si>
    <t>ΧΕΙΡΙΣΤΗΣ  
1. ΣΚΑΠΤΙΚΟΥ 
2. ΨΕΚΑΣΤΙΚΟΥ, ΚΛΑΔΕΥΤΙΚΟΥ
 (μόνο για αμπέλι)</t>
  </si>
  <si>
    <t>Ν.Μ / ΚΙΛΟ</t>
  </si>
  <si>
    <t xml:space="preserve">ΤΙΜΕΣ &amp; Ν.Μ  ΖΩΟΤΡΟΦΩΝ </t>
  </si>
  <si>
    <t xml:space="preserve">ΒΟΣΚΟΤΟΠΟΣ </t>
  </si>
  <si>
    <t>ΕΛΑΙΩΝΑΣ</t>
  </si>
  <si>
    <t>ΠΙΤΥΡΑ ΔΗΜΗΤΡΙΑΚΩΝ</t>
  </si>
  <si>
    <t>ΑΧΥΡΟ ΣΙΤΗΡΩΝ</t>
  </si>
  <si>
    <t xml:space="preserve">   Ισχύουν όλα όσα αναφέρονται στην Εγκύκλιο 290986/10797/23-12-2003 του Υπουργείου Γεωργίας " Συμπλήρωση της αριθμ.554/2003 ΚΥΑ "Πρόγραμμα οικονομικών ενισχύσεων στις ορεινές και μειονεκτικές Περιοχές 5ου έτους της περιόδου 2000-2006, σε εκτέλεση του μέτρου 2.1 του Εγγράφου Προγραμματισμού Αγροτικής Ανάπτυξης 2000-2006".</t>
  </si>
  <si>
    <t>6.600*</t>
  </si>
  <si>
    <t>6.100*</t>
  </si>
  <si>
    <t>*  Ν. Γεωργοί ή/και Διάδοχοι Πρώορης Συνταξιοδότησης</t>
  </si>
  <si>
    <t xml:space="preserve"> Βοσκότοποι με συγκομιζόμενες κτηνοτροφές για αυτοκατανάλωση **</t>
  </si>
  <si>
    <t xml:space="preserve"> Βοσκότοποι χωρίς συγκομιζόμενες κτηνοτροφές για αυτοκατανάλωση **</t>
  </si>
  <si>
    <t>**  Ανώτατο όριο ενίσχυσης μέχρι 50 ΜΖΚ, οι οποίες αντιστοιχούν σε κάθε περίπτωση σε μέγιστο 500 στρ βοσκοτόπου (απόφαση 289006/10367/16-12-2003 Υπ. Γεωργίας)</t>
  </si>
  <si>
    <t xml:space="preserve"> (Οικονομική ενίσχυση βιοκαλλιεργητών που εντάσσονται στο πρόγραμμα από 1-1-2003)</t>
  </si>
  <si>
    <t xml:space="preserve">         Η μειωμένη απόδοση που γίνεται δεκτή ανέρχεται το πολύ σε 10% της αντίστοιχης των δεικτών και για τις εκτάσεις που βελτιώνονται και μόνο. Θα πρέπει να σημειωθεί ότι η αξία απογραφής των εκτάσεων αυτών, στην υφιστάμενη κατάσταση, θα είναι μειωμένη κατά το ποσό της επένδυσης, όπως έχει καταχωρηθεί στον  εισαγωγικό πίνακα  Β3 των πινάκων υπολογισμού του Σ.Β. επί 4% αν το Σ.Β συντάσσεται με τις τιμές του προηγούμενου έτους ή επί 8% αν το Σ.Β συντάσσεται με τις τιμές του προπροηγούμενου έτους.</t>
  </si>
  <si>
    <t xml:space="preserve">  Σύμφωνα με σχετική απόφαση του Υπ. Γεωργίας, το Εισόδημα Αναφοράς για το έτος 2003 είναι  11.738,81 € . Για τους υπολογισμούς λαμβάνονται υπόψη ότι  1 ΜΑΕ = 1750 ώρες / ετησίως  για εργασία που προσφέρεται σε όλους τους τομείς της οικονομίας επίσης 1 ημερομίσθιο = 7,5 ώρες ημερησίως.</t>
  </si>
  <si>
    <t>Υψηλή περίοδος από 1 Ιουλίου έως 15 Σεπτεμβρίου (ημέρες 75)</t>
  </si>
  <si>
    <t>80 έως 90 ημέρες</t>
  </si>
  <si>
    <t>100 ημέρες</t>
  </si>
  <si>
    <t>70 ημέρες</t>
  </si>
  <si>
    <t>80 ημέρες</t>
  </si>
  <si>
    <t>60 ημέρες</t>
  </si>
  <si>
    <t>Διάφορα άλλα έξοδα  ( € / ημέρα / κλίνη )</t>
  </si>
  <si>
    <t xml:space="preserve">Εστιατόρια οικογενειακής μορφής </t>
  </si>
  <si>
    <t>Εστιατόρια οικογενειακής μορφής παραδοσιακού τύπου</t>
  </si>
  <si>
    <t>Εξοπλισμός μονόχωρου διαμερίσματος  ( € / διαμέρισμα )</t>
  </si>
  <si>
    <t>Εξοπλισμός δίχωρου διαμερίσματος  ( € / διαμέρισμα )</t>
  </si>
  <si>
    <t>Εξοπλισμός τρίχωρου διαμερίσματος  ( € / διαμέρισμα )</t>
  </si>
  <si>
    <t>α</t>
  </si>
  <si>
    <t>β</t>
  </si>
  <si>
    <t>γ</t>
  </si>
  <si>
    <t>δ</t>
  </si>
  <si>
    <t>ε</t>
  </si>
  <si>
    <t>Τακτοποίηση - Καθαριότητα καταλυμάτων ( € / ημέρα / 24 κλίνες)</t>
  </si>
  <si>
    <t xml:space="preserve"> Σερβίρισμα πρωϊνού και απασχόληση σε μπαρ ( € / ημέρα / 24 κλίνες)</t>
  </si>
  <si>
    <t>Μάγειρας ( € / ημέρα )</t>
  </si>
  <si>
    <t xml:space="preserve"> Ανειδίκευτος εργάτης απασχολούμενος σε χειροτεχνική επιχείρηση ( € / ημέρα )</t>
  </si>
  <si>
    <t>Εξειδικευμένος εργάτης απασχολούμενος σε χειροτεχνική επιχείρηση ( € / ημέρα )</t>
  </si>
  <si>
    <t>ΣΕ ΔΗΜΟΥΣ ΤΩΝ ΝΗΣΩΝ ΙΚΑΡΙΑ ΚΑΙ ΦΟΥΡΝΟΙ</t>
  </si>
  <si>
    <t>ΣΕ ΔΗΜΟΥΣ ΤΗΣ ΝΗΣΟΥ ΧΙΟΥ</t>
  </si>
  <si>
    <t>ΣΕ ΔΗΜΟΥΣ ΤΩΝ ΝΗΣΩΝ ΑΓ. ΕΥΣΤΡΑΤΙΟΣ - ΛΗΜΝΟΥ</t>
  </si>
  <si>
    <t>ΠΑΡΑΓΩΓΙΚΗ ΚΑΤΕΥΘΥΝΣΗ ΚΑΙ ΤΥΠΟΣ ΣΤΑΥΛΙΣΜΟΥ</t>
  </si>
  <si>
    <t>ΑΓΕΛΑΔΟΤΡΟΦΙΚΕΣ</t>
  </si>
  <si>
    <t>ΠΤΗΝΟΤΡΟΦΕΙΑ ΑΝΩ ΤΩΝ 25.000 ΟΡΝΙΘΩΝ ΕΚΤΡΕΦΟΜΕΝΩΝ ΣΕ ΚΛΩΒΟΣΤΟΙΧΙΕΣ</t>
  </si>
  <si>
    <t>ΒΟΥΣΤΑΣΙΑ ΜΕ ΣΥΣΤΗΜΑ ΑΠΟΘΗΚΕΥΣΗΣ ΣΕ ΥΠΟΔΑΠΕΔΙΑ ΚΑΝΑΛΙΑ</t>
  </si>
  <si>
    <t>1. ανθρώπων : 50 ώρες</t>
  </si>
  <si>
    <t>2. μηχανημάτων : 0,6 ώρες</t>
  </si>
  <si>
    <t>1. ανθρώπων : 105 ώρες</t>
  </si>
  <si>
    <t>"</t>
  </si>
  <si>
    <t>Το συνολικό ανώτατο συνολικό κόστος των πιο πάνω επενδύσεων θα υπολογίζεται είτε με το ανώτατο όριο ανά τ.μ. ή με το ανώτατο όριο ανά μονάδα δυναμικότητας.</t>
  </si>
  <si>
    <t>ΤΟΜΑΤΑ Α' ΚΑΛ.</t>
  </si>
  <si>
    <t>ΑΓΓΟΥΡΙ Α' ΚΑΛ.</t>
  </si>
  <si>
    <t>ΤΟΜΑΤΑ Β' ΚΑΛ.</t>
  </si>
  <si>
    <t>ΑΓΓΟΥΡΙ Β' ΚΑΛ.</t>
  </si>
  <si>
    <t>**</t>
  </si>
  <si>
    <t>23.000-25.300 τεμάχ.</t>
  </si>
  <si>
    <t>Σ</t>
  </si>
  <si>
    <t>ΔΙΑΦΟΡΑ ΚΑΡΠΟΦΟΡΑ</t>
  </si>
  <si>
    <t>ΠΙΝΑΚΑΣ 3.2: ΑΝΩΤΑΤΕΣ ΤΙΜΕΣ ΓΕΩΡΓΙΚΩΝ ΕΠΕΝΔΥΣΕΩΝ</t>
  </si>
  <si>
    <t>ΠΙΝΑΚΑΣ 2.3:  ΛΟΙΠΕΣ ΔΑΠΑΝΕΣ ΚΑΙ ΠΑΡΑΓΩΓΗ ΖΩΩΝ</t>
  </si>
  <si>
    <t>ΠΙΝΑΚΑΣ 2.1:  ΑΠΑΙΤΗΣΕΙΣ ΔΙΑΤΡΟΦΗΣ &amp; ΕΝΣΤΑΒΛΙΣΜΟΥ ΤΩΝ ΖΩΩΝ</t>
  </si>
  <si>
    <t>ΠΙΝΑΚΑΣ 1.1: ΣΙΤΗΡΑ</t>
  </si>
  <si>
    <t>ΠΙΝΑΚΑΣ 1.2: ΒΡΩΣΙΜΑ ΟΣΠΡΙΑ</t>
  </si>
  <si>
    <t>ΠΙΝΑΚΑΣ 1.3: ΚΤΗΝΟΤΡΟΦΙΚΑ ΦΥΤΑ</t>
  </si>
  <si>
    <t>ΠΙΝΑΚΑΣ 1.3: ΚΤΗΝΟΤΡΟΦΙΚΑ ΦΥΤΑ (συνέχεια)</t>
  </si>
  <si>
    <t>ΠΙΝΑΚΑΣ 1.5: ΛΑΧΑΝΙΚΑ ΥΠΑΙΘΡΟΥ</t>
  </si>
  <si>
    <t>ΠΙΝΑΚΑΣ 1.5: ΛΑΧΑΝΙΚΑ ΥΠΑΙΘΡΟΥ (συνέχεια)</t>
  </si>
  <si>
    <t>ΠΙΝΑΚΑΣ 1.6: ΝΩΠΑ ΦΡΟΥΤΑ</t>
  </si>
  <si>
    <t>ΠΙΝΑΚΑΣ 1.6: ΝΩΠΑ ΦΡΟΥΤΑ (συνέχεια)</t>
  </si>
  <si>
    <t>ΠΙΝΑΚΑΣ 1.7: ΞΗΡΟΙ ΚΑΡΠΟΙ</t>
  </si>
  <si>
    <t>ΠΙΝΑΚΑΣ 1.8: ΕΣΠΕΡΙΔΟΕΙΔΗ</t>
  </si>
  <si>
    <t>ΠΙΝΑΚΑΣ 1.9: ΑΜΠΕΛΙ</t>
  </si>
  <si>
    <t>ΠΙΝΑΚΑΣ 1.10: ΜΑΣΤΙΧΗ</t>
  </si>
  <si>
    <t>ΠΙΝΑΚΑΣ 3.9: ΤΙΜΕΣ ΖΩΟΤΡΟΦΩΝ</t>
  </si>
  <si>
    <t>ΠΙΝΑΚΑΣ 3.10: ΥΠΟΛΟΓΙΣΜΟΣ ΟΙΚΟΝΟΜΙΚΟΤΗΤΑΣ ΓΕΩΡΓΙΚΟΥ ΕΛΚΥΣΤΗΡΑ</t>
  </si>
  <si>
    <t>Διάφορα (άρδευση,αλλαγή πλαστικού,τέλη κλπ.)</t>
  </si>
  <si>
    <t xml:space="preserve"> ΤΥΠΟΙ ΥΠΟΛΟΓΙΣΜΟΥ ΔΑΠΑΝΗΣ ΛΕΙΤΟΥΡΓΙΑΣ ΓΕΩΡΓΙΚΩΝ ΜΗΧΑΝΗΜΑΤΩΝ</t>
  </si>
  <si>
    <t>23. κoυvέλια πάχυvσης αvτικατάστ.</t>
  </si>
  <si>
    <t>0,11 Χ ΗΡ Χ ΩΡΕΣ ΛΕΙΤΟΥΡΓΙΑΣ Χ ΤΙΜΗ ΠΕΤΡΕΛΑΙΟΥ / ΛΙΤΡΟ</t>
  </si>
  <si>
    <t xml:space="preserve">2. ΗΛΕΚΤΡΟΚΙΝΗΤΗΡΑΣ: </t>
  </si>
  <si>
    <t>0,73 Χ ΗΡ Χ ΩΡΕΣ ΛΕΙΤΟΥΡΓΙΑΣ Χ ΤΙΜΗ ΗΛ. ΡΕΥΜΑΤΟΣ / KW</t>
  </si>
  <si>
    <t>0,20 Χ ΗΡ Χ ΩΡΕΣ ΛΕΙΤΟΥΡΓΙΑΣ Χ ΤΙΜΗ ΠΕΤΡΕΛΑΙΟΥ / ΛΙΤΡΟ</t>
  </si>
  <si>
    <t xml:space="preserve">3. ΠΕΤΡΕΛΑΙΟΚΙΝΗΤΗΡΑΣ: </t>
  </si>
  <si>
    <t>0,85 Χ ΗΡ Χ ΩΡΕΣ ΛΕΙΤΟΥΡΓΙΑΣ Χ ΤΙΜΗ ΒΕΝΖΙΝΗΣ / ΛΙΤΡΟ</t>
  </si>
  <si>
    <t>12. Πρόβατα Φυλής Χίου</t>
  </si>
  <si>
    <t>13. αρνιά γάλ. oικ. βελτ.πρoβάτωv</t>
  </si>
  <si>
    <t>14. αρνιά γάλ. πoιμ. ημιβελ. πρoβάτωv</t>
  </si>
  <si>
    <t>ΠΙΝΑΚΑΣ 3.16. ΑΓΡΟΤΟΥΡΙΣΤΙΚΕΣ - ΑΓΡΟΒΙΟΤΕΧΝΙΚΕΣ ΔΡΑΣΤΗΡΙΟΤΗΤΕΣ</t>
  </si>
  <si>
    <t>ΠΙΝΑΚΑΣ 3.16:  ΑΓΡΟΤΟΥΡΙΣΤΙΚΕΣ - ΑΓΡΟΒΙΟΤΕΧΝΙΚΕΣ ΔΡΑΣΤΗΡΙΟΤΗΤΕΣ</t>
  </si>
  <si>
    <r>
      <t xml:space="preserve">224,15 € ανά Θηλάζουσα αγελάδα και μέχρι του Α.Α.Ο.Μ.Μ.Ζ./ εκμετάλλευση (Ανώτατο Ατομικό Όριο Μονάδων Μεγάλων Ζώων) </t>
    </r>
    <r>
      <rPr>
        <sz val="11"/>
        <rFont val="Tahoma"/>
        <family val="2"/>
      </rPr>
      <t>(συμπεριλαμβάνεται η συμπληρωματική πριμοδότηση των 24,15 € )</t>
    </r>
    <r>
      <rPr>
        <sz val="12"/>
        <rFont val="Tahoma"/>
        <family val="2"/>
      </rPr>
      <t>.</t>
    </r>
  </si>
  <si>
    <t>ΜΗΧΑΝ.</t>
  </si>
  <si>
    <t>€ / Τ.Μ.</t>
  </si>
  <si>
    <t xml:space="preserve"> (€ / ΚΥΨΕΛΗ )</t>
  </si>
  <si>
    <t>( €/  ΣΜΗΝΟΣ )</t>
  </si>
  <si>
    <t>( € )</t>
  </si>
  <si>
    <t>ΑΝΑΓΚΕΣ ΣΕ ΕΡΓΑΣΙΑ ( ΩΡΕΣ / ΚΥΨΕΛΗ )</t>
  </si>
  <si>
    <t xml:space="preserve">Αιγοπρόβατα Οικόσιτα </t>
  </si>
  <si>
    <t xml:space="preserve">Αιγοπρόβατα Ποιμενικά </t>
  </si>
  <si>
    <t xml:space="preserve">Χοίροι Μικτής Κατεύθυνσης </t>
  </si>
  <si>
    <t xml:space="preserve">Κουνέλια Μικτής Κατεύθυνσης </t>
  </si>
  <si>
    <t>ΤΡΙΧΕΣ ΑΙΓΩΝ</t>
  </si>
  <si>
    <t>ΠΙΝΑΚΑΣ 2.6:  ΟΡΝΙΘΟΤΡΟΦΙΑ - ΣΥΜΒΑΤΙΚΗ ΕΚΤΡΟΦΗ</t>
  </si>
  <si>
    <t>ΠΙΝΑΚΑΣ 2.6.  ΟΡΝΙΘΟΤΡΟΦΙΑ - ΣΥΜΒΑΤΙΚΗ ΕΚΤΡΟΦΗ</t>
  </si>
  <si>
    <t>·  1 στρ. ποτιστικής καλλιέργειας ή θερμοκηπίου ισοδυναμεί με 2,5 στρ. ξηρικής καλ/γειας</t>
  </si>
  <si>
    <t>ΚΑΛΑΜΠΟΚΙ ΓΙΑ ΕΝΣΙΡΩΣΗ ΠΟΤΙΣΤΙΚΟ</t>
  </si>
  <si>
    <t>ΣΑΝΟΙ ΧΕΙΜΕΡΙΝΩΝ ΣΙΤΗΡΩΝ</t>
  </si>
  <si>
    <t>ΣΑΝΟΣ ΨΥΧΑΝΘΩΝ ΞΗΡΙΚΟΣ</t>
  </si>
  <si>
    <t>ΚΡΕΜΜΥΔΙΑ ΞΗΡΑ (ΞΗΡΙΚΑ ΜΕ ΚΟΚΑΡΙ)</t>
  </si>
  <si>
    <t>Αγελάδες γαλ/γης  παραγωγής 6.000 Kg γάλακτος  εξωτερικού *</t>
  </si>
  <si>
    <t>Αγελάδες γαλ/γης παραγωγής 5.000 Kg γάλακτος εσωτερικού *</t>
  </si>
  <si>
    <t>Αγελάδες γαλ/γης παραγωγής 4.000 Kg γάλακτος  εσωτερικού *</t>
  </si>
  <si>
    <r>
      <t xml:space="preserve">Άρθρο 8 </t>
    </r>
    <r>
      <rPr>
        <b/>
        <sz val="9"/>
        <rFont val="Tahoma"/>
        <family val="2"/>
      </rPr>
      <t>(Καν. 1257/99)</t>
    </r>
  </si>
  <si>
    <t xml:space="preserve">   Η αγορά ζώων αναπαραγωγής υψηλής ποιότητας, αρσενικών και θηλυκών ζώων, επιδοτείται εφ’ όσον είναι εγγεγραμμένα σε γενεαλογικά μητρώα ή ισοδύναμα βιβλία.</t>
  </si>
  <si>
    <t>Σημείωση</t>
  </si>
  <si>
    <t>ΠΡΟΒΑΤΩΝ ΦΥΛΗΣ ΧΙΟΥ</t>
  </si>
  <si>
    <t>Χωρίς πιστοποιημένο σπόρο</t>
  </si>
  <si>
    <t>ΕΙΔΟΣ ΚΤΗΝΟΤΡΟΦΗΣ</t>
  </si>
  <si>
    <t>ΠΑΡΑΓΩΓΙΚΗ ΚΑΤΕΥΘΥΝΣΗ &amp; ΤΥΠΟΣ ΣΤΑΒΛΙΣΜΟΥ</t>
  </si>
  <si>
    <t>ΠΑΧΥΝΣΗ ΜΟΣΧΑΡΙΩΝ ΣΕ ΑΠΛΑ ΑΝΟΙΚΤΑ ΥΠΟΣΤΕΓΑ</t>
  </si>
  <si>
    <t>ΑΙΓΟΠΡΟΒΑΤΟΣΤΑΣΙΑ</t>
  </si>
  <si>
    <t>ΑΜΙΓΗΣ ΠΑΧΥΝΣΗ ΑΡΝΙΩΝ Ή ΚΑΤΣΙΚΙΩΝ</t>
  </si>
  <si>
    <t>ΧΟΙΡΟΣΤΑΣΙΑ</t>
  </si>
  <si>
    <t>ΑΜΙΓΗΣ ΠΑΧΥΝΣΗ ΧΟΙΡΩΝ ΣΕ ΔΙΑΜΟΡΦΩΜΕΝΑ ΔΑΠΕΔΑ</t>
  </si>
  <si>
    <t>ΕΞΟΠΛΙΣΜΟΣ ΑΥΓΟΠΑΡΑΓΩΓΗΣ ΣΕ ΚΛΩΒΟΣΤΟΙΧΙΕΣ</t>
  </si>
  <si>
    <t>ΤΙΜΕΣ ΜΕΤΑΠΟΙΗΜΕΝΩΝ ΠΡΟΙΟΝΤΩΝ</t>
  </si>
  <si>
    <t>ΜΕΣΗ ΤΙΜΗ ΠΑΡΑΓΩΓΟΥ                   (€ /ΚΙΛΟ)</t>
  </si>
  <si>
    <t>ΜΕΣΗ ΤΙΜΗ ΠΑΡΑΓΩΓΟΥ                 (€ / ΚΙΛΟ)</t>
  </si>
  <si>
    <t>ΖΩΪΚΑ  ΠΡΟΪΟΝΤΑ</t>
  </si>
  <si>
    <t xml:space="preserve">ΠΙΝΑΚΑΣ 2.5 α. ΜΕΣΗ ΣΤΑΘΜΙΣΜΕΝΗ ΤΙΜΗ ΖΩΪΚΩΝ ΠΡΟΪΟΝΤΩΝ     </t>
  </si>
  <si>
    <t>ΓΑΛΑ</t>
  </si>
  <si>
    <t>ΑΥΓΑ ΟΡΝΙΘΩΝ</t>
  </si>
  <si>
    <t>ΑΠΟΘΗΚΗ</t>
  </si>
  <si>
    <t>ΥΠΟΣΤΕΓΑ ΣΑΝΩΝ</t>
  </si>
  <si>
    <t>Α/Α</t>
  </si>
  <si>
    <t>ΑΠΟΔΟΣΗ</t>
  </si>
  <si>
    <t>(κιλά, τεμ. / στρ)</t>
  </si>
  <si>
    <t>ΜΕΣΗ ΤΙΜΗ ΠΑΡΑΓΩΓΟΥ</t>
  </si>
  <si>
    <t>ΚΡΙΘΑΡΙ</t>
  </si>
  <si>
    <t>ΒΡΩΜΗ</t>
  </si>
  <si>
    <t>-</t>
  </si>
  <si>
    <t>ΓΛΥΚΑΝΙΣΟ</t>
  </si>
  <si>
    <t>ΦΑΣΟΛΑΚΙΑ</t>
  </si>
  <si>
    <t>ΚΟΛΟΚΥΘΑΚΙΑ</t>
  </si>
  <si>
    <t>ΜΕΛΙΤΖΑΝΕΣ</t>
  </si>
  <si>
    <t>ΑΧΛΑΔΙΑ</t>
  </si>
  <si>
    <t>ΜΗΔΙΚΗ</t>
  </si>
  <si>
    <t>Α</t>
  </si>
  <si>
    <t>Μηχανική συλλογή</t>
  </si>
  <si>
    <t>ΜΕΤΑΒΛΗΤΕΣ ΔΑΠΑΝΕΣ (€ /στρ.)</t>
  </si>
  <si>
    <t>ΤΙΜΕΣ ΠΡΟΙΟΝΤΩΝ (€ / κιλό ή τεμ.)</t>
  </si>
  <si>
    <t xml:space="preserve">50 - 70 </t>
  </si>
  <si>
    <t>14 - 18</t>
  </si>
  <si>
    <t>ΚΛΑΔΕΜΑ</t>
  </si>
  <si>
    <t xml:space="preserve"> ΥΠΑΙΘΡΟΥ</t>
  </si>
  <si>
    <t xml:space="preserve">  ΣΕ ΥΨΗΛΑ ΤΟΥΝΕΛ</t>
  </si>
  <si>
    <t>ΦΡΑΟΥΛΑ  ΠΟΤΙΣΤΙΚΗ</t>
  </si>
  <si>
    <t>ΚΑΣΤΑΝΙΑ  ΞΗΡΙΚΗ</t>
  </si>
  <si>
    <t xml:space="preserve"> ΚΑΛΛΙΕΡΓΟΥΜΕΝΗ</t>
  </si>
  <si>
    <t xml:space="preserve"> ΔΑΣΙΚΗ ΑΥΤΟΦΥΗΣ</t>
  </si>
  <si>
    <t xml:space="preserve">ΜΑΝΤΑΡΙΝΙΑ </t>
  </si>
  <si>
    <t xml:space="preserve"> ΚΟΙΝΑ</t>
  </si>
  <si>
    <t>ΛΟΙΠΑ</t>
  </si>
  <si>
    <t>ΟΜΦΑΛΟΦΟΡΑ              ΚΑΙ VALENCIA</t>
  </si>
  <si>
    <t xml:space="preserve">ΠΟΡΤΟΚΑΛΙΑ </t>
  </si>
  <si>
    <t>ΑΝΘΕΩΝ ΘΕΡΜΟΚΗΠΙΩΝ                                     ΚΑΛΥΨΗΣ ΜΕ ΠΛΑΣΤΙΚΟ</t>
  </si>
  <si>
    <t>(€  / ΩΡΑ)</t>
  </si>
  <si>
    <t>ΓΕΩΡΓΙΚΟΣ ΕΛΚΥΣΤΗΡΑΣ</t>
  </si>
  <si>
    <t>ΣΚΑΠΤΙΚΟ ΑΝΑΛΟΓΑ ΜΕ ΤΗΝ ΙΠΠΟΔΥΝΑΜΗ</t>
  </si>
  <si>
    <t xml:space="preserve">         Οι λοιπές δαπάνες στα μεταποιημένα προϊόντα υπολογίζονται στο 3% της αξίας τους πέραν των αντίστοιχων του νωπού προϊόντος και οι δαπάνες εμπορίας του στο 10% της αξίας τους χωρίς να υπολογίζονται αντίστοιχες δαπάνες και για το νωπό (αρχικό) προϊόν.</t>
  </si>
  <si>
    <t xml:space="preserve">          Μειωμένες στρεμματικές αποδόσεις των αντίστοιχων των δεικτών γίνονται αποδεκτές, στην υφιστάμενη κατάσταση, μόνο στις περιπτώσεις που στο Σ.Β. προβλέπονται επενδύσεις εδαφοβελτιώσεων, όπως είναι η διευθέτηση ανωμαλιών του εδάφους, η ασβέστωση, η ανάπλαση, η αποχαλίκωση και η συστηματοποίηση.</t>
  </si>
  <si>
    <t>ΑΠΟΔΟΣΕΙΣ  (τεμάχια/στρ.)</t>
  </si>
  <si>
    <t>21 .αρvιά ή κατσίκια βελτ. φυλών πωλoύμεvα για αvαπαραγωγή</t>
  </si>
  <si>
    <t>0,85 Χ ΗΡ * Χ ΩΡΕΣ ΛΕΙΤΟΥΡΓΙΑΣ **  Χ ΤΙΜΗ ΒΕΝΖΙΝΗΣ / ΛΙΤΡΟ</t>
  </si>
  <si>
    <t>0,50 Χ ΗΡ * Χ ΩΡΕΣ ΛΕΙΤΟΥΡΓΙΑΣ **  Χ ΤΙΜΗ ΠΕΤΡΕΛΑΙΟΥ / ΛΙΤΡΟ</t>
  </si>
  <si>
    <t xml:space="preserve">* Περιλαμβάνει κόστος εργασίας 29, 35 ευρώ/τ.μ. </t>
  </si>
  <si>
    <t xml:space="preserve"> 3.  ΛΟΙΠΑ ΣΤΟΙΧΕΙΑ</t>
  </si>
  <si>
    <t xml:space="preserve">             ΠΙΝΑΚΑΣ 3.1:    ΤΙΜΕΣ ΚΑΥΣΙΜΩΝ ΚΑΙ ΗΛΕΚΤΡΙΚΗΣ ΕΝΕΡΓΕΙΑΣ</t>
  </si>
  <si>
    <t>1. Περιλαμβάνει ηλεκτρικά, υδραυλικά, πόρτες, παράθυρα, μονώσεις, σχάρες (δεν συμπεριλαμβάνεται η οικοδομική άδεια).</t>
  </si>
  <si>
    <t>ΕΠΙΔΟΤΗΣΕΙΣ-ΑΠΟΖΗΜΙΩΣΕΙΣ (€ / στρ.)</t>
  </si>
  <si>
    <t>ΕΠΙΔΟΤΗΣΕΙΣ-ΑΠΟΖΗΜΙΩΣΕΙΣ  (€ /στρ.)</t>
  </si>
  <si>
    <t>ΕΠΙΔΟΤΗΣΕΙΣ - ΑΠΟΖΗΜΙΩΣΕΙΣ (€ / στρ.)</t>
  </si>
  <si>
    <t>να αξιοποιούνται συστηματικά από ζώα της εκμετάλλευσης (βοοειδή, αιγοπρόβατα ποιμενικά, ιπποειδή).</t>
  </si>
  <si>
    <t>ΒΑΜΒΑΚΙ ΜΗΧΑΝΟΣΥΛΛΟΓΗΣ ΠΟΤΙΣΤΙΚΟ</t>
  </si>
  <si>
    <t xml:space="preserve">50 - 60 </t>
  </si>
  <si>
    <t>ΠΙΝΑΚΑΣ 1.11: ΒΙΟΜΗΧΑΝΙΚΑ ΦΥΤΑ</t>
  </si>
  <si>
    <t>*  0,44 € / κιλό μέχρι του συνόλου της δικαιούμενης έκτασης και παραγωγής</t>
  </si>
  <si>
    <t xml:space="preserve">  Το επιτόκιο που θα καταχωρείται στη γραμμή Ζ των πινάκων ΙΒ.1. και ΙΒ.2. καθώς και στη γραμμή θ του Πίνακα ΙΒ.3 του Σ.Β. είναι 2 %.</t>
  </si>
  <si>
    <t xml:space="preserve">   Στα βοσκοτόπια η παραγωγή σανού ανά στρ. κυμαίνεται από 100 κιλά έως 200 κιλά ανάλογα με την περιοχή.</t>
  </si>
  <si>
    <t>ΑΡΑΒΟΣΙΤΟΣ ΕΝΣΙΡΩΣΗΣ</t>
  </si>
  <si>
    <t>4. Αποθήκη ή υπόστεγο ξηρών καρπών</t>
  </si>
  <si>
    <t>5. Αποθήκη ή υπόστεγο σύσπορου βαμβακιού</t>
  </si>
  <si>
    <t>6. Ψυγείο νωπών φρούτων</t>
  </si>
  <si>
    <t>7. Αποθήκευση σιτηρών σε μεταλλικά σιλό</t>
  </si>
  <si>
    <t>ΜΟΝΗ ΚΥΨΕΛΗ</t>
  </si>
  <si>
    <t xml:space="preserve">ΜΑΛΛΙ </t>
  </si>
  <si>
    <t>Με πιστοποιημένο σπόρο</t>
  </si>
  <si>
    <t>ΙΠΠΟΔΥΝΑΜΗ (ΗΡ)</t>
  </si>
  <si>
    <t>ΓΕΩΡΓΙΚΟΙ ΕΛΚΥΣΤΗΡΕΣ</t>
  </si>
  <si>
    <t xml:space="preserve"> 1 - 10</t>
  </si>
  <si>
    <t xml:space="preserve"> 11 - 15</t>
  </si>
  <si>
    <t>16 - 20</t>
  </si>
  <si>
    <t>21 - 30</t>
  </si>
  <si>
    <t>31 - 40</t>
  </si>
  <si>
    <t>41 - 55</t>
  </si>
  <si>
    <t>56 - 75</t>
  </si>
  <si>
    <t>75 ΚΑΙ ΑΝΩ</t>
  </si>
  <si>
    <t>ΕΛΙΕΣ ΒΡΩΣΙΜΕΣ</t>
  </si>
  <si>
    <t>ΤΙΜΕΣ ΖΩΝΤΩΝ ΖΩΩΝ</t>
  </si>
  <si>
    <t>ΜΟΣΧΑΤΟ ΑΛΕΞΑΝΔΡΕΙΑΣ ΛΗΜΝΟΥ</t>
  </si>
  <si>
    <t>ΚΑΤΗΓΟΡΙΑ ΚΥΨΕΛΗΣ</t>
  </si>
  <si>
    <t>ΠΑΡΑΓΩΓΗ / ΚΥΨΕΛΗ</t>
  </si>
  <si>
    <t>ΑΞΙΑ ΕΠΕΝΔΥΣΗΣ ΚΕΦΑΛΑΙΟΥ</t>
  </si>
  <si>
    <t>ΕΤΗ ΑΠΟΣΒΕΣΗΣ ΚΥΨΕΛΗΣ</t>
  </si>
  <si>
    <t>ΔΙΑΤΡΟΦΗ</t>
  </si>
  <si>
    <t>ΚΤΗΝΙΑΤΡΙΚΗ ΠΕΡΙΘΑΛΨΗ</t>
  </si>
  <si>
    <t>ΛΟΙΠΕΣ ΔΑΠΑΝΕΣ</t>
  </si>
  <si>
    <t>ΜΕΛΙΣ/ΝΗ</t>
  </si>
  <si>
    <t xml:space="preserve">   Για τον υπολογισμό των αποσβέσεων, η διάρκεια ζωής των ξύλινων θερμοκηπίων είναι 7 χρόνια και του μικτού τύπου είναι 10 χρόνια. Για τα τυποποιημένα – προκατασκευασμένα θερμοκήπια η διάρκεια ζωής είναι 15 χρόνια.</t>
  </si>
  <si>
    <t>6,46 - 9,39</t>
  </si>
  <si>
    <t xml:space="preserve">ΧΑΜΗΛΗΣ               ΚΑΛΥΨΗΣ </t>
  </si>
  <si>
    <t xml:space="preserve">ΧΑΜΗΛΗΣ                      ΚΑΛΥΨΗΣ </t>
  </si>
  <si>
    <t xml:space="preserve">ΥΠΑΙΘΡΟΥ </t>
  </si>
  <si>
    <t>ΠΕΠΟΝΙ   ΠΟΤΙΣΤΙΚΟ</t>
  </si>
  <si>
    <t>ΚΑΡΠΟΥΖΙ   ΠΟΤΙΣΤΙΚΟ</t>
  </si>
  <si>
    <t>ΑΡΜΕΚΤΗΡΙΟ - ΟΙΚΙΑ</t>
  </si>
  <si>
    <r>
      <t>44  / m</t>
    </r>
    <r>
      <rPr>
        <b/>
        <vertAlign val="superscript"/>
        <sz val="10"/>
        <rFont val="Tahoma"/>
        <family val="2"/>
      </rPr>
      <t>2</t>
    </r>
  </si>
  <si>
    <t>€ / ΜΟΝΑΔΑ ΔΥΝΑΜΙΚΟΤ.              (4)</t>
  </si>
  <si>
    <r>
      <t xml:space="preserve">5. Στις ορεινές και λοιπές περιοχές όπου το κόστος των υλικών είναι αυξημένο ή όπου ισχύουν ειδικοί αρχιτεκτονικοί όροι (πράγμα που θα βεβαιώνεται από την Δ/νση Αγροτικής Ανάπτυξης) ή στις περιπτώσεις που η κτιριακή εγκατάσταση είναι μικρότερη των 100 τ.μ. , τα όρια ανά τετρ. μέτρο μπορεί να προσαυξάνονται κατά 10%. Το ίδιο ισχύει και για τις μονάδες που μετεγκαθίστανται σε κτηνοτροφικά πάρκα. </t>
    </r>
    <r>
      <rPr>
        <b/>
        <sz val="10"/>
        <rFont val="Tahoma"/>
        <family val="2"/>
      </rPr>
      <t>Για τις νησιωτικές περιοχές η προσαύξηση ανέρχεται σε 15%.</t>
    </r>
    <r>
      <rPr>
        <sz val="10"/>
        <rFont val="Tahoma"/>
        <family val="2"/>
      </rPr>
      <t xml:space="preserve"> Επίσης κατά το ήμιση των πιο πάνω ποσοστών αυξάνεται αντίστοιχα το ανώτατο όριο ανά κεφαλή ζώων.</t>
    </r>
  </si>
  <si>
    <t>3. Συμπεριλαμβάνονται και τα παχυντήρια (μικτής κατεύθυνσης) κ.τ.λ.</t>
  </si>
  <si>
    <t>ΠΙΝΑΚΑΣ 1.11 ΒΙΟΜΗΧΑΝΙΚΑ ΦΥΤΑ</t>
  </si>
  <si>
    <t>7 &amp; 8</t>
  </si>
  <si>
    <t xml:space="preserve">ΠΙΝΑΚΑΣ 3.6:  ΑΝΩΤΑΤΕΣ ΤΙΜΕΣ ΑΝΑ ΣΤΡΕΜΜΑ ΓΙΑ ΔΙΑΦΟΡΕΣ ΕΠΕΝΔΥΣΕΙΣ ΣΤΑ ΘΕΡΜΟΚΗΠΙΑ </t>
  </si>
  <si>
    <t>3 &amp; 4</t>
  </si>
  <si>
    <t>ΚΥΨΕΛΩΝ</t>
  </si>
  <si>
    <t>ΜΕΛΙΣ/ΝΩΝ</t>
  </si>
  <si>
    <t>ΜΟΝΗ ΚΥΨ.</t>
  </si>
  <si>
    <t>ΜΕ ΠΑΤΩΜΑ</t>
  </si>
  <si>
    <t>ΜΕΧΡΙ 100</t>
  </si>
  <si>
    <t>ΑΠΟ 101 ΕΩΣ 200</t>
  </si>
  <si>
    <t>ΑΠΟ 301 ΕΩΣ 400</t>
  </si>
  <si>
    <t>ΑΠΟ 401 ΕΩΣ 500</t>
  </si>
  <si>
    <t>ΑΝΩ ΤΩΝ 501</t>
  </si>
  <si>
    <t>ΑΝΘΡΩΠ</t>
  </si>
  <si>
    <t xml:space="preserve">ΠΑΡΑΤΗΡΗΣΕΙΣ : </t>
  </si>
  <si>
    <t>ΠΑΡΑΤΗΡΗΣΕΙΣ :</t>
  </si>
  <si>
    <t>ΑΞΙΑ ΒΑΣΙΛΙΚΟΥ ΠΟΛΤΟΥ</t>
  </si>
  <si>
    <t>ΑΞΙΑ ΓΥΡΗΣ</t>
  </si>
  <si>
    <t>ΠΑΡΑΓΩΓΗ ΒΑΣΙΛΙΚΟΥ ΠΟΛΤΟΥ</t>
  </si>
  <si>
    <t>1,5-2,0 ΚΙΛΑ / 50 ΚΥΨΕΛΕΣ</t>
  </si>
  <si>
    <t>ΠΑΡΑΓΩΓΗ ΓΥΡΗΣ</t>
  </si>
  <si>
    <t>ΜΕΧΡΙ 500 gr / ΚΥΨΕΛΗ</t>
  </si>
  <si>
    <t>ΜΕΛΙΣΣΟΚΟΜΙΚΟ ΕΡΓΑΣΤΗΡΙΟ</t>
  </si>
  <si>
    <t>ΑΥΓΟΠΑΡΑΓΩΓΗ (ΓΙΑ 1000 ΚΕΦ)</t>
  </si>
  <si>
    <t>1,3+0,6</t>
  </si>
  <si>
    <t xml:space="preserve">2.        Οι δαπάνες εμπορίας υπολογίζονται στο 0,5% της αξίας παραγωγής πλην της περίπτωσης που πωλούνται ζωντανά ζώα σε τρίτους για αναπαραγωγή οπότε δεν υπολογίζουμε δαπάνες εμπορίας.                                                                             </t>
  </si>
  <si>
    <t>3. Υπόστρωμα με περλίτη, πετροβάμβακα, κοκοσόιλ</t>
  </si>
  <si>
    <t xml:space="preserve">    Βοσκός ή σταβλίτης συνεχούς απασχόλησης είναι αυτός που απασχολείται συνέχεια για 6 τουλάχιστον μήνες στην εκμ/ση. Σε όλες τις άλλες περιπτώσεις ο απασχολούμενος εργάτης θα χρεώνεται σαν ανειδίκευτος εποχιακός.</t>
  </si>
  <si>
    <t>6. Ο τύπος αυτός απαραιτήτως θα φέρει μόνωση και ανοίγματα αερισμού και στην οροφή. Επίσης θα πρέπει να προσκομισθεί εγγύηση του κατασκευαστικού  οίκου για την εξασφάλιση των καταλλήλων συνθηκών για την καλή διαβίωση των ζώων καθώς επίσης και έγκριση του συγκεκριμένου τύπου από το Κέντρο Ελέγχου Γεωργικών κατασκευών (Κ.Ε.Γ.Κ.) ή άλλο φορέα που θα ορίζει το Υπουργείο Γεωργίας.</t>
  </si>
  <si>
    <t>ΠΕΡΙΦΡΑΞΗ</t>
  </si>
  <si>
    <t>12 / m</t>
  </si>
  <si>
    <t>ΑΝΕΙΔΙΚΕΥΤΟΣ ΕΠΟΧΙΑΚΟΣ ΕΡΓΑΤΗΣ</t>
  </si>
  <si>
    <t>Απαιτήσεις 1 Kg μεταποιημένου προϊόντος σε νωπά προϊόντα :</t>
  </si>
  <si>
    <t>Τσίπουρο  10 Kg σταφύλια</t>
  </si>
  <si>
    <t>Κρασί       2 Kg σταφύλια</t>
  </si>
  <si>
    <t>Τυρί         3,5 Kg πρόβιο γάλα</t>
  </si>
  <si>
    <t>Τυρί         5,5 Kg γάλα αβελτίωτων κατσικιών</t>
  </si>
  <si>
    <t>Τυρί         7 Kg γάλα βελτιωμένων οικόσιτων κατσικιών</t>
  </si>
  <si>
    <t>Γιαούρτι   1 Kg πρόβιο γάλα</t>
  </si>
  <si>
    <t>Γιαούρτι   1,4 Kg αγελαδινό γάλα</t>
  </si>
  <si>
    <t xml:space="preserve">Μέχρι 1.951,58 € </t>
  </si>
  <si>
    <t>Ποσοστό % αντικατ. των ζώων αναπαρ.</t>
  </si>
  <si>
    <t>Απόδοση σε κρέας Kg/κεφ</t>
  </si>
  <si>
    <t>ΒΡΩΜΗ ΚΑΡΠΟΣ</t>
  </si>
  <si>
    <t>ΣΟΡΓΟ ΣΑΝΟ</t>
  </si>
  <si>
    <t>Α. ΑΝΘΡΩΠΩΝ</t>
  </si>
  <si>
    <r>
      <t>Έκθλιψη ελαιοκάρπου : κιλά λαδιού Χ</t>
    </r>
    <r>
      <rPr>
        <b/>
        <sz val="12"/>
        <rFont val="Tahoma"/>
        <family val="2"/>
      </rPr>
      <t xml:space="preserve"> 0,22 €. </t>
    </r>
  </si>
  <si>
    <r>
      <t xml:space="preserve">Δακοκτονία : κιλά λαδιού Χ </t>
    </r>
    <r>
      <rPr>
        <b/>
        <sz val="12"/>
        <rFont val="Tahoma"/>
        <family val="2"/>
      </rPr>
      <t xml:space="preserve">0,05 €. </t>
    </r>
  </si>
  <si>
    <t>ΥΨΟΣ ΕΝΙΣΧΥΣΕΩΝ :</t>
  </si>
  <si>
    <t xml:space="preserve">  Επισημαίνεται ότι οι ετήσιες οικονομικές ενισχύσεις που καταβάλλονται σε κάθε δικαιούχο για το σύνολο των αγροπεριβαλλοντικών προγραμμάτων δεν πρέπει να υπερβαίνουν τα ποσά των 900 ευρώ/εκτάριο για τις ειδικευμένες πολυετείς καλλιέργειες, τα 600 ευρώ/εκτάριο για τις ετήσιες καλλιέργειες και τα 450 ευρώ/εκτάριο για άλλες χρήσεις γης, σύμφωνα με το παράρτημα του ΚΑΝ(ΕΚ) 1257/99.</t>
  </si>
  <si>
    <t xml:space="preserve"> Ύψος Ενισχύσεων του προγράμματος «Βιολογική Κτηνοτροφία» του Αγροπεριβαλλοντικού Μέτρου του Εγγράφου Προγραμματισμού Αγροτικής Ανάπτυξης (ΕΠΑΑ) 2000-2006  – Καν. (EK)1257/99.</t>
  </si>
  <si>
    <t>Γ. ΑΠΑΙΤΗΣΕΙΣ ΣΕ ΕΡΓΑΣΙΑ</t>
  </si>
  <si>
    <t xml:space="preserve">ΠΙΝΑΚΑΣ 2.5 α: ΜΕΣΗ ΣΤΑΘΜΙΣΜΕΝΗ ΤΙΜΗ ΖΩΪΚΩΝ ΠΡΟΪΟΝΤΩΝ                         </t>
  </si>
  <si>
    <t>ΠΙΝΑΚΑΣ 2.5 β: ΤΙΜΕΣ ΖΩΝΤΩΝ ΖΩΩΝ ΑΞΙΑΣ ΑΠΟΓΡΑΦΗΣ</t>
  </si>
  <si>
    <r>
      <t>  Αποθηκευτικοί χώροι μέχρι 100 m</t>
    </r>
    <r>
      <rPr>
        <vertAlign val="superscript"/>
        <sz val="12"/>
        <rFont val="Tahoma"/>
        <family val="2"/>
      </rPr>
      <t xml:space="preserve">2 </t>
    </r>
    <r>
      <rPr>
        <sz val="12"/>
        <rFont val="Tahoma"/>
        <family val="2"/>
      </rPr>
      <t>κατά εκμ/ση και ανάλογα με το μέγεθος της εκμ/σης και το είδος και τον αριθμό των γεωργικών μηχανημάτων και εργαλείων που διαθέτει ή πρόκειται να προμηθευτεί, εγκρίνονται χωρίς εξέταση της οικονομικότητας του γιατί αυτοί οι χώροι (αποθήκες – υπόστεγα) κρίνονται αναγκαίοι για την αποθήκευση γεωργικών εφοδίων, όπως σπόροι, λιπάσματα, γεωργικά φάρμακα κλπ ή την στέγαση γεωργικών μηχανημάτων και εργαλείων και διόρθωσης μηχανημάτων. Αυτοί οι χώροι είναι επιπλέον των αποθηκευτικών χώρων των περιπτώσεων 2 έως 7.</t>
    </r>
  </si>
  <si>
    <t>ΓΕΝΙΚΕΣ ΠΛΗΡΟΦΟΡΙΕΣ</t>
  </si>
  <si>
    <t>ΠΙΝΑΚΑΣ   1.1 ΣΙΤΗΡΑ</t>
  </si>
  <si>
    <t>ΠΙΝΑΚΑΣ   1.2 ΒΡΩΣΙΜΑ ΟΣΠΡΙΑ</t>
  </si>
  <si>
    <t>ΠΙΝΑΚΑΣ   1.3 ΚΤΗΝΟΤΡΟΦΙΚΑ ΦΥΤΑ</t>
  </si>
  <si>
    <t>ΠΙΝΑΚΑΣ   1.5 ΛΑΧΑΝΙΚΑ ΥΠΑΙΘΡΟΥ</t>
  </si>
  <si>
    <t>ΠΙΝΑΚΑΣ   1.6 ΝΩΠΑ ΦΡΟΥΤΑ</t>
  </si>
  <si>
    <t>ΠΙΝΑΚΑΣ   1.7 ΞΗΡΟΙ ΚΑΡΠΟΙ</t>
  </si>
  <si>
    <t>ΠΙΝΑΚΑΣ   1.8 ΕΣΠΕΡΙΔΟΕΙΔΗ</t>
  </si>
  <si>
    <t>ΠΙΝΑΚΑΣ   1.9 ΑΜΠΕΛΙ</t>
  </si>
  <si>
    <t>ΠΙΝΑΚΑΣ 1.10 ΜΑΣΤΙΧΗ</t>
  </si>
  <si>
    <t>ΠΙΝΑΚΑΣ 2.3  ΛΟΙΠΕΣ ΔΑΠΑΝΕΣ ΚΑΙ ΠΑΡΑΓΩΓΗ ΖΩΩΝ</t>
  </si>
  <si>
    <t>ΠΙΝΑΚΑΣ 3.2. ΑΝΩΤΑΤΕΣ ΤΙΜΕΣ ΓΕΩΡΓΙΚΩΝ ΕΠΕΝΔΥΣΕΩΝ</t>
  </si>
  <si>
    <t>ΠΙΝΑΚΑΣ 3.5. ΑΝΩΤΑΤΕΣ ΤΙΜΕΣ ΑΝΑ ΣΤΡΕΜΜΑ ΓΙΑ ΔΙΑΦΟΡΕΣ ΕΠΕΝΔΥΣΕΙΣ ΣΤΑ ΘΕΡΜΟΚΗΠΙΑ</t>
  </si>
  <si>
    <t>ΠΙΝΑΚΑΣ 3.6. ΑΝΩΤΑΤΕΣ ΤΙΜΕΣ ΑΝΑ ΣΤΡΕΜΜΑ ΓΙΑ ΔΙΑΦΟΡΕΣ ΕΠΕΝΔΥΣΕΙΣ ΣΤΑ ΘΕΡΜΟΚΗΠΙΑ</t>
  </si>
  <si>
    <t>ΓΙΑ ΣΥΣΤΗΜΑ ΚΟΜΠΟΣΤΟΠΟΙΗΣΗΣ 38.000 € ΚΑΙ ΕΠΙΠΛΕΟΝ 5.900 € ΓΙΑ ΚΑΘΕ 25.000 ΟΡΝΙΘΕΣ</t>
  </si>
  <si>
    <t>·  1 στρ. δεντρώδης καλλιέργειας ισοδυναμεί με 2,5 στρ. ξηρικής καλλιέργειας</t>
  </si>
  <si>
    <t xml:space="preserve">·  1 στρ. αμπέλι ισοδυναμεί με 5 στρ. ξηρικής καλλιέργειας </t>
  </si>
  <si>
    <t>* Φορολογήσιμοι Ίπποι ή Κυβισμός Χ  0,007</t>
  </si>
  <si>
    <t>Ισοπέδωση - Διαμόρφωση χώρων για Ποιμνιοστάσιο ή Θερμοκήπιο (€ / στρ.)</t>
  </si>
  <si>
    <t>ΠΙΝΑΚΑΣ 3.10. ΥΠΟΛΟΓΙΣΜΟΣ ΟΙΚΟΝΟΜΙΚΟΤΗΤΑΣ ΓΕΩΡΓΙΚΟΥ ΕΛΚΥΣΤΗΡΑ</t>
  </si>
  <si>
    <t>ΠΙΝΑΚΑΣ 3.11.  ΥΠΟΛΟΓΙΣΜΟΣ ΥΨΟΥΣ ΕΞΙΣΩΤΚΗΣ ΑΠΟΖΗΜΙΩΣΗΣ</t>
  </si>
  <si>
    <t>ΠΙΝΑΚΑΣ 3.12. ΟΙΚΟΝΟΜΙΚΗ ΕΝΙΣΧΥΣΗ ΒΙΟΚΑΛΛΙΕΡΓΗΤΩΝ</t>
  </si>
  <si>
    <t>Αιγοπρόβατα</t>
  </si>
  <si>
    <t>Κρεοπαραγωγές αγελάδες (θηλάζουσες)</t>
  </si>
  <si>
    <t>Αρσενικά μοσχάρια (ηλικίας άνω των 6 μηνών)</t>
  </si>
  <si>
    <t>ΚΟΑ</t>
  </si>
  <si>
    <t>36,11 **</t>
  </si>
  <si>
    <t>100 *</t>
  </si>
  <si>
    <t>Δαπάνες αντικατάστασης πλαστικού</t>
  </si>
  <si>
    <t>ΚΟΠΗ - ΣΥΛΛΟΓΗ</t>
  </si>
  <si>
    <t>0,3 + 01</t>
  </si>
  <si>
    <t>0,1 + 0,1</t>
  </si>
  <si>
    <t>0,2 **</t>
  </si>
  <si>
    <t>0,2 + 0,1</t>
  </si>
  <si>
    <t>1,1 + 0,5</t>
  </si>
  <si>
    <r>
      <t>**</t>
    </r>
    <r>
      <rPr>
        <sz val="12"/>
        <rFont val="Tahoma"/>
        <family val="2"/>
      </rPr>
      <t xml:space="preserve">  Μόνο όταν συλλέγεται το  Άχυρο.</t>
    </r>
  </si>
  <si>
    <t xml:space="preserve">   Η αξία απογραφής των μοσχαριών αντικατάστασης και πάχυνσης ανέρχεται στο 50% της αξίας των αντίστοιχων ενηλίκων.</t>
  </si>
  <si>
    <t xml:space="preserve">    Ο παραγωγός ενισχύεται για τον αριθμό των ζώων που έχουν αποκτήσει δικαίωμα ή ποσόστωση και αποδεικνύεται από σχετική βεβαίωση της Δ/νσης Αγροτικής Ανάπτυξης των Ν.Α. </t>
  </si>
  <si>
    <t>ΘΗΛΑΖΟΥΣΕΣ ΑΓΕΛΑΔΕΣ</t>
  </si>
  <si>
    <t>324,15 € ανά Θηλάζουσα αγελάδα και μέχρι του Α.Α.Ο.Μ.Μ.Ζ./ εκμετάλλευση (Ανώτατο Ατομικό Όριο Μονάδων Μεγάλων Ζώων) εφόσον η εκμετάλλευση διαθέτει 7,1 στρεμ./Μ.Μ.Ζ. βοσκές ή καλλιεργούμενες κτηνοτροφές.</t>
  </si>
  <si>
    <t>ΑΡΣΕΝΙΚΑ ΜΟΣΧΑΡΙΑ</t>
  </si>
  <si>
    <t>310 € ανά κεφαλή εφόσον η εκμετάλλευση διαθέτει τουλάχιστον 7,1 στρ./Ζ.Μ. βοσκών ή καλλιεργούμενων κτηνοτροφών.</t>
  </si>
  <si>
    <t>ΔΑΜΑΛΙΔΕΣ</t>
  </si>
  <si>
    <t>ΑΙΓΟΠΡΟΒΑΤΑ</t>
  </si>
  <si>
    <t>ΚΡΕΑΣ ΚΟΥΝΕΛΙΩΝ</t>
  </si>
  <si>
    <t>ΚΡΕΑΣ ΕΝΗΛΙΚΩΝ ΚΟΥΝΕΛΙΩΝ</t>
  </si>
  <si>
    <t>ΚΡΕΑΣ ΠΑΧΥΝΟΜΕΝΑ</t>
  </si>
  <si>
    <t>1. κοτόπουλα : 950 κεφ Χ 1,7 Kg κρέας / κεφ Χ 2,20 €/Kg</t>
  </si>
  <si>
    <t>ΧΕΙΡΙΣΤΗΣ ΑΥΤΟΚΙΝ. ΓΕΩΡΓΙΚΟΥ ΕΛΚΥΣΤΗΡΑ ΚΑΙ ΑΥΤΟΚΙΝΟΥΜΕΝΩΝ ΣΥΛΛΕΚΤΙΚΩΝ</t>
  </si>
  <si>
    <t>ΑΥΤΟΚΙΝΟΥΜΕΝΩΝ ΣΥΛΛΕΚΤΙΚΩΝ ΧΕΙΜΕΡΙΝΩΝ ΣΙΤΗΡΩΝ - ΨΥΧΑΝΘΩΝ</t>
  </si>
  <si>
    <t>ΑΥΤΟΚΙΝΟΥΜΕΝΩΝ ΣΥΛΛΕΚΤΙΚΩΝ ΒΑΜΒΑΚΟΣ ΚΑΙ ΛΟΙΠΩΝ ΒΙΟΜΗΧΑΝΙΚΩΝ ΦΥΤΩΝ</t>
  </si>
  <si>
    <r>
      <t>Δεξαμενές νερού από μπετόν αρμέ υπόγειες                               (€ / m</t>
    </r>
    <r>
      <rPr>
        <vertAlign val="superscript"/>
        <sz val="11"/>
        <rFont val="Tahoma"/>
        <family val="2"/>
      </rPr>
      <t>3</t>
    </r>
    <r>
      <rPr>
        <sz val="11"/>
        <rFont val="Tahoma"/>
        <family val="2"/>
      </rPr>
      <t>)</t>
    </r>
  </si>
  <si>
    <r>
      <t>Χωματοδεξαμενές (€ / m</t>
    </r>
    <r>
      <rPr>
        <vertAlign val="superscript"/>
        <sz val="11"/>
        <rFont val="Tahoma"/>
        <family val="2"/>
      </rPr>
      <t>3</t>
    </r>
    <r>
      <rPr>
        <sz val="11"/>
        <rFont val="Tahoma"/>
        <family val="2"/>
      </rPr>
      <t>)</t>
    </r>
  </si>
  <si>
    <r>
      <t>Πίστες ενσίρωσης (€ / m</t>
    </r>
    <r>
      <rPr>
        <vertAlign val="superscript"/>
        <sz val="11"/>
        <rFont val="Tahoma"/>
        <family val="2"/>
      </rPr>
      <t>2</t>
    </r>
    <r>
      <rPr>
        <sz val="11"/>
        <rFont val="Tahoma"/>
        <family val="2"/>
      </rPr>
      <t>)</t>
    </r>
  </si>
  <si>
    <r>
      <t xml:space="preserve">1. Ορθοστάτες με πασσάλους </t>
    </r>
    <r>
      <rPr>
        <b/>
        <sz val="11"/>
        <rFont val="Tahoma"/>
        <family val="2"/>
      </rPr>
      <t>καστανιάς</t>
    </r>
    <r>
      <rPr>
        <sz val="11"/>
        <rFont val="Tahoma"/>
        <family val="2"/>
      </rPr>
      <t>, τέγιδες,  επιτέγιδες με καδρόνια</t>
    </r>
  </si>
  <si>
    <r>
      <t xml:space="preserve">2. Ορθοστάτες, τέγιδες, επιτέγιδες με </t>
    </r>
    <r>
      <rPr>
        <b/>
        <sz val="11"/>
        <rFont val="Tahoma"/>
        <family val="2"/>
      </rPr>
      <t>εμποτισμένα καδρόνια</t>
    </r>
  </si>
  <si>
    <r>
      <t xml:space="preserve">3. Θερμοκήπιο </t>
    </r>
    <r>
      <rPr>
        <b/>
        <sz val="10"/>
        <rFont val="Tahoma"/>
        <family val="2"/>
      </rPr>
      <t xml:space="preserve">τροποποιημένο πολλαπλό με δυο κόλπους </t>
    </r>
    <r>
      <rPr>
        <sz val="10"/>
        <rFont val="Tahoma"/>
        <family val="2"/>
      </rPr>
      <t xml:space="preserve">χωρίς παράθυρο οροφής,    κάλυψη όλο με </t>
    </r>
    <r>
      <rPr>
        <b/>
        <sz val="10"/>
        <rFont val="Tahoma"/>
        <family val="2"/>
      </rPr>
      <t>πλαστικό</t>
    </r>
  </si>
  <si>
    <r>
      <t xml:space="preserve">4. Θερμοκήπιο </t>
    </r>
    <r>
      <rPr>
        <b/>
        <sz val="10"/>
        <rFont val="Tahoma"/>
        <family val="2"/>
      </rPr>
      <t xml:space="preserve">τροποποιημένο πολλαπλό με δυο κόλπους </t>
    </r>
    <r>
      <rPr>
        <sz val="10"/>
        <rFont val="Tahoma"/>
        <family val="2"/>
      </rPr>
      <t xml:space="preserve">χωρίς παράθυρο οροφής,    κάλυψη σε προσόψεις – ποδιές με πολυεστέρα,     </t>
    </r>
    <r>
      <rPr>
        <b/>
        <sz val="10"/>
        <rFont val="Tahoma"/>
        <family val="2"/>
      </rPr>
      <t>οροφής με πλαστικό</t>
    </r>
  </si>
  <si>
    <t>3. Παθητικό ηλιακό σύστημα</t>
  </si>
  <si>
    <t>ΣΥΣΤΗΜΑ ΔΡΟΣΙΣΜΟΥ</t>
  </si>
  <si>
    <t>1. Κούλινγκ (Cooling)</t>
  </si>
  <si>
    <t>ΦΥΤΟΠΡΟΣΤΑΣΙΑ</t>
  </si>
  <si>
    <t>90-120*</t>
  </si>
  <si>
    <t>ΠΙΝΑΚΑΣ 2.4: ΑΠΑΙΤΗΣΕΙΣ ΣΕ ΕΡΓΑΣΙΑ ΤΩΝ ΖΩΩΝ (ΩΡΕΣ / ΚΕΦΑΛΗ / ΕΤΟΣ)</t>
  </si>
  <si>
    <t xml:space="preserve">ΠΙΝΑΚΑΣ 2.4 ΑΠΑΙΤΗΣΕΙΣ ΣΕ ΕΡΓΑΣΙΑ ΤΩΝ ΖΩΩΝ </t>
  </si>
  <si>
    <t>1. Σταθερό ψεκαστικό με αεροσυμπιεστή</t>
  </si>
  <si>
    <t>3. Σύστημα απολύμανσης εδάφους με ατμό</t>
  </si>
  <si>
    <t>ΔΙΑΦΟΡΑ</t>
  </si>
  <si>
    <t>1. Πάγκος ριζοβολίας από αλουμίνιο με θερμαινόμενο δάπεδο (ηλ. αντιστάσεις) και ηλεκτρικό πίνακα</t>
  </si>
  <si>
    <t>2. Μεταλλικός ανεμοθραύστης 4 m ύψος με δίχτυ</t>
  </si>
  <si>
    <t>ΥΔΡΟΠΟΝΙΑ</t>
  </si>
  <si>
    <t>2. Άρδευση στάγδην</t>
  </si>
  <si>
    <t>Είδος Καλλιέργειας</t>
  </si>
  <si>
    <t>Λοιπές περιοχές</t>
  </si>
  <si>
    <t>Εσπεριδοειδή</t>
  </si>
  <si>
    <t xml:space="preserve">       4. Η παραγωγή γύρης και βασιλικού πολτού θα λαμβάνεται υπόψη στο προσδιορισμό του εισοδήματος μόνο εφόρσον η εκμετάλλευση διαθέτει στοιχεία ότι πραγματικά ασχολείται στον τομέα αυτόν.</t>
  </si>
  <si>
    <t xml:space="preserve">       5.  Η παραγωγή βασιλικού πολτού δικαιολογείται μόνο σε εκμεταλλεύσεις με περισσότερα από 80 μελισσοσμήνη και η παραγωγή γύρης σε εκμεταλλεύσεις με περισσότερα από 20 μελισσοσμήνη.</t>
  </si>
  <si>
    <t xml:space="preserve">    Κατά τον υπολογισμό των ωρών εργασίας των μηχανημάτων εκεί όπου δεν γίνεται ανάλυση κατά φάση εργασίας, θεωρούμε ότι απαιτούνται 5 ώρες / στρ. για τη μηχανική κατεργασία του εδάφους στα κηπευτκά και στα άνθη και στα πεπόνι, καρπούζι, φράουλα και 1-2 ώρες / στρ. για τους δενδρώνες, όπου γίνεται μηχανική κατεργασία του εδάφους. Οι υπόλοιπες ώρες μηχανικής εργασίας αναφέρονται στο πότισμα.</t>
  </si>
  <si>
    <t>Με δικαιώματα Οικ. Ευαίσθητες περιοχές         € /ΜΖΚ</t>
  </si>
  <si>
    <t>Με δικαιώματα Λοιπές περιοχές          € /ΜΖΚ</t>
  </si>
  <si>
    <t>Χωρίς δικαιώματα Οικ. Ευαίσθητες περιοχές     € /ΜΖΚ</t>
  </si>
  <si>
    <t>Χωρίς δικαιώματα Λοιπές περιοχές      € /ΜΖΚ</t>
  </si>
  <si>
    <t xml:space="preserve">Στα σιτηρέσια διατροφής των ζώων το 30% τουλάχιστον των αναγκών σε Νομευτικές Μονάδες πρέπει να καλύπτονται από χονδροειδείς ζωοτροφές. </t>
  </si>
  <si>
    <t>Οι απαιτήσεις σε εργασία της εκμ/σης υπολογίζονται αθροιστικά π.χ εκμ/ση που κατέχει 350 κυψέλες μονές :</t>
  </si>
  <si>
    <t>ΑΞΙΑ ΚΗΡΙΟΥ</t>
  </si>
  <si>
    <t xml:space="preserve">€ ανά κεφαλή </t>
  </si>
  <si>
    <r>
      <t>Βόθροι λυμάτων από μπετόν αρμέ (€  / m</t>
    </r>
    <r>
      <rPr>
        <vertAlign val="superscript"/>
        <sz val="11"/>
        <rFont val="Tahoma"/>
        <family val="2"/>
      </rPr>
      <t>3</t>
    </r>
    <r>
      <rPr>
        <sz val="11"/>
        <rFont val="Tahoma"/>
        <family val="2"/>
      </rPr>
      <t>)</t>
    </r>
  </si>
  <si>
    <r>
      <t>Σιροί υπέργειοι με οπλισμισμένο σκυρόδεμα (€ /m</t>
    </r>
    <r>
      <rPr>
        <vertAlign val="superscript"/>
        <sz val="11"/>
        <rFont val="Tahoma"/>
        <family val="2"/>
      </rPr>
      <t>3</t>
    </r>
    <r>
      <rPr>
        <sz val="11"/>
        <rFont val="Tahoma"/>
        <family val="2"/>
      </rPr>
      <t>)</t>
    </r>
  </si>
  <si>
    <r>
      <t>Ομβροδεξαμενή με επένδυση πέτρα                  (€ / m</t>
    </r>
    <r>
      <rPr>
        <vertAlign val="superscript"/>
        <sz val="11"/>
        <rFont val="Tahoma"/>
        <family val="2"/>
      </rPr>
      <t>3</t>
    </r>
    <r>
      <rPr>
        <sz val="11"/>
        <rFont val="Tahoma"/>
        <family val="2"/>
      </rPr>
      <t>)</t>
    </r>
  </si>
  <si>
    <t>Για τις υπόλοιπες πτηνοκτηνοτροφικές εγκαταστάσεις βλέπε Πίνακα 3.3.</t>
  </si>
  <si>
    <r>
      <t xml:space="preserve">5,30 </t>
    </r>
    <r>
      <rPr>
        <sz val="10"/>
        <rFont val="Tahoma"/>
        <family val="2"/>
      </rPr>
      <t>(€  / ΣΤΡ.)</t>
    </r>
    <r>
      <rPr>
        <sz val="12"/>
        <rFont val="Tahoma"/>
        <family val="2"/>
      </rPr>
      <t xml:space="preserve"> *</t>
    </r>
  </si>
  <si>
    <t>ΠΙΝΑΚΑΣ 1.12: ΑΝΘΗ ΘΕΡΜΟΚΗΠΙΟΥ</t>
  </si>
  <si>
    <t>ΠΙΝΑΚΑΣ 1.13: ΕΤΗΣΙΑ ΣΠΟΡΟΦΥΤΑ</t>
  </si>
  <si>
    <t>ΠΙΝΑΚΑΣ 1.14: ΕΛΙΑ</t>
  </si>
  <si>
    <t>* Αν έχουμε διαφορετικές αποδόσεις ανά στρέμμα απ' αυτές του παραπάνω πίνακα π.χ. λόγω ποτίσματος η ανθρώπινης εργασίας και οι μεταβλητές δαπάνες υλικών θα υπολογίζονται αναλογικά με την απόδοση που αναφέρεται στον ίδιο πίνακα.</t>
  </si>
  <si>
    <t>ΠΙΝΑΚΑΣ 1.15: ΜΑΝΙΤΑΡΙΑ</t>
  </si>
  <si>
    <t>ΠΙΝΑΚΑΣ 1.16: ΩΡΕΣ ΑΠΑΣΧΟΛΗΣΗΣ ΚΑΙ ΔΑΠΑΝΗ ΔΙΑΞΟΝΙΚΟΥ ΚΑΙ ΜΟΝΟΑΞΟΝΙΚΟΥ ΕΛΚΥΣΤΗΡΑ ΚΑΤΑ ΦΑΣΗ ΕΡΓΑΣΙΑΣ ΣΕ ΣΙΤΗΡΑ,            ΒΙΚΟ ΚΑΡΠΟ,  ΓΛΥΚΑΝΙΣΟ, ΒΑΜΒΑΚΙ, ΗΛΙΑΝΘΟΣ, ΜΗΔΙΚΗ, ΑΡΑΒΟΣΙΤΟ, ΣΑΝΟΙ ΚΑΙ  ΑΜΠΕΛΙ</t>
  </si>
  <si>
    <t>ΠΙΝΑΚΑΣ 1.12 ΑΝΘΗ ΘΕΡΜΟΚΗΠΙΟΥ</t>
  </si>
  <si>
    <t>ΠΙΝΑΚΑΣ 1.13 ΕΤΗΣΙΑ ΣΠΟΡΟΦΥΤΑ</t>
  </si>
  <si>
    <t>ΠΙΝΑΚΑΣ 1.14 ΕΛΙΑ</t>
  </si>
  <si>
    <t>ΠΙΝΑΚΑΣ 1.15 ΜΑΝΙΤΑΡΙΑ</t>
  </si>
  <si>
    <t>ΠΙΝΑΚΑΣ 1.16. ΩΡΕΣ ΑΠΑΣΧΟΛΗΣΗΣ ΚΑΙ ΔΑΠΑΝΗ ΔΙΑΞΟΝΙΚΟΥ ΚΑΙ ΜΟΝΟΑΞΟΝΙΚΟΥ ΕΛΚΥΣΤΗΡΑ ΚΑΤΑ ΦΑΣΗ ΕΡΓΑΣΙΑΣ ΣΕ ΣΙΤΗΡΑ, ΒΙΚΟ ΚΑΡΠΟ, ΦΑΣΟΛΙΑ ΠΟΤΙΣΤΙΚΑ, ΓΛΥΚΑΝΙΣΟ, ΒΑΜΒΑΚΙ, ΗΛΙΑΝΘΟΣ, ΜΗΔΙΚΗ, ΑΡΑΒΟΣΙΤΟ, ΣΑΝΟΙ ΚΑΙ  ΑΜΠΕΛΙ</t>
  </si>
  <si>
    <t>ΑΞΙΑ ΘΥΜΑΡΙΣΙΟΥ ΜΕΛΙΟΥ</t>
  </si>
  <si>
    <t xml:space="preserve">       3. Δικαιογείται παραγωγή παραφυάδων 20 % του αριθμού των κυψελών που κατέχει για κάθε χρόνο χωρίς μείωση των αποδόσεων.</t>
  </si>
  <si>
    <t>4.    Ε Π Ι Δ Ο Τ Η Σ Ε Ι Σ  Τ Ω Ν  Ζ Ω Ω Ν</t>
  </si>
  <si>
    <t>ΑΠΟ 201 ΕΩΣ 300</t>
  </si>
  <si>
    <t>ΕΠΙΔΟΤΗΣΕΙΣ-ΑΠΟΖΗΜΙΩΣΕΙΣ (€ / κιλό)</t>
  </si>
  <si>
    <t>ΚΗΠΕΥΤΙΚΩΝ</t>
  </si>
  <si>
    <t>ΚΟΙΝΟ</t>
  </si>
  <si>
    <t>ΘΕΡΜΟΚΗΠΙΟΥ</t>
  </si>
  <si>
    <t>ΥΠΑΙΘΡΟΥ</t>
  </si>
  <si>
    <t>5. Για αρνιά και κατσίκια πάχυνσης απαιτούνται 4 ώρες ανθρώπων/κεφαλή/έτος.</t>
  </si>
  <si>
    <t>** Οι δαπάνες θέρμανσης είναι: 1) για καυστήρα πετρελαίου 1160 €/στρ  2) για καυστήρα πυρήνα 580 €/στρ</t>
  </si>
  <si>
    <t>** Οι δαπάνες θέρμανσης, αφορούν την Α' καλλιέργεια και είναι: 1) για καυστήρα πετρελαίου 1160 €/στρ  2) για καυστήρα πυρήνα 580 €/στρ</t>
  </si>
  <si>
    <t>ΜΑΝΙΤΑΡΙ   PLEUROTUS SP.</t>
  </si>
  <si>
    <t>ΣΕ ΔΗΜΟΥΣ ΤΗΣ ΝΗΣΟΥ ΛΕΣΒΟΥ</t>
  </si>
  <si>
    <t>ΣΕ ΔΗΜΟΥΣ ΤΗΣ ΝΗΣΟΥ ΣΑΜΟΥ</t>
  </si>
  <si>
    <t>3.16 Α: ΑΝΩΤΑΤΕΣ ΤΙΜΕΣ ΚΟΣΤΟΥΣ ΚΑΤΑΣΚΕΥΗΣ ΚΑΙ ΕΞΟΠΛΙΣΜΟΥ</t>
  </si>
  <si>
    <r>
      <t xml:space="preserve">1. Θερμοκήπιο </t>
    </r>
    <r>
      <rPr>
        <b/>
        <sz val="10"/>
        <rFont val="Tahoma"/>
        <family val="2"/>
      </rPr>
      <t>απλό τοξωτό</t>
    </r>
    <r>
      <rPr>
        <sz val="10"/>
        <rFont val="Tahoma"/>
        <family val="2"/>
      </rPr>
      <t>, κάλυψη όλο με πλαστικό</t>
    </r>
  </si>
  <si>
    <r>
      <t xml:space="preserve">2. Θερμοκήπιο </t>
    </r>
    <r>
      <rPr>
        <b/>
        <sz val="10"/>
        <rFont val="Tahoma"/>
        <family val="2"/>
      </rPr>
      <t>απλό τοξωτό</t>
    </r>
    <r>
      <rPr>
        <sz val="10"/>
        <rFont val="Tahoma"/>
        <family val="2"/>
      </rPr>
      <t>, κάλυψη σε προσόψεις – ποδιές με πολυεστέρα,     οροφής με πλαστικό</t>
    </r>
  </si>
  <si>
    <t>1. Κομπιούτερ, αντλία, φίλτρο, δεξαμενές κ.λ.π.</t>
  </si>
  <si>
    <t>2. Ανεμιστήρες για ομοιόμορφη κατανομή φαρμάκου, θερμοκρασίας κ.λ.π.</t>
  </si>
  <si>
    <t>4. Θερμοκουρτίνα οροφής πυραμιδική</t>
  </si>
  <si>
    <r>
      <t>Δεξαμενές νερού από μπετόν αρμέ  πάχους      15-25 εκατ.υπέργειες (€ / m</t>
    </r>
    <r>
      <rPr>
        <vertAlign val="superscript"/>
        <sz val="11"/>
        <rFont val="Tahoma"/>
        <family val="2"/>
      </rPr>
      <t>3</t>
    </r>
    <r>
      <rPr>
        <sz val="11"/>
        <rFont val="Tahoma"/>
        <family val="2"/>
      </rPr>
      <t>)</t>
    </r>
  </si>
  <si>
    <t>Παρατήρηση: Τα ανωτέρω θα κατασκευάζονται σύμφωνα με τις ελάχιστες προδιαγραφές του Υπουργείου Αγροτικής Ανάπτυξης και Τροφίμων.</t>
  </si>
  <si>
    <r>
      <t xml:space="preserve">6. Θερμοκήπιο </t>
    </r>
    <r>
      <rPr>
        <b/>
        <sz val="10"/>
        <rFont val="Tahoma"/>
        <family val="2"/>
      </rPr>
      <t xml:space="preserve">τροποποιημένο πολλαπλό πάνω από δύο κόλπους </t>
    </r>
    <r>
      <rPr>
        <sz val="10"/>
        <rFont val="Tahoma"/>
        <family val="2"/>
      </rPr>
      <t xml:space="preserve">με παράθυρο οροφής,    </t>
    </r>
    <r>
      <rPr>
        <b/>
        <sz val="10"/>
        <rFont val="Tahoma"/>
        <family val="2"/>
      </rPr>
      <t>κάλυψη σε προσόψεις – ποδιές με πολυεστέρα</t>
    </r>
    <r>
      <rPr>
        <sz val="10"/>
        <rFont val="Tahoma"/>
        <family val="2"/>
      </rPr>
      <t xml:space="preserve">,     </t>
    </r>
    <r>
      <rPr>
        <b/>
        <sz val="10"/>
        <rFont val="Tahoma"/>
        <family val="2"/>
      </rPr>
      <t>οροφής με πλαστικό</t>
    </r>
  </si>
  <si>
    <r>
      <t xml:space="preserve">7. Για </t>
    </r>
    <r>
      <rPr>
        <b/>
        <sz val="10"/>
        <rFont val="Tahoma"/>
        <family val="2"/>
      </rPr>
      <t xml:space="preserve">διπλό παράθυρο οροφής </t>
    </r>
    <r>
      <rPr>
        <sz val="10"/>
        <rFont val="Tahoma"/>
        <family val="2"/>
      </rPr>
      <t>υπολογίζουμε επιπλέον στο στρέμμα</t>
    </r>
  </si>
  <si>
    <r>
      <t xml:space="preserve">8. Για </t>
    </r>
    <r>
      <rPr>
        <b/>
        <sz val="10"/>
        <rFont val="Tahoma"/>
        <family val="2"/>
      </rPr>
      <t xml:space="preserve">ζωνάρι </t>
    </r>
    <r>
      <rPr>
        <sz val="10"/>
        <rFont val="Tahoma"/>
        <family val="2"/>
      </rPr>
      <t>υπολογίζουμε επί πλέον στο στρέμμα</t>
    </r>
  </si>
  <si>
    <r>
      <t xml:space="preserve">9. Για </t>
    </r>
    <r>
      <rPr>
        <b/>
        <sz val="10"/>
        <rFont val="Tahoma"/>
        <family val="2"/>
      </rPr>
      <t xml:space="preserve">πλαϊνά , αυτόματα παράθυρα με πολυεστέρα </t>
    </r>
    <r>
      <rPr>
        <sz val="10"/>
        <rFont val="Tahoma"/>
        <family val="2"/>
      </rPr>
      <t>υπολογίζουμε στο τρέχον μέτρο</t>
    </r>
  </si>
  <si>
    <r>
      <t xml:space="preserve">10. Για </t>
    </r>
    <r>
      <rPr>
        <b/>
        <sz val="10"/>
        <rFont val="Tahoma"/>
        <family val="2"/>
      </rPr>
      <t xml:space="preserve">διπλό (φουσκωτό) πλαστικό οροφής </t>
    </r>
    <r>
      <rPr>
        <sz val="10"/>
        <rFont val="Tahoma"/>
        <family val="2"/>
      </rPr>
      <t>υπολογίζουμε στο στρ επί πλέον :</t>
    </r>
  </si>
  <si>
    <r>
      <t xml:space="preserve">11. Αν υπάρχει </t>
    </r>
    <r>
      <rPr>
        <b/>
        <sz val="10"/>
        <rFont val="Tahoma"/>
        <family val="2"/>
      </rPr>
      <t xml:space="preserve">όργανο ανεμοπροστασίας </t>
    </r>
    <r>
      <rPr>
        <sz val="10"/>
        <rFont val="Tahoma"/>
        <family val="2"/>
      </rPr>
      <t>στον πίνακα, προσθέτουμε :</t>
    </r>
  </si>
  <si>
    <t>ΜΙΓΜΑΤΑ ΖΩΟΤΡΟΦΩΝ</t>
  </si>
  <si>
    <t>ΛΟΙΠΑ ΑΥΤΟΚΙΝΟΥΜΕΝΑ ΑΓΡΟΤΙΚΑ ΜΗΧΑΝΗΜΑΤΑ ΘΕΡΙΖΟΑΛΩΝΙΣΤΙΚΕΣ</t>
  </si>
  <si>
    <t>1. Οι απαιτήσεις σε εργασία κάθε κατηγορίας ζώων υπολογίζονται αθροιστικά. Π.χ. για 70 αγελάδες γαλ/γης απαιτούνται : Ανθρώπων : 20 κεφ. Χ 180 ωρ./κεφ. + 20 κεφ. Χ 154 ωρ./κεφ. + 30 κεφ. Χ 116 ωρ./κεφ. = 10.160 ώρες.</t>
  </si>
  <si>
    <t>4. Η κατασκευή ποιμνιοστασίου ή βουστασίου δικαιολογεί μείωση ανθρώπινης εργασίας 1 ώρα κατά αιγοπρόβατο και 2 ώρες κατά βοοειδές.</t>
  </si>
  <si>
    <t>Θεριζοαλωνιστικά συγκροτήματα χειμ. σιτηρών 10 στρ. / ώρα</t>
  </si>
  <si>
    <t>2. Σε περίπτωση αγοράς Γεωργικού Ελκυστήρα και παρελκομένων, να εξετάζεται το μέγεθος αυτών σύμφωνα με τον Πίνακα Υπολογισμού Οικονομικότητας,  τα υπ' αριθμ. 11277/26-4-2002 και 111870/28-1-1988 έγγραφα του Υπουργείου Γεωργίας.</t>
  </si>
  <si>
    <t xml:space="preserve">Γάλα </t>
  </si>
  <si>
    <t>Άλατα, Bιταμίνες</t>
  </si>
  <si>
    <t>Διάφορα (φως, νερό κλπ.)</t>
  </si>
  <si>
    <t>Δεν πληρoύv τoυς όρoυς υγιειvoύ εvσταυλισ.</t>
  </si>
  <si>
    <t>(kg/ κεφαλή)</t>
  </si>
  <si>
    <t>1.        Στις διάφορες δαπάνες προστίθεται το 10% επί της αξίας των καρπών που δίνονται στα ζώα όταν η εκμετάλλευση δεν διαθέτει σπαστήρα.</t>
  </si>
  <si>
    <t>Φόροι (επί των εσόδων διαμονής)</t>
  </si>
  <si>
    <t>Τέλη (επί των εσόδων διαμονής)</t>
  </si>
  <si>
    <t>Αποσβέσεις (επί του κόστους κατασκευής)</t>
  </si>
  <si>
    <t>3.16 Γ: ΑΠΑΙΤΟΥΜΕΝΕΣ ΩΡΕΣ ΕΡΓΑΣΙΑΣ</t>
  </si>
  <si>
    <t>Ενοικιαζόμενα επιπλωμένα δωμάτια δίκλινα με πρωϊνό</t>
  </si>
  <si>
    <t>Ενοικιαζόμενα επιπλωμένα δωμάτια δίκλινα χωρίς πρωϊνό</t>
  </si>
  <si>
    <t>Ενοικιαζόμενα επιπλωμένα δωμάτια τρίκλινα με πρωϊνό</t>
  </si>
  <si>
    <t>Σταύλοι χωρίς αυτοματισμούς με απλή κινητή αρμεκτική μηχανή</t>
  </si>
  <si>
    <t>Αγελάδες Βοσκής κρεατοπαραγωγής</t>
  </si>
  <si>
    <t>4 *</t>
  </si>
</sst>
</file>

<file path=xl/styles.xml><?xml version="1.0" encoding="utf-8"?>
<styleSheet xmlns="http://schemas.openxmlformats.org/spreadsheetml/2006/main">
  <numFmts count="3">
    <numFmt numFmtId="181" formatCode="0.0"/>
    <numFmt numFmtId="185" formatCode="#,##0.0"/>
    <numFmt numFmtId="188" formatCode="#,##0.000"/>
  </numFmts>
  <fonts count="41">
    <font>
      <sz val="12"/>
      <name val="Times New Roman Greek"/>
      <charset val="161"/>
    </font>
    <font>
      <sz val="12"/>
      <name val="Times New Roman Greek"/>
      <charset val="161"/>
    </font>
    <font>
      <sz val="10"/>
      <name val="Arial Greek"/>
      <charset val="161"/>
    </font>
    <font>
      <b/>
      <u/>
      <sz val="12"/>
      <name val="Times New Roman Greek"/>
      <family val="1"/>
      <charset val="161"/>
    </font>
    <font>
      <b/>
      <sz val="16"/>
      <name val="Tahoma"/>
      <family val="2"/>
    </font>
    <font>
      <b/>
      <sz val="12"/>
      <name val="Tahoma"/>
      <family val="2"/>
    </font>
    <font>
      <sz val="12"/>
      <name val="Tahoma"/>
      <family val="2"/>
    </font>
    <font>
      <b/>
      <sz val="8"/>
      <name val="Tahoma"/>
      <family val="2"/>
    </font>
    <font>
      <sz val="8"/>
      <name val="Tahoma"/>
      <family val="2"/>
    </font>
    <font>
      <b/>
      <sz val="14"/>
      <name val="Tahoma"/>
      <family val="2"/>
    </font>
    <font>
      <sz val="13"/>
      <name val="Tahoma"/>
      <family val="2"/>
    </font>
    <font>
      <b/>
      <sz val="13"/>
      <name val="Tahoma"/>
      <family val="2"/>
    </font>
    <font>
      <sz val="14"/>
      <name val="Tahoma"/>
      <family val="2"/>
    </font>
    <font>
      <sz val="11"/>
      <name val="Tahoma"/>
      <family val="2"/>
    </font>
    <font>
      <b/>
      <sz val="11"/>
      <name val="Tahoma"/>
      <family val="2"/>
    </font>
    <font>
      <b/>
      <u/>
      <sz val="12"/>
      <name val="Tahoma"/>
      <family val="2"/>
    </font>
    <font>
      <b/>
      <sz val="10"/>
      <name val="Tahoma"/>
      <family val="2"/>
    </font>
    <font>
      <b/>
      <sz val="9"/>
      <name val="Tahoma"/>
      <family val="2"/>
    </font>
    <font>
      <sz val="16"/>
      <name val="Tahoma"/>
      <family val="2"/>
    </font>
    <font>
      <sz val="10"/>
      <name val="Tahoma"/>
      <family val="2"/>
    </font>
    <font>
      <sz val="15"/>
      <name val="Tahoma"/>
      <family val="2"/>
    </font>
    <font>
      <b/>
      <sz val="15"/>
      <name val="Tahoma"/>
      <family val="2"/>
    </font>
    <font>
      <sz val="7"/>
      <name val="Tahoma"/>
      <family val="2"/>
    </font>
    <font>
      <sz val="9"/>
      <name val="Tahoma"/>
      <family val="2"/>
    </font>
    <font>
      <b/>
      <u/>
      <sz val="10"/>
      <name val="Tahoma"/>
      <family val="2"/>
    </font>
    <font>
      <vertAlign val="superscript"/>
      <sz val="11"/>
      <name val="Tahoma"/>
      <family val="2"/>
    </font>
    <font>
      <b/>
      <u/>
      <sz val="11"/>
      <name val="Tahoma"/>
      <family val="2"/>
    </font>
    <font>
      <vertAlign val="superscript"/>
      <sz val="12"/>
      <name val="Tahoma"/>
      <family val="2"/>
    </font>
    <font>
      <u/>
      <sz val="11"/>
      <name val="Tahoma"/>
      <family val="2"/>
    </font>
    <font>
      <vertAlign val="superscript"/>
      <sz val="10"/>
      <name val="Tahoma"/>
      <family val="2"/>
    </font>
    <font>
      <sz val="18"/>
      <name val="Tahoma"/>
      <family val="2"/>
    </font>
    <font>
      <b/>
      <u/>
      <sz val="15"/>
      <name val="Tahoma"/>
      <family val="2"/>
    </font>
    <font>
      <b/>
      <u/>
      <sz val="14"/>
      <name val="Tahoma"/>
      <family val="2"/>
    </font>
    <font>
      <u/>
      <sz val="14"/>
      <name val="Tahoma"/>
      <family val="2"/>
    </font>
    <font>
      <vertAlign val="superscript"/>
      <sz val="14"/>
      <name val="Tahoma"/>
      <family val="2"/>
    </font>
    <font>
      <b/>
      <u/>
      <sz val="16"/>
      <name val="Tahoma"/>
      <family val="2"/>
    </font>
    <font>
      <b/>
      <vertAlign val="superscript"/>
      <sz val="12"/>
      <name val="Tahoma"/>
      <family val="2"/>
    </font>
    <font>
      <b/>
      <vertAlign val="superscript"/>
      <sz val="11"/>
      <name val="Tahoma"/>
      <family val="2"/>
    </font>
    <font>
      <b/>
      <vertAlign val="superscript"/>
      <sz val="10"/>
      <name val="Tahoma"/>
      <family val="2"/>
    </font>
    <font>
      <i/>
      <sz val="13"/>
      <name val="Tahoma"/>
      <family val="2"/>
    </font>
    <font>
      <b/>
      <u/>
      <sz val="13"/>
      <name val="Tahoma"/>
      <family val="2"/>
    </font>
  </fonts>
  <fills count="6">
    <fill>
      <patternFill patternType="none"/>
    </fill>
    <fill>
      <patternFill patternType="gray125"/>
    </fill>
    <fill>
      <patternFill patternType="solid">
        <fgColor indexed="13"/>
        <bgColor indexed="64"/>
      </patternFill>
    </fill>
    <fill>
      <patternFill patternType="lightDown">
        <bgColor indexed="9"/>
      </patternFill>
    </fill>
    <fill>
      <patternFill patternType="lightGray">
        <bgColor indexed="9"/>
      </patternFill>
    </fill>
    <fill>
      <patternFill patternType="gray125">
        <fgColor indexed="55"/>
        <bgColor indexed="9"/>
      </patternFill>
    </fill>
  </fills>
  <borders count="18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hair">
        <color indexed="64"/>
      </left>
      <right/>
      <top style="hair">
        <color indexed="64"/>
      </top>
      <bottom/>
      <diagonal/>
    </border>
    <border>
      <left style="thick">
        <color indexed="64"/>
      </left>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thick">
        <color indexed="64"/>
      </left>
      <right/>
      <top style="thin">
        <color indexed="64"/>
      </top>
      <bottom style="thick">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thick">
        <color indexed="64"/>
      </bottom>
      <diagonal/>
    </border>
    <border>
      <left style="thin">
        <color indexed="64"/>
      </left>
      <right style="double">
        <color indexed="64"/>
      </right>
      <top style="thin">
        <color indexed="64"/>
      </top>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style="double">
        <color indexed="64"/>
      </left>
      <right style="thin">
        <color indexed="64"/>
      </right>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ck">
        <color indexed="64"/>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top/>
      <bottom style="thick">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2" fillId="0" borderId="0"/>
    <xf numFmtId="9" fontId="1" fillId="0" borderId="0" applyFont="0" applyFill="0" applyBorder="0" applyAlignment="0" applyProtection="0"/>
  </cellStyleXfs>
  <cellXfs count="1258">
    <xf numFmtId="0" fontId="0" fillId="0" borderId="0" xfId="0"/>
    <xf numFmtId="2" fontId="10" fillId="0" borderId="1" xfId="1" applyNumberFormat="1" applyFont="1" applyBorder="1" applyAlignment="1">
      <alignment horizontal="center"/>
    </xf>
    <xf numFmtId="2" fontId="10" fillId="0" borderId="2" xfId="1" applyNumberFormat="1" applyFont="1" applyBorder="1" applyAlignment="1">
      <alignment horizontal="center"/>
    </xf>
    <xf numFmtId="3" fontId="10" fillId="0" borderId="3" xfId="1" applyNumberFormat="1" applyFont="1" applyBorder="1" applyAlignment="1">
      <alignment horizontal="center"/>
    </xf>
    <xf numFmtId="2" fontId="10" fillId="0" borderId="4" xfId="1" applyNumberFormat="1" applyFont="1" applyBorder="1" applyAlignment="1">
      <alignment horizontal="center"/>
    </xf>
    <xf numFmtId="0" fontId="15" fillId="0" borderId="0" xfId="0" applyFont="1" applyAlignment="1">
      <alignment horizontal="left" vertical="center" wrapText="1"/>
    </xf>
    <xf numFmtId="3" fontId="10" fillId="0" borderId="5" xfId="1" applyNumberFormat="1" applyFont="1" applyBorder="1" applyAlignment="1">
      <alignment horizontal="center"/>
    </xf>
    <xf numFmtId="1" fontId="10" fillId="0" borderId="6" xfId="1" applyNumberFormat="1" applyFont="1" applyBorder="1" applyAlignment="1">
      <alignment horizontal="center"/>
    </xf>
    <xf numFmtId="2" fontId="10" fillId="0" borderId="7" xfId="1" applyNumberFormat="1" applyFont="1" applyBorder="1" applyAlignment="1">
      <alignment horizontal="center"/>
    </xf>
    <xf numFmtId="2" fontId="5" fillId="0" borderId="0" xfId="1" applyNumberFormat="1" applyFont="1" applyAlignment="1">
      <alignment horizontal="center"/>
    </xf>
    <xf numFmtId="0" fontId="6" fillId="0" borderId="0" xfId="0" applyFont="1"/>
    <xf numFmtId="2" fontId="5" fillId="0" borderId="0" xfId="1" applyNumberFormat="1" applyFont="1" applyFill="1" applyAlignment="1">
      <alignment horizontal="center"/>
    </xf>
    <xf numFmtId="2" fontId="7" fillId="0" borderId="0" xfId="1" applyNumberFormat="1" applyFont="1" applyAlignment="1">
      <alignment horizontal="center"/>
    </xf>
    <xf numFmtId="1" fontId="7" fillId="0" borderId="0" xfId="1" applyNumberFormat="1" applyFont="1" applyAlignment="1">
      <alignment horizontal="center"/>
    </xf>
    <xf numFmtId="4" fontId="7" fillId="2" borderId="0" xfId="1" applyNumberFormat="1" applyFont="1" applyFill="1" applyAlignment="1">
      <alignment horizontal="center"/>
    </xf>
    <xf numFmtId="4" fontId="7" fillId="0" borderId="0" xfId="1" applyNumberFormat="1" applyFont="1" applyAlignment="1">
      <alignment horizontal="center"/>
    </xf>
    <xf numFmtId="3" fontId="7" fillId="0" borderId="0" xfId="1" applyNumberFormat="1" applyFont="1" applyBorder="1" applyAlignment="1">
      <alignment horizontal="center" vertical="center"/>
    </xf>
    <xf numFmtId="0" fontId="7" fillId="0" borderId="0" xfId="1" applyFont="1" applyBorder="1" applyAlignment="1">
      <alignment horizontal="center" vertical="center"/>
    </xf>
    <xf numFmtId="0" fontId="7" fillId="0" borderId="0" xfId="1" applyFont="1" applyAlignment="1">
      <alignment horizontal="center"/>
    </xf>
    <xf numFmtId="0" fontId="8" fillId="0" borderId="0" xfId="0" applyFont="1"/>
    <xf numFmtId="3" fontId="8" fillId="0" borderId="0" xfId="0" applyNumberFormat="1" applyFont="1"/>
    <xf numFmtId="2" fontId="5" fillId="0" borderId="0" xfId="1" applyNumberFormat="1" applyFont="1" applyBorder="1" applyAlignment="1">
      <alignment horizontal="center" vertical="center"/>
    </xf>
    <xf numFmtId="3" fontId="5" fillId="0" borderId="0" xfId="1" applyNumberFormat="1" applyFont="1" applyBorder="1" applyAlignment="1">
      <alignment horizontal="center" vertical="center"/>
    </xf>
    <xf numFmtId="0" fontId="5" fillId="0" borderId="0" xfId="1" applyFont="1" applyBorder="1" applyAlignment="1">
      <alignment horizontal="center" vertical="center"/>
    </xf>
    <xf numFmtId="3" fontId="5" fillId="0" borderId="0" xfId="1" applyNumberFormat="1" applyFont="1" applyFill="1" applyBorder="1" applyAlignment="1">
      <alignment horizontal="center" vertical="center"/>
    </xf>
    <xf numFmtId="0" fontId="6" fillId="0" borderId="0" xfId="0" applyFont="1" applyAlignment="1">
      <alignment vertical="center"/>
    </xf>
    <xf numFmtId="3" fontId="6" fillId="0" borderId="0" xfId="0" applyNumberFormat="1" applyFont="1" applyAlignment="1">
      <alignment vertical="center"/>
    </xf>
    <xf numFmtId="0" fontId="5" fillId="0" borderId="8" xfId="1" applyFont="1" applyBorder="1" applyAlignment="1">
      <alignment horizontal="center"/>
    </xf>
    <xf numFmtId="0" fontId="5" fillId="0" borderId="9" xfId="1" applyFont="1" applyBorder="1" applyAlignment="1">
      <alignment horizontal="center"/>
    </xf>
    <xf numFmtId="0" fontId="10" fillId="0" borderId="10" xfId="1" applyFont="1" applyBorder="1" applyAlignment="1">
      <alignment horizontal="center"/>
    </xf>
    <xf numFmtId="0" fontId="10" fillId="0" borderId="11" xfId="1" applyFont="1" applyBorder="1"/>
    <xf numFmtId="0" fontId="10" fillId="0" borderId="0" xfId="0" applyFont="1"/>
    <xf numFmtId="0" fontId="10" fillId="0" borderId="12" xfId="1" applyFont="1" applyBorder="1" applyAlignment="1">
      <alignment horizontal="center"/>
    </xf>
    <xf numFmtId="0" fontId="10" fillId="0" borderId="13" xfId="1" applyFont="1" applyBorder="1"/>
    <xf numFmtId="0" fontId="10" fillId="0" borderId="12" xfId="1" applyFont="1" applyBorder="1" applyAlignment="1">
      <alignment horizontal="center" vertical="center"/>
    </xf>
    <xf numFmtId="0" fontId="10" fillId="0" borderId="13" xfId="1" applyFont="1" applyBorder="1" applyAlignment="1">
      <alignment vertical="center"/>
    </xf>
    <xf numFmtId="0" fontId="10" fillId="0" borderId="0" xfId="0" applyFont="1" applyAlignment="1">
      <alignment vertical="center"/>
    </xf>
    <xf numFmtId="0" fontId="5" fillId="0" borderId="9" xfId="1" applyFont="1" applyBorder="1" applyAlignment="1">
      <alignment horizontal="right"/>
    </xf>
    <xf numFmtId="0" fontId="5" fillId="0" borderId="0" xfId="0" applyFont="1"/>
    <xf numFmtId="2" fontId="10" fillId="0" borderId="8" xfId="1" applyNumberFormat="1" applyFont="1" applyBorder="1" applyAlignment="1">
      <alignment horizontal="center"/>
    </xf>
    <xf numFmtId="3" fontId="10" fillId="0" borderId="14" xfId="1" applyNumberFormat="1" applyFont="1" applyBorder="1" applyAlignment="1">
      <alignment horizontal="center"/>
    </xf>
    <xf numFmtId="0" fontId="10" fillId="0" borderId="14" xfId="1" applyFont="1" applyBorder="1" applyAlignment="1">
      <alignment horizontal="center"/>
    </xf>
    <xf numFmtId="0" fontId="10" fillId="0" borderId="11" xfId="1" applyFont="1" applyBorder="1" applyAlignment="1">
      <alignment horizontal="left"/>
    </xf>
    <xf numFmtId="181" fontId="10" fillId="0" borderId="10" xfId="1" applyNumberFormat="1" applyFont="1" applyBorder="1" applyAlignment="1">
      <alignment horizontal="center"/>
    </xf>
    <xf numFmtId="185" fontId="10" fillId="0" borderId="15" xfId="1" applyNumberFormat="1" applyFont="1" applyBorder="1" applyAlignment="1">
      <alignment horizontal="center"/>
    </xf>
    <xf numFmtId="1" fontId="10" fillId="0" borderId="10" xfId="1" applyNumberFormat="1" applyFont="1" applyBorder="1" applyAlignment="1">
      <alignment horizontal="center"/>
    </xf>
    <xf numFmtId="3" fontId="10" fillId="0" borderId="15" xfId="1" applyNumberFormat="1" applyFont="1" applyBorder="1" applyAlignment="1">
      <alignment horizontal="center"/>
    </xf>
    <xf numFmtId="0" fontId="10" fillId="0" borderId="15" xfId="1" applyFont="1" applyBorder="1" applyAlignment="1">
      <alignment horizontal="center"/>
    </xf>
    <xf numFmtId="2" fontId="10" fillId="0" borderId="12" xfId="1" applyNumberFormat="1" applyFont="1" applyBorder="1" applyAlignment="1">
      <alignment horizontal="center"/>
    </xf>
    <xf numFmtId="3" fontId="10" fillId="0" borderId="1" xfId="1" applyNumberFormat="1" applyFont="1" applyBorder="1" applyAlignment="1">
      <alignment horizontal="center"/>
    </xf>
    <xf numFmtId="0" fontId="10" fillId="0" borderId="1" xfId="1" applyFont="1" applyBorder="1" applyAlignment="1">
      <alignment horizontal="center"/>
    </xf>
    <xf numFmtId="0" fontId="10" fillId="0" borderId="16" xfId="1" applyFont="1" applyBorder="1" applyAlignment="1">
      <alignment horizontal="center"/>
    </xf>
    <xf numFmtId="0" fontId="10" fillId="0" borderId="17" xfId="1" applyFont="1" applyBorder="1"/>
    <xf numFmtId="2" fontId="10" fillId="0" borderId="16" xfId="1" applyNumberFormat="1" applyFont="1" applyBorder="1" applyAlignment="1">
      <alignment horizontal="center"/>
    </xf>
    <xf numFmtId="3" fontId="10" fillId="0" borderId="18" xfId="1" applyNumberFormat="1" applyFont="1" applyBorder="1" applyAlignment="1">
      <alignment horizontal="center"/>
    </xf>
    <xf numFmtId="0" fontId="10" fillId="0" borderId="18" xfId="1" applyFont="1" applyBorder="1" applyAlignment="1">
      <alignment horizontal="center"/>
    </xf>
    <xf numFmtId="2" fontId="10" fillId="0" borderId="19" xfId="1" applyNumberFormat="1" applyFont="1" applyBorder="1" applyAlignment="1">
      <alignment horizontal="center"/>
    </xf>
    <xf numFmtId="3" fontId="10" fillId="0" borderId="20" xfId="1" applyNumberFormat="1" applyFont="1" applyBorder="1" applyAlignment="1">
      <alignment horizontal="center"/>
    </xf>
    <xf numFmtId="3" fontId="10" fillId="0" borderId="21" xfId="1" applyNumberFormat="1" applyFont="1" applyBorder="1" applyAlignment="1">
      <alignment horizontal="center"/>
    </xf>
    <xf numFmtId="0" fontId="5" fillId="0" borderId="22" xfId="1" applyFont="1" applyBorder="1" applyAlignment="1">
      <alignment horizontal="center"/>
    </xf>
    <xf numFmtId="0" fontId="10" fillId="0" borderId="23" xfId="1" applyFont="1" applyBorder="1" applyAlignment="1">
      <alignment horizontal="center"/>
    </xf>
    <xf numFmtId="0" fontId="10" fillId="0" borderId="24" xfId="1" applyFont="1" applyBorder="1"/>
    <xf numFmtId="0" fontId="5" fillId="0" borderId="8" xfId="1" applyFont="1" applyBorder="1" applyAlignment="1">
      <alignment horizontal="center" vertical="center"/>
    </xf>
    <xf numFmtId="0" fontId="5" fillId="0" borderId="9" xfId="1" applyFont="1" applyBorder="1" applyAlignment="1">
      <alignment horizontal="center" vertical="center" wrapText="1"/>
    </xf>
    <xf numFmtId="3" fontId="6" fillId="0" borderId="0" xfId="0" applyNumberFormat="1" applyFont="1"/>
    <xf numFmtId="2" fontId="6" fillId="0" borderId="0" xfId="0" applyNumberFormat="1" applyFont="1" applyAlignment="1">
      <alignment horizontal="center"/>
    </xf>
    <xf numFmtId="3" fontId="6" fillId="0" borderId="0" xfId="0" applyNumberFormat="1" applyFont="1" applyAlignment="1">
      <alignment horizontal="center"/>
    </xf>
    <xf numFmtId="3" fontId="12" fillId="0" borderId="0" xfId="0" applyNumberFormat="1" applyFont="1"/>
    <xf numFmtId="0" fontId="5" fillId="0" borderId="0" xfId="1" applyFont="1" applyAlignment="1">
      <alignment horizontal="center"/>
    </xf>
    <xf numFmtId="3" fontId="5" fillId="0" borderId="0" xfId="1" applyNumberFormat="1" applyFont="1" applyAlignment="1">
      <alignment horizontal="center"/>
    </xf>
    <xf numFmtId="2" fontId="5" fillId="0" borderId="0" xfId="1" applyNumberFormat="1" applyFont="1" applyBorder="1" applyAlignment="1">
      <alignment horizontal="center"/>
    </xf>
    <xf numFmtId="3" fontId="5" fillId="0" borderId="0" xfId="1" applyNumberFormat="1" applyFont="1" applyBorder="1" applyAlignment="1">
      <alignment horizontal="center"/>
    </xf>
    <xf numFmtId="0" fontId="5" fillId="0" borderId="0" xfId="1" applyFont="1" applyBorder="1" applyAlignment="1">
      <alignment horizontal="center"/>
    </xf>
    <xf numFmtId="1" fontId="10" fillId="0" borderId="10" xfId="1" applyNumberFormat="1" applyFont="1" applyFill="1" applyBorder="1" applyAlignment="1">
      <alignment horizontal="center"/>
    </xf>
    <xf numFmtId="1" fontId="10" fillId="0" borderId="12" xfId="1" applyNumberFormat="1" applyFont="1" applyBorder="1" applyAlignment="1">
      <alignment horizontal="center"/>
    </xf>
    <xf numFmtId="0" fontId="5" fillId="0" borderId="0" xfId="1" applyFont="1" applyAlignment="1">
      <alignment horizontal="left"/>
    </xf>
    <xf numFmtId="2" fontId="6" fillId="0" borderId="0" xfId="1" applyNumberFormat="1" applyFont="1" applyAlignment="1">
      <alignment horizontal="center"/>
    </xf>
    <xf numFmtId="3" fontId="6" fillId="0" borderId="0" xfId="1" applyNumberFormat="1" applyFont="1" applyAlignment="1">
      <alignment horizontal="center"/>
    </xf>
    <xf numFmtId="0" fontId="6" fillId="0" borderId="0" xfId="1" applyFont="1"/>
    <xf numFmtId="3" fontId="6" fillId="0" borderId="0" xfId="1" applyNumberFormat="1" applyFont="1"/>
    <xf numFmtId="0" fontId="11" fillId="0" borderId="7" xfId="1" applyFont="1" applyBorder="1" applyAlignment="1">
      <alignment horizontal="center"/>
    </xf>
    <xf numFmtId="0" fontId="11" fillId="0" borderId="22" xfId="1" applyFont="1" applyBorder="1" applyAlignment="1">
      <alignment horizontal="center"/>
    </xf>
    <xf numFmtId="0" fontId="10" fillId="0" borderId="8" xfId="1" applyFont="1" applyBorder="1" applyAlignment="1">
      <alignment horizontal="center"/>
    </xf>
    <xf numFmtId="0" fontId="10" fillId="0" borderId="9" xfId="1" applyFont="1" applyBorder="1"/>
    <xf numFmtId="0" fontId="6" fillId="0" borderId="12" xfId="1" applyFont="1" applyBorder="1" applyAlignment="1">
      <alignment horizontal="center"/>
    </xf>
    <xf numFmtId="0" fontId="6" fillId="0" borderId="13" xfId="1" applyFont="1" applyBorder="1"/>
    <xf numFmtId="0" fontId="6" fillId="0" borderId="16" xfId="1" applyFont="1" applyBorder="1" applyAlignment="1">
      <alignment horizontal="center"/>
    </xf>
    <xf numFmtId="0" fontId="6" fillId="0" borderId="17" xfId="1" applyFont="1" applyBorder="1"/>
    <xf numFmtId="2" fontId="10" fillId="0" borderId="10" xfId="1" applyNumberFormat="1" applyFont="1" applyBorder="1" applyAlignment="1">
      <alignment horizontal="center"/>
    </xf>
    <xf numFmtId="0" fontId="6" fillId="0" borderId="23" xfId="1" applyFont="1" applyBorder="1" applyAlignment="1">
      <alignment horizontal="center"/>
    </xf>
    <xf numFmtId="0" fontId="6" fillId="0" borderId="24" xfId="1" applyFont="1" applyBorder="1"/>
    <xf numFmtId="0" fontId="6" fillId="0" borderId="10" xfId="1" applyFont="1" applyBorder="1" applyAlignment="1">
      <alignment horizontal="center"/>
    </xf>
    <xf numFmtId="0" fontId="6" fillId="0" borderId="11" xfId="1" applyFont="1" applyBorder="1"/>
    <xf numFmtId="3" fontId="10" fillId="0" borderId="0" xfId="0" applyNumberFormat="1" applyFont="1"/>
    <xf numFmtId="3" fontId="5" fillId="0" borderId="0" xfId="0" applyNumberFormat="1" applyFont="1"/>
    <xf numFmtId="0" fontId="6" fillId="0" borderId="4" xfId="1" applyFont="1" applyBorder="1" applyAlignment="1">
      <alignment horizontal="center"/>
    </xf>
    <xf numFmtId="0" fontId="6" fillId="0" borderId="25" xfId="1" applyFont="1" applyBorder="1"/>
    <xf numFmtId="0" fontId="5" fillId="0" borderId="7" xfId="1" applyFont="1" applyBorder="1" applyAlignment="1">
      <alignment horizontal="center"/>
    </xf>
    <xf numFmtId="0" fontId="10" fillId="0" borderId="10" xfId="1" applyNumberFormat="1" applyFont="1" applyBorder="1" applyAlignment="1">
      <alignment horizontal="center"/>
    </xf>
    <xf numFmtId="0" fontId="10" fillId="0" borderId="11" xfId="1" applyNumberFormat="1" applyFont="1" applyBorder="1" applyAlignment="1">
      <alignment horizontal="left"/>
    </xf>
    <xf numFmtId="0" fontId="10" fillId="0" borderId="15" xfId="1" applyNumberFormat="1" applyFont="1" applyBorder="1" applyAlignment="1">
      <alignment horizontal="center"/>
    </xf>
    <xf numFmtId="0" fontId="10" fillId="0" borderId="0" xfId="0" applyNumberFormat="1" applyFont="1"/>
    <xf numFmtId="0" fontId="12" fillId="0" borderId="0" xfId="0" applyFont="1"/>
    <xf numFmtId="0" fontId="10" fillId="0" borderId="0" xfId="1" applyFont="1" applyBorder="1" applyAlignment="1">
      <alignment horizontal="center"/>
    </xf>
    <xf numFmtId="2" fontId="10" fillId="0" borderId="0" xfId="1" applyNumberFormat="1" applyFont="1" applyBorder="1" applyAlignment="1">
      <alignment horizontal="center"/>
    </xf>
    <xf numFmtId="2" fontId="11" fillId="0" borderId="0" xfId="1" applyNumberFormat="1" applyFont="1" applyBorder="1" applyAlignment="1">
      <alignment horizontal="center"/>
    </xf>
    <xf numFmtId="3" fontId="10" fillId="0" borderId="9" xfId="1" applyNumberFormat="1" applyFont="1" applyBorder="1" applyAlignment="1">
      <alignment horizontal="center"/>
    </xf>
    <xf numFmtId="3" fontId="10" fillId="0" borderId="0" xfId="1" applyNumberFormat="1" applyFont="1" applyBorder="1" applyAlignment="1">
      <alignment horizontal="center"/>
    </xf>
    <xf numFmtId="0" fontId="10" fillId="0" borderId="11" xfId="1" applyNumberFormat="1" applyFont="1" applyBorder="1" applyAlignment="1">
      <alignment horizontal="center"/>
    </xf>
    <xf numFmtId="0" fontId="10" fillId="0" borderId="12" xfId="1" applyNumberFormat="1" applyFont="1" applyBorder="1" applyAlignment="1">
      <alignment horizontal="center"/>
    </xf>
    <xf numFmtId="0" fontId="10" fillId="0" borderId="13" xfId="1" applyNumberFormat="1" applyFont="1" applyBorder="1"/>
    <xf numFmtId="0" fontId="10" fillId="0" borderId="1" xfId="1" applyNumberFormat="1" applyFont="1" applyBorder="1" applyAlignment="1">
      <alignment horizontal="center"/>
    </xf>
    <xf numFmtId="0" fontId="10" fillId="0" borderId="13" xfId="1" applyNumberFormat="1" applyFont="1" applyBorder="1" applyAlignment="1">
      <alignment horizontal="center"/>
    </xf>
    <xf numFmtId="3" fontId="10" fillId="0" borderId="13" xfId="1" applyNumberFormat="1" applyFont="1" applyBorder="1" applyAlignment="1">
      <alignment horizontal="center"/>
    </xf>
    <xf numFmtId="3" fontId="10" fillId="0" borderId="17" xfId="1" applyNumberFormat="1" applyFont="1" applyBorder="1" applyAlignment="1">
      <alignment horizontal="center"/>
    </xf>
    <xf numFmtId="2" fontId="10" fillId="0" borderId="0" xfId="1" applyNumberFormat="1" applyFont="1" applyBorder="1" applyAlignment="1">
      <alignment horizontal="center" vertical="center"/>
    </xf>
    <xf numFmtId="1" fontId="10" fillId="0" borderId="0" xfId="1" applyNumberFormat="1" applyFont="1" applyBorder="1" applyAlignment="1">
      <alignment horizontal="center"/>
    </xf>
    <xf numFmtId="0" fontId="5" fillId="0" borderId="5" xfId="1" applyFont="1" applyBorder="1" applyAlignment="1">
      <alignment horizontal="center"/>
    </xf>
    <xf numFmtId="0" fontId="10" fillId="0" borderId="3" xfId="1" applyFont="1" applyBorder="1"/>
    <xf numFmtId="0" fontId="10" fillId="0" borderId="1" xfId="1" applyFont="1" applyBorder="1"/>
    <xf numFmtId="0" fontId="5" fillId="0" borderId="14" xfId="1" applyFont="1" applyBorder="1" applyAlignment="1">
      <alignment horizontal="right"/>
    </xf>
    <xf numFmtId="0" fontId="5" fillId="0" borderId="14" xfId="1" applyFont="1" applyBorder="1" applyAlignment="1">
      <alignment horizontal="center"/>
    </xf>
    <xf numFmtId="0" fontId="10" fillId="0" borderId="15" xfId="1" applyFont="1" applyBorder="1" applyAlignment="1">
      <alignment horizontal="left"/>
    </xf>
    <xf numFmtId="0" fontId="6" fillId="0" borderId="1" xfId="1" applyFont="1" applyBorder="1"/>
    <xf numFmtId="0" fontId="6" fillId="0" borderId="18" xfId="1" applyFont="1" applyBorder="1"/>
    <xf numFmtId="0" fontId="10" fillId="0" borderId="15" xfId="1" applyFont="1" applyBorder="1"/>
    <xf numFmtId="0" fontId="6" fillId="0" borderId="26" xfId="1" applyFont="1" applyBorder="1"/>
    <xf numFmtId="0" fontId="5" fillId="0" borderId="7" xfId="1" applyFont="1" applyBorder="1" applyAlignment="1">
      <alignment horizontal="center" vertical="center"/>
    </xf>
    <xf numFmtId="0" fontId="5" fillId="0" borderId="22" xfId="1" applyFont="1" applyBorder="1" applyAlignment="1">
      <alignment horizontal="center" vertical="center" wrapText="1"/>
    </xf>
    <xf numFmtId="0" fontId="6" fillId="0" borderId="27" xfId="1" applyFont="1" applyBorder="1" applyAlignment="1">
      <alignment horizontal="center"/>
    </xf>
    <xf numFmtId="0" fontId="6" fillId="0" borderId="28" xfId="1" applyFont="1" applyBorder="1"/>
    <xf numFmtId="3" fontId="10" fillId="0" borderId="12" xfId="1" applyNumberFormat="1" applyFont="1" applyBorder="1" applyAlignment="1">
      <alignment horizontal="center"/>
    </xf>
    <xf numFmtId="3" fontId="10" fillId="0" borderId="10" xfId="1" applyNumberFormat="1" applyFont="1" applyBorder="1" applyAlignment="1">
      <alignment horizontal="center"/>
    </xf>
    <xf numFmtId="3" fontId="10" fillId="0" borderId="11" xfId="1" applyNumberFormat="1" applyFont="1" applyBorder="1" applyAlignment="1">
      <alignment horizontal="left"/>
    </xf>
    <xf numFmtId="2" fontId="10" fillId="0" borderId="29" xfId="1" applyNumberFormat="1" applyFont="1" applyBorder="1" applyAlignment="1">
      <alignment horizontal="center" vertical="center"/>
    </xf>
    <xf numFmtId="3" fontId="10" fillId="0" borderId="29" xfId="1" applyNumberFormat="1" applyFont="1" applyBorder="1" applyAlignment="1">
      <alignment horizontal="center" vertical="center"/>
    </xf>
    <xf numFmtId="3" fontId="11" fillId="0" borderId="0" xfId="1" applyNumberFormat="1" applyFont="1" applyBorder="1" applyAlignment="1">
      <alignment horizontal="center"/>
    </xf>
    <xf numFmtId="0" fontId="6" fillId="0" borderId="0" xfId="0" applyFont="1" applyBorder="1"/>
    <xf numFmtId="3" fontId="6" fillId="0" borderId="0" xfId="0" applyNumberFormat="1" applyFont="1" applyBorder="1"/>
    <xf numFmtId="0" fontId="10" fillId="0" borderId="30" xfId="0" applyFont="1" applyBorder="1" applyAlignment="1">
      <alignment horizontal="center" vertical="center" wrapText="1"/>
    </xf>
    <xf numFmtId="16" fontId="10" fillId="0" borderId="30" xfId="0" applyNumberFormat="1" applyFont="1" applyBorder="1" applyAlignment="1">
      <alignment horizontal="center" vertical="center" wrapText="1"/>
    </xf>
    <xf numFmtId="0" fontId="6" fillId="0" borderId="0" xfId="0" applyFont="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9" fillId="0" borderId="32" xfId="0" applyFont="1" applyBorder="1" applyAlignment="1">
      <alignment horizontal="center" vertical="center" wrapText="1"/>
    </xf>
    <xf numFmtId="0" fontId="20" fillId="0" borderId="0" xfId="0" applyFont="1" applyAlignment="1">
      <alignment horizontal="center" vertical="center" wrapText="1"/>
    </xf>
    <xf numFmtId="0" fontId="6" fillId="0" borderId="0" xfId="0" applyFont="1" applyAlignment="1">
      <alignment horizontal="left"/>
    </xf>
    <xf numFmtId="0" fontId="20" fillId="0" borderId="0" xfId="0" applyFont="1" applyAlignment="1">
      <alignment horizontal="center"/>
    </xf>
    <xf numFmtId="0" fontId="10" fillId="0" borderId="33" xfId="0" applyFont="1" applyBorder="1" applyAlignment="1">
      <alignment horizontal="center" vertical="center" wrapText="1"/>
    </xf>
    <xf numFmtId="2" fontId="10" fillId="0" borderId="33" xfId="0" applyNumberFormat="1" applyFont="1" applyBorder="1" applyAlignment="1">
      <alignment horizontal="center" vertical="center" wrapText="1"/>
    </xf>
    <xf numFmtId="0" fontId="5" fillId="0" borderId="0" xfId="0" applyFont="1" applyAlignment="1">
      <alignment horizontal="left" vertical="center" wrapText="1"/>
    </xf>
    <xf numFmtId="0" fontId="17" fillId="0" borderId="33" xfId="0" applyFont="1" applyBorder="1" applyAlignment="1">
      <alignment horizontal="center" vertical="center" wrapText="1"/>
    </xf>
    <xf numFmtId="0" fontId="13"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20" fillId="0" borderId="0" xfId="0" applyFont="1" applyAlignment="1">
      <alignment horizontal="left"/>
    </xf>
    <xf numFmtId="0" fontId="5" fillId="0" borderId="0" xfId="0" applyFont="1" applyAlignment="1">
      <alignment horizontal="center"/>
    </xf>
    <xf numFmtId="0" fontId="9" fillId="0" borderId="35" xfId="0" applyFont="1" applyBorder="1" applyAlignment="1">
      <alignment horizontal="center" wrapText="1"/>
    </xf>
    <xf numFmtId="0" fontId="9" fillId="0" borderId="36" xfId="0" applyFont="1" applyBorder="1" applyAlignment="1">
      <alignment horizontal="center" wrapText="1"/>
    </xf>
    <xf numFmtId="0" fontId="16" fillId="0" borderId="37" xfId="0" applyFont="1" applyBorder="1" applyAlignment="1">
      <alignment horizontal="center" wrapText="1"/>
    </xf>
    <xf numFmtId="2" fontId="19" fillId="0" borderId="0" xfId="0" applyNumberFormat="1" applyFont="1" applyBorder="1" applyAlignment="1">
      <alignment horizontal="center" vertical="center" wrapText="1"/>
    </xf>
    <xf numFmtId="2" fontId="19" fillId="0" borderId="0" xfId="0" applyNumberFormat="1" applyFont="1" applyAlignment="1">
      <alignment horizontal="center" vertical="center" wrapText="1"/>
    </xf>
    <xf numFmtId="0" fontId="19" fillId="0" borderId="0" xfId="0" applyFont="1"/>
    <xf numFmtId="0" fontId="5"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Border="1" applyAlignment="1">
      <alignment horizontal="center" vertical="center" wrapText="1"/>
    </xf>
    <xf numFmtId="0" fontId="12" fillId="0" borderId="0" xfId="0" applyFont="1" applyAlignment="1">
      <alignment horizontal="center" vertical="center" wrapText="1"/>
    </xf>
    <xf numFmtId="0" fontId="6" fillId="0" borderId="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8" xfId="0" applyFont="1" applyBorder="1" applyAlignment="1">
      <alignment horizontal="center" vertical="center" wrapText="1"/>
    </xf>
    <xf numFmtId="2" fontId="6" fillId="0" borderId="13" xfId="0" applyNumberFormat="1"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2" fontId="6" fillId="0" borderId="40" xfId="0" applyNumberFormat="1" applyFont="1" applyBorder="1" applyAlignment="1">
      <alignment horizontal="center" vertical="center"/>
    </xf>
    <xf numFmtId="0" fontId="6" fillId="0" borderId="38" xfId="0" applyFont="1" applyBorder="1"/>
    <xf numFmtId="0" fontId="5" fillId="0" borderId="41"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38" xfId="0" applyFont="1" applyFill="1" applyBorder="1" applyAlignment="1">
      <alignment horizontal="center" vertical="center" wrapText="1"/>
    </xf>
    <xf numFmtId="0" fontId="13" fillId="0" borderId="0" xfId="0" applyFont="1" applyAlignment="1">
      <alignment horizontal="left"/>
    </xf>
    <xf numFmtId="0" fontId="13" fillId="0" borderId="0" xfId="0" applyFont="1"/>
    <xf numFmtId="0" fontId="6" fillId="0" borderId="0" xfId="0" applyFont="1" applyAlignment="1">
      <alignment horizontal="right"/>
    </xf>
    <xf numFmtId="0" fontId="5" fillId="0" borderId="0" xfId="0" applyFont="1" applyAlignment="1">
      <alignment horizontal="left" indent="2"/>
    </xf>
    <xf numFmtId="0" fontId="21" fillId="0" borderId="0" xfId="0" applyFont="1" applyAlignment="1">
      <alignment horizontal="center"/>
    </xf>
    <xf numFmtId="0" fontId="13" fillId="0" borderId="0" xfId="0" applyFont="1" applyBorder="1" applyAlignment="1">
      <alignment horizontal="left" vertical="center" wrapText="1"/>
    </xf>
    <xf numFmtId="0" fontId="24" fillId="0" borderId="0" xfId="0" applyFont="1" applyAlignment="1">
      <alignment horizontal="center" vertical="center"/>
    </xf>
    <xf numFmtId="0" fontId="13" fillId="0" borderId="32" xfId="0" applyFont="1" applyBorder="1" applyAlignment="1">
      <alignment horizontal="left" vertical="center" wrapText="1"/>
    </xf>
    <xf numFmtId="3" fontId="14" fillId="0" borderId="33" xfId="0" applyNumberFormat="1" applyFont="1" applyBorder="1" applyAlignment="1">
      <alignment horizontal="center" vertical="center"/>
    </xf>
    <xf numFmtId="0" fontId="26" fillId="0" borderId="0" xfId="0" applyFont="1" applyAlignment="1">
      <alignment horizontal="left" vertical="center"/>
    </xf>
    <xf numFmtId="0" fontId="13" fillId="0" borderId="0" xfId="0" applyFont="1" applyAlignment="1">
      <alignment horizontal="left" vertical="center" wrapText="1"/>
    </xf>
    <xf numFmtId="0" fontId="19" fillId="0" borderId="0" xfId="0" applyFont="1" applyAlignment="1">
      <alignment horizontal="left" indent="2"/>
    </xf>
    <xf numFmtId="0" fontId="6" fillId="0" borderId="0" xfId="0" applyFont="1" applyAlignment="1">
      <alignment horizontal="center" vertical="center"/>
    </xf>
    <xf numFmtId="0" fontId="13" fillId="0" borderId="42" xfId="0" applyFont="1" applyBorder="1" applyAlignment="1">
      <alignment horizontal="left" vertical="center" wrapText="1"/>
    </xf>
    <xf numFmtId="0" fontId="13" fillId="0" borderId="0" xfId="0" applyFont="1" applyAlignment="1">
      <alignment horizontal="center" vertical="center"/>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0" xfId="0" applyFont="1" applyBorder="1" applyAlignment="1">
      <alignment horizontal="left" vertical="center" wrapText="1"/>
    </xf>
    <xf numFmtId="3" fontId="13" fillId="0" borderId="0" xfId="0" applyNumberFormat="1" applyFont="1" applyBorder="1" applyAlignment="1">
      <alignment horizontal="center" vertical="center" wrapText="1"/>
    </xf>
    <xf numFmtId="0" fontId="6" fillId="0" borderId="0" xfId="0" applyFont="1" applyAlignment="1" applyProtection="1">
      <alignment horizontal="justify" vertical="center" wrapText="1"/>
      <protection locked="0"/>
    </xf>
    <xf numFmtId="0" fontId="19" fillId="0" borderId="43" xfId="0" applyFont="1" applyBorder="1" applyAlignment="1">
      <alignment horizontal="left" vertical="center" wrapText="1"/>
    </xf>
    <xf numFmtId="0" fontId="19" fillId="0" borderId="0" xfId="0" applyFont="1" applyBorder="1" applyAlignment="1">
      <alignment horizontal="center" vertical="center" wrapText="1"/>
    </xf>
    <xf numFmtId="0" fontId="13" fillId="0" borderId="0" xfId="0" applyFont="1" applyAlignment="1">
      <alignment horizontal="center" vertical="center" wrapText="1"/>
    </xf>
    <xf numFmtId="0" fontId="26" fillId="0" borderId="0" xfId="0" applyFont="1" applyAlignment="1">
      <alignment horizontal="center" vertical="center" wrapText="1"/>
    </xf>
    <xf numFmtId="0" fontId="14" fillId="0" borderId="0" xfId="0" applyFont="1" applyAlignment="1">
      <alignment horizontal="center" vertical="center" wrapText="1"/>
    </xf>
    <xf numFmtId="0" fontId="26" fillId="0" borderId="0" xfId="0" applyFont="1" applyAlignment="1">
      <alignment horizontal="left" vertical="center" wrapText="1"/>
    </xf>
    <xf numFmtId="0" fontId="14" fillId="0" borderId="0" xfId="0" applyFont="1" applyAlignment="1">
      <alignment horizontal="left" vertical="center" wrapText="1"/>
    </xf>
    <xf numFmtId="0" fontId="16" fillId="0" borderId="0" xfId="0" applyFont="1" applyBorder="1" applyAlignment="1">
      <alignment horizontal="left" vertical="center" wrapText="1"/>
    </xf>
    <xf numFmtId="0" fontId="14" fillId="0" borderId="0" xfId="0" applyFont="1" applyBorder="1" applyAlignment="1">
      <alignment horizontal="left" vertical="center" wrapText="1"/>
    </xf>
    <xf numFmtId="0" fontId="23" fillId="0" borderId="0" xfId="0" applyFont="1" applyBorder="1" applyAlignment="1">
      <alignment horizontal="left" vertical="center" wrapText="1"/>
    </xf>
    <xf numFmtId="4" fontId="16" fillId="0" borderId="31" xfId="0" applyNumberFormat="1" applyFont="1" applyBorder="1" applyAlignment="1">
      <alignment horizontal="center" vertical="center" wrapText="1"/>
    </xf>
    <xf numFmtId="4" fontId="16" fillId="0" borderId="13" xfId="0" applyNumberFormat="1" applyFont="1" applyBorder="1" applyAlignment="1">
      <alignment horizontal="center" vertical="center" wrapText="1"/>
    </xf>
    <xf numFmtId="4" fontId="16" fillId="0" borderId="24" xfId="0" applyNumberFormat="1" applyFont="1" applyBorder="1" applyAlignment="1">
      <alignment horizontal="center" vertical="center" wrapText="1"/>
    </xf>
    <xf numFmtId="4" fontId="16" fillId="0" borderId="11" xfId="0" applyNumberFormat="1" applyFont="1" applyBorder="1" applyAlignment="1">
      <alignment horizontal="center" vertical="center" wrapText="1"/>
    </xf>
    <xf numFmtId="4" fontId="16" fillId="0" borderId="40" xfId="0" applyNumberFormat="1"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5" fillId="0" borderId="0" xfId="0" applyFont="1" applyAlignment="1">
      <alignment horizontal="center" vertical="center"/>
    </xf>
    <xf numFmtId="0" fontId="20" fillId="0" borderId="0" xfId="0" applyFont="1" applyAlignment="1">
      <alignment horizontal="center" vertical="center"/>
    </xf>
    <xf numFmtId="2" fontId="13" fillId="0" borderId="0" xfId="0" applyNumberFormat="1" applyFont="1" applyBorder="1" applyAlignment="1">
      <alignment horizontal="center" vertical="center"/>
    </xf>
    <xf numFmtId="0" fontId="6" fillId="0" borderId="0" xfId="0" applyFont="1" applyAlignment="1">
      <alignment horizontal="justify" vertical="center" wrapText="1"/>
    </xf>
    <xf numFmtId="0" fontId="19" fillId="0" borderId="33" xfId="0" applyFont="1" applyBorder="1" applyAlignment="1">
      <alignment horizontal="center" vertical="center" wrapText="1"/>
    </xf>
    <xf numFmtId="0" fontId="26" fillId="0" borderId="0" xfId="0" applyFont="1" applyAlignment="1">
      <alignment horizontal="left"/>
    </xf>
    <xf numFmtId="0" fontId="5" fillId="0" borderId="12" xfId="0" applyFont="1" applyBorder="1" applyAlignment="1">
      <alignment horizontal="center" vertical="center" wrapText="1"/>
    </xf>
    <xf numFmtId="0" fontId="5"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30" fillId="0" borderId="0" xfId="0" applyFont="1"/>
    <xf numFmtId="0" fontId="6" fillId="0" borderId="32" xfId="0" applyFont="1" applyBorder="1" applyAlignment="1">
      <alignment horizontal="left" vertical="center" wrapText="1"/>
    </xf>
    <xf numFmtId="2" fontId="6" fillId="0" borderId="33" xfId="0" applyNumberFormat="1" applyFont="1" applyBorder="1" applyAlignment="1">
      <alignment horizontal="center" vertical="center" wrapText="1"/>
    </xf>
    <xf numFmtId="0" fontId="6" fillId="0" borderId="49" xfId="0" applyFont="1" applyBorder="1" applyAlignment="1">
      <alignment horizontal="left" vertical="center" wrapText="1"/>
    </xf>
    <xf numFmtId="0" fontId="19" fillId="0" borderId="0" xfId="0" applyFont="1" applyAlignment="1">
      <alignment horizontal="left" vertical="center" wrapText="1"/>
    </xf>
    <xf numFmtId="0" fontId="9" fillId="0" borderId="0" xfId="0" applyFont="1" applyAlignment="1">
      <alignment horizontal="center" vertical="center" wrapText="1"/>
    </xf>
    <xf numFmtId="0" fontId="5" fillId="0" borderId="49" xfId="0" applyFont="1" applyBorder="1" applyAlignment="1">
      <alignment horizontal="left" vertical="center" wrapText="1"/>
    </xf>
    <xf numFmtId="0" fontId="6" fillId="0" borderId="0" xfId="0" applyFont="1" applyAlignment="1">
      <alignment horizontal="right" vertical="center" wrapText="1"/>
    </xf>
    <xf numFmtId="0" fontId="31" fillId="0" borderId="0" xfId="0" applyFont="1" applyAlignment="1">
      <alignment horizontal="center" vertical="center" wrapText="1"/>
    </xf>
    <xf numFmtId="0" fontId="6" fillId="0" borderId="0" xfId="0" applyFont="1" applyBorder="1" applyAlignment="1">
      <alignment horizontal="left" vertical="center" wrapText="1"/>
    </xf>
    <xf numFmtId="0" fontId="32" fillId="0" borderId="0" xfId="0" applyFont="1" applyAlignment="1">
      <alignment horizontal="center"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xf>
    <xf numFmtId="2" fontId="6" fillId="0" borderId="0" xfId="0" applyNumberFormat="1" applyFont="1"/>
    <xf numFmtId="0" fontId="5" fillId="0" borderId="48" xfId="0" applyFont="1" applyBorder="1" applyAlignment="1">
      <alignment horizontal="left" vertical="center" wrapText="1"/>
    </xf>
    <xf numFmtId="0" fontId="6" fillId="0" borderId="0" xfId="0" applyFont="1" applyBorder="1" applyAlignment="1">
      <alignment horizontal="center" vertical="center"/>
    </xf>
    <xf numFmtId="0" fontId="6" fillId="0" borderId="45" xfId="0" applyFont="1" applyBorder="1" applyAlignment="1">
      <alignment horizontal="left" vertical="center" wrapText="1"/>
    </xf>
    <xf numFmtId="0" fontId="6" fillId="0" borderId="52" xfId="0" applyFont="1" applyBorder="1" applyAlignment="1">
      <alignment horizontal="left" vertical="center" wrapText="1"/>
    </xf>
    <xf numFmtId="0" fontId="6" fillId="0" borderId="46" xfId="0" applyFont="1" applyBorder="1" applyAlignment="1">
      <alignment vertical="center" wrapText="1"/>
    </xf>
    <xf numFmtId="0" fontId="6" fillId="0" borderId="53" xfId="0" applyFont="1" applyBorder="1" applyAlignment="1">
      <alignment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9" fillId="0" borderId="0" xfId="0" applyFont="1" applyAlignment="1">
      <alignment horizontal="center" vertical="center" wrapText="1"/>
    </xf>
    <xf numFmtId="0" fontId="17" fillId="0" borderId="0" xfId="0" applyFont="1" applyBorder="1" applyAlignment="1">
      <alignment horizontal="center" vertical="center" wrapText="1"/>
    </xf>
    <xf numFmtId="18" fontId="19" fillId="0" borderId="0" xfId="0" applyNumberFormat="1" applyFont="1" applyAlignment="1">
      <alignment vertical="center" wrapText="1"/>
    </xf>
    <xf numFmtId="0" fontId="19" fillId="0" borderId="0" xfId="0" applyFont="1" applyAlignment="1">
      <alignment vertical="center" wrapText="1"/>
    </xf>
    <xf numFmtId="0" fontId="19" fillId="0" borderId="54"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4" xfId="0" applyFont="1" applyBorder="1" applyAlignment="1">
      <alignment horizontal="center" vertical="center" wrapText="1"/>
    </xf>
    <xf numFmtId="0" fontId="17" fillId="0" borderId="41" xfId="0" applyFont="1" applyBorder="1" applyAlignment="1">
      <alignment horizontal="center" vertical="center" wrapText="1"/>
    </xf>
    <xf numFmtId="0" fontId="6" fillId="0" borderId="51" xfId="0" applyFont="1" applyBorder="1"/>
    <xf numFmtId="0" fontId="15" fillId="0" borderId="0" xfId="0" applyFont="1" applyAlignment="1">
      <alignment horizontal="center"/>
    </xf>
    <xf numFmtId="3" fontId="6" fillId="0" borderId="0" xfId="0" applyNumberFormat="1" applyFont="1" applyBorder="1" applyAlignment="1">
      <alignment horizontal="center" vertical="center" wrapText="1"/>
    </xf>
    <xf numFmtId="0" fontId="6" fillId="0" borderId="0" xfId="0" applyFont="1" applyAlignment="1">
      <alignment horizontal="left" wrapText="1" indent="2"/>
    </xf>
    <xf numFmtId="0" fontId="21" fillId="0" borderId="0" xfId="0" applyFont="1" applyAlignment="1">
      <alignment horizontal="left" wrapText="1" indent="2"/>
    </xf>
    <xf numFmtId="0" fontId="9" fillId="0" borderId="0" xfId="0" applyFont="1" applyAlignment="1">
      <alignment horizontal="left" wrapText="1" indent="2"/>
    </xf>
    <xf numFmtId="0" fontId="4" fillId="0" borderId="0" xfId="0" applyFont="1" applyAlignment="1" applyProtection="1">
      <alignment horizontal="justify" vertical="center" wrapText="1"/>
      <protection locked="0"/>
    </xf>
    <xf numFmtId="0" fontId="18" fillId="0" borderId="0" xfId="0" applyFont="1" applyAlignment="1" applyProtection="1">
      <alignment horizontal="justify" vertical="center" wrapText="1"/>
      <protection locked="0"/>
    </xf>
    <xf numFmtId="0" fontId="12" fillId="0" borderId="0" xfId="0" applyFont="1" applyAlignment="1" applyProtection="1">
      <alignment horizontal="justify" vertical="center" wrapText="1"/>
      <protection locked="0"/>
    </xf>
    <xf numFmtId="0" fontId="6" fillId="0" borderId="0" xfId="1" applyFont="1" applyBorder="1" applyAlignment="1">
      <alignment horizontal="center"/>
    </xf>
    <xf numFmtId="0" fontId="6" fillId="0" borderId="0" xfId="1" applyFont="1" applyBorder="1"/>
    <xf numFmtId="0" fontId="9" fillId="0" borderId="0" xfId="0" applyFont="1" applyAlignment="1" applyProtection="1">
      <alignment horizontal="justify" vertical="center" wrapText="1"/>
      <protection locked="0"/>
    </xf>
    <xf numFmtId="0" fontId="12" fillId="0" borderId="0" xfId="0" applyFont="1" applyAlignment="1" applyProtection="1">
      <alignment horizontal="right" vertical="center" wrapText="1"/>
      <protection locked="0"/>
    </xf>
    <xf numFmtId="2" fontId="6" fillId="0" borderId="0" xfId="1" applyNumberFormat="1" applyFont="1" applyBorder="1" applyAlignment="1">
      <alignment horizontal="center"/>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2" fontId="6" fillId="0" borderId="56" xfId="0" applyNumberFormat="1" applyFont="1" applyBorder="1" applyAlignment="1">
      <alignment horizontal="center" vertical="center" wrapText="1"/>
    </xf>
    <xf numFmtId="3" fontId="5" fillId="0" borderId="57" xfId="0" applyNumberFormat="1" applyFont="1" applyBorder="1" applyAlignment="1">
      <alignment horizontal="center" vertical="center" wrapText="1"/>
    </xf>
    <xf numFmtId="3" fontId="5" fillId="0" borderId="58" xfId="0" applyNumberFormat="1" applyFont="1" applyBorder="1" applyAlignment="1">
      <alignment horizontal="center" vertical="center" wrapText="1"/>
    </xf>
    <xf numFmtId="2" fontId="6" fillId="0" borderId="55" xfId="0" applyNumberFormat="1" applyFont="1" applyBorder="1" applyAlignment="1">
      <alignment horizontal="center" vertical="center" wrapText="1"/>
    </xf>
    <xf numFmtId="3" fontId="5" fillId="0" borderId="59" xfId="0" applyNumberFormat="1" applyFont="1" applyBorder="1" applyAlignment="1">
      <alignment horizontal="center" vertical="center" wrapText="1"/>
    </xf>
    <xf numFmtId="3" fontId="12" fillId="0" borderId="0" xfId="0" applyNumberFormat="1" applyFont="1" applyBorder="1" applyAlignment="1">
      <alignment horizontal="right"/>
    </xf>
    <xf numFmtId="2" fontId="5" fillId="0" borderId="0" xfId="1" applyNumberFormat="1" applyFont="1" applyFill="1" applyBorder="1" applyAlignment="1">
      <alignment horizontal="center"/>
    </xf>
    <xf numFmtId="2" fontId="7" fillId="0" borderId="0" xfId="1" applyNumberFormat="1" applyFont="1" applyBorder="1" applyAlignment="1">
      <alignment horizontal="center"/>
    </xf>
    <xf numFmtId="0" fontId="8" fillId="0" borderId="0" xfId="0" applyFont="1" applyBorder="1"/>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lignment horizontal="right" wrapText="1"/>
    </xf>
    <xf numFmtId="0" fontId="10" fillId="0" borderId="6" xfId="1" applyNumberFormat="1" applyFont="1" applyBorder="1" applyAlignment="1">
      <alignment horizontal="center"/>
    </xf>
    <xf numFmtId="0" fontId="10" fillId="0" borderId="3" xfId="1" applyNumberFormat="1" applyFont="1" applyBorder="1" applyAlignment="1">
      <alignment horizontal="center"/>
    </xf>
    <xf numFmtId="2" fontId="10" fillId="0" borderId="60" xfId="1" applyNumberFormat="1" applyFont="1" applyBorder="1" applyAlignment="1">
      <alignment horizontal="center"/>
    </xf>
    <xf numFmtId="2" fontId="10" fillId="0" borderId="61" xfId="1" applyNumberFormat="1" applyFont="1" applyBorder="1" applyAlignment="1">
      <alignment horizontal="center"/>
    </xf>
    <xf numFmtId="0" fontId="6" fillId="0" borderId="0" xfId="0" applyFont="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7" fillId="0" borderId="0" xfId="0" applyFont="1" applyAlignment="1">
      <alignment horizontal="center" vertical="center" wrapText="1"/>
    </xf>
    <xf numFmtId="0" fontId="9" fillId="0" borderId="0" xfId="0" applyFont="1" applyAlignment="1">
      <alignment horizontal="center"/>
    </xf>
    <xf numFmtId="0" fontId="6" fillId="0" borderId="62" xfId="0" applyFont="1" applyBorder="1"/>
    <xf numFmtId="0" fontId="13" fillId="0" borderId="0" xfId="0" applyFont="1" applyFill="1" applyBorder="1" applyAlignment="1">
      <alignment horizontal="center" vertical="center" wrapText="1"/>
    </xf>
    <xf numFmtId="4" fontId="10" fillId="0" borderId="15" xfId="1" applyNumberFormat="1" applyFont="1" applyBorder="1" applyAlignment="1">
      <alignment horizontal="center"/>
    </xf>
    <xf numFmtId="4" fontId="10" fillId="0" borderId="1" xfId="1" applyNumberFormat="1" applyFont="1" applyBorder="1" applyAlignment="1">
      <alignment horizontal="center"/>
    </xf>
    <xf numFmtId="0" fontId="16" fillId="0" borderId="63" xfId="0" applyFont="1" applyBorder="1" applyAlignment="1">
      <alignment horizontal="center" vertical="center" wrapText="1"/>
    </xf>
    <xf numFmtId="0" fontId="1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64" xfId="0" applyFont="1" applyBorder="1" applyAlignment="1">
      <alignment horizontal="left" vertical="center" wrapText="1"/>
    </xf>
    <xf numFmtId="0" fontId="13" fillId="0" borderId="65" xfId="0" applyFont="1" applyBorder="1" applyAlignment="1">
      <alignment horizontal="center" vertical="center" wrapText="1"/>
    </xf>
    <xf numFmtId="0" fontId="10" fillId="0" borderId="0" xfId="1" applyNumberFormat="1" applyFont="1" applyBorder="1" applyAlignment="1">
      <alignment horizontal="center"/>
    </xf>
    <xf numFmtId="0" fontId="5" fillId="0" borderId="0" xfId="1" applyFont="1" applyBorder="1" applyAlignment="1">
      <alignment horizontal="center" vertical="center" wrapText="1"/>
    </xf>
    <xf numFmtId="4" fontId="10" fillId="0" borderId="0" xfId="1" applyNumberFormat="1" applyFont="1" applyBorder="1" applyAlignment="1">
      <alignment horizontal="center"/>
    </xf>
    <xf numFmtId="4" fontId="11" fillId="0" borderId="0" xfId="1" applyNumberFormat="1" applyFont="1" applyBorder="1" applyAlignment="1">
      <alignment horizontal="center"/>
    </xf>
    <xf numFmtId="0" fontId="14" fillId="0" borderId="0" xfId="0" applyFont="1" applyFill="1" applyBorder="1" applyAlignment="1">
      <alignment horizontal="center" vertical="center" wrapText="1"/>
    </xf>
    <xf numFmtId="0" fontId="6" fillId="0" borderId="64" xfId="0" applyFont="1" applyBorder="1"/>
    <xf numFmtId="0" fontId="6" fillId="0" borderId="65" xfId="0" applyFont="1" applyBorder="1" applyAlignment="1">
      <alignment horizontal="center" vertical="center" wrapText="1"/>
    </xf>
    <xf numFmtId="3" fontId="6" fillId="0" borderId="65" xfId="0" applyNumberFormat="1" applyFont="1" applyBorder="1" applyAlignment="1">
      <alignment horizontal="center" vertical="center" wrapText="1"/>
    </xf>
    <xf numFmtId="4" fontId="6" fillId="0" borderId="65" xfId="0" applyNumberFormat="1" applyFont="1" applyBorder="1" applyAlignment="1">
      <alignment horizontal="center" vertical="center" wrapText="1"/>
    </xf>
    <xf numFmtId="0" fontId="6" fillId="0" borderId="66" xfId="0" applyFont="1" applyBorder="1" applyAlignment="1">
      <alignment horizontal="left" vertical="center" wrapText="1"/>
    </xf>
    <xf numFmtId="0" fontId="6" fillId="0" borderId="67" xfId="0" applyFont="1" applyBorder="1" applyAlignment="1">
      <alignment horizontal="right" vertical="center" wrapText="1"/>
    </xf>
    <xf numFmtId="0" fontId="6" fillId="0" borderId="68" xfId="0" applyFont="1" applyBorder="1" applyAlignment="1">
      <alignment horizontal="left" vertical="center" wrapText="1"/>
    </xf>
    <xf numFmtId="9" fontId="6" fillId="0" borderId="65" xfId="0" applyNumberFormat="1" applyFont="1" applyBorder="1" applyAlignment="1">
      <alignment horizontal="center" vertical="center" wrapText="1"/>
    </xf>
    <xf numFmtId="0" fontId="6" fillId="0" borderId="64" xfId="0" applyFont="1" applyBorder="1" applyAlignment="1">
      <alignment horizontal="right"/>
    </xf>
    <xf numFmtId="0" fontId="11" fillId="0" borderId="69"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6" fillId="0" borderId="72" xfId="0" applyFont="1" applyBorder="1" applyAlignment="1">
      <alignment horizontal="left" vertical="center" wrapText="1"/>
    </xf>
    <xf numFmtId="0" fontId="0" fillId="3" borderId="0" xfId="0" applyFill="1" applyAlignment="1">
      <alignment horizontal="center"/>
    </xf>
    <xf numFmtId="0" fontId="0" fillId="3" borderId="0" xfId="0" applyFill="1"/>
    <xf numFmtId="0" fontId="5" fillId="0" borderId="7"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 xfId="0" applyFont="1" applyBorder="1" applyAlignment="1">
      <alignment horizontal="center" vertical="center" wrapText="1"/>
    </xf>
    <xf numFmtId="0" fontId="6" fillId="0" borderId="73" xfId="0" applyFont="1" applyBorder="1" applyAlignment="1">
      <alignment horizontal="left" vertical="center" wrapText="1"/>
    </xf>
    <xf numFmtId="2" fontId="6" fillId="0" borderId="0" xfId="0" applyNumberFormat="1" applyFont="1" applyBorder="1" applyAlignment="1">
      <alignment horizontal="center" vertical="center" wrapText="1"/>
    </xf>
    <xf numFmtId="2" fontId="13" fillId="0" borderId="0" xfId="0" applyNumberFormat="1" applyFont="1" applyBorder="1" applyAlignment="1">
      <alignment horizontal="center" vertical="center" wrapText="1"/>
    </xf>
    <xf numFmtId="2" fontId="6" fillId="0" borderId="0" xfId="0" applyNumberFormat="1" applyFont="1" applyFill="1" applyBorder="1" applyAlignment="1">
      <alignment horizontal="center" vertical="center" wrapText="1"/>
    </xf>
    <xf numFmtId="0" fontId="6" fillId="0" borderId="0" xfId="0" applyFont="1" applyBorder="1" applyAlignment="1">
      <alignment vertical="center" wrapText="1"/>
    </xf>
    <xf numFmtId="0" fontId="5" fillId="0" borderId="74" xfId="0" applyFont="1" applyBorder="1" applyAlignment="1">
      <alignment horizontal="center" vertical="center" wrapText="1"/>
    </xf>
    <xf numFmtId="0" fontId="16" fillId="0" borderId="75" xfId="0" applyFont="1" applyBorder="1" applyAlignment="1">
      <alignment horizontal="center" vertical="center" wrapText="1"/>
    </xf>
    <xf numFmtId="2" fontId="6" fillId="0" borderId="75" xfId="0" applyNumberFormat="1" applyFont="1" applyBorder="1" applyAlignment="1">
      <alignment horizontal="center" vertical="center" wrapText="1"/>
    </xf>
    <xf numFmtId="2" fontId="6" fillId="0" borderId="76" xfId="0" applyNumberFormat="1" applyFont="1" applyBorder="1" applyAlignment="1">
      <alignment horizontal="center" vertical="center" wrapText="1"/>
    </xf>
    <xf numFmtId="4" fontId="6" fillId="0" borderId="77" xfId="0" applyNumberFormat="1" applyFont="1" applyBorder="1" applyAlignment="1">
      <alignment horizontal="center" vertical="center"/>
    </xf>
    <xf numFmtId="4" fontId="6" fillId="0" borderId="76" xfId="0" applyNumberFormat="1" applyFont="1" applyBorder="1" applyAlignment="1">
      <alignment horizontal="center" vertical="center"/>
    </xf>
    <xf numFmtId="0" fontId="16" fillId="0" borderId="74" xfId="0" applyFont="1" applyBorder="1" applyAlignment="1">
      <alignment horizontal="center" vertical="center" wrapText="1"/>
    </xf>
    <xf numFmtId="4" fontId="6" fillId="0" borderId="75" xfId="0" applyNumberFormat="1" applyFont="1" applyBorder="1" applyAlignment="1">
      <alignment horizontal="center" vertical="center"/>
    </xf>
    <xf numFmtId="0" fontId="5" fillId="0" borderId="23"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6" xfId="0" applyFont="1" applyBorder="1" applyAlignment="1">
      <alignment horizontal="center" vertical="center" wrapText="1"/>
    </xf>
    <xf numFmtId="0" fontId="10" fillId="0" borderId="73" xfId="0" applyFont="1" applyBorder="1" applyAlignment="1">
      <alignment horizontal="left" vertical="center" wrapText="1"/>
    </xf>
    <xf numFmtId="0" fontId="5" fillId="0" borderId="78" xfId="0" applyFont="1" applyBorder="1" applyAlignment="1">
      <alignment horizontal="left" vertical="center" wrapText="1"/>
    </xf>
    <xf numFmtId="0" fontId="6"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0" xfId="0" applyFont="1" applyAlignment="1">
      <alignment horizontal="center" vertical="center" wrapText="1"/>
    </xf>
    <xf numFmtId="3" fontId="12" fillId="0" borderId="0" xfId="1" applyNumberFormat="1" applyFont="1" applyBorder="1" applyAlignment="1">
      <alignment horizontal="right"/>
    </xf>
    <xf numFmtId="0" fontId="0" fillId="0" borderId="0" xfId="0" applyBorder="1"/>
    <xf numFmtId="0" fontId="14" fillId="0" borderId="6" xfId="0" applyFont="1" applyBorder="1" applyAlignment="1">
      <alignment horizontal="center" vertical="center" wrapText="1"/>
    </xf>
    <xf numFmtId="0" fontId="12" fillId="0" borderId="0" xfId="0" applyFont="1" applyAlignment="1" applyProtection="1">
      <alignment horizontal="right" wrapText="1"/>
      <protection locked="0"/>
    </xf>
    <xf numFmtId="0" fontId="12" fillId="0" borderId="0" xfId="0" applyFont="1" applyAlignment="1">
      <alignment horizontal="right" wrapText="1"/>
    </xf>
    <xf numFmtId="2" fontId="10" fillId="0" borderId="56" xfId="0" applyNumberFormat="1" applyFont="1" applyBorder="1" applyAlignment="1">
      <alignment horizontal="center" vertical="center" wrapText="1"/>
    </xf>
    <xf numFmtId="3" fontId="10" fillId="0" borderId="55" xfId="0" applyNumberFormat="1" applyFont="1" applyBorder="1" applyAlignment="1">
      <alignment horizontal="center" vertical="center" wrapText="1"/>
    </xf>
    <xf numFmtId="0" fontId="10" fillId="0" borderId="56"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3" xfId="0" applyFont="1" applyBorder="1" applyAlignment="1">
      <alignment horizontal="center" vertical="center" wrapText="1"/>
    </xf>
    <xf numFmtId="181" fontId="10" fillId="0" borderId="56" xfId="0" applyNumberFormat="1" applyFont="1" applyBorder="1" applyAlignment="1">
      <alignment horizontal="center" vertical="center" wrapText="1"/>
    </xf>
    <xf numFmtId="181" fontId="10" fillId="0" borderId="55" xfId="0" applyNumberFormat="1" applyFont="1" applyBorder="1" applyAlignment="1">
      <alignment horizontal="center" vertical="center" wrapText="1"/>
    </xf>
    <xf numFmtId="0" fontId="39" fillId="0" borderId="82" xfId="0" applyFont="1" applyBorder="1" applyAlignment="1">
      <alignment horizontal="center" vertical="center" wrapText="1"/>
    </xf>
    <xf numFmtId="2" fontId="10" fillId="0" borderId="57" xfId="0" applyNumberFormat="1" applyFont="1" applyBorder="1" applyAlignment="1">
      <alignment horizontal="center" vertical="center" wrapText="1"/>
    </xf>
    <xf numFmtId="2" fontId="10" fillId="0" borderId="58" xfId="0" applyNumberFormat="1" applyFont="1" applyBorder="1" applyAlignment="1">
      <alignment horizontal="center" vertical="center" wrapText="1"/>
    </xf>
    <xf numFmtId="0" fontId="10" fillId="0" borderId="59"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0" xfId="0" applyFont="1" applyAlignment="1">
      <alignment horizontal="right" wrapText="1"/>
    </xf>
    <xf numFmtId="0" fontId="0" fillId="0" borderId="0" xfId="0" applyFill="1" applyBorder="1"/>
    <xf numFmtId="0" fontId="0" fillId="4" borderId="0" xfId="0" applyFill="1" applyAlignment="1">
      <alignment horizontal="center"/>
    </xf>
    <xf numFmtId="0" fontId="5" fillId="0" borderId="0" xfId="0" applyFont="1" applyAlignment="1">
      <alignment horizontal="justify"/>
    </xf>
    <xf numFmtId="0" fontId="19" fillId="0" borderId="0" xfId="0" applyFont="1" applyAlignment="1">
      <alignment horizontal="justify"/>
    </xf>
    <xf numFmtId="0" fontId="8" fillId="0" borderId="0" xfId="0" applyFont="1" applyBorder="1" applyAlignment="1">
      <alignment horizontal="justify" vertical="top" wrapText="1"/>
    </xf>
    <xf numFmtId="0" fontId="19" fillId="0" borderId="0" xfId="0" applyFont="1" applyBorder="1" applyAlignment="1">
      <alignment horizontal="right" wrapText="1"/>
    </xf>
    <xf numFmtId="0" fontId="19" fillId="0" borderId="29" xfId="0" applyFont="1" applyBorder="1" applyAlignment="1">
      <alignment horizontal="center" vertical="center" wrapText="1"/>
    </xf>
    <xf numFmtId="2" fontId="19" fillId="0" borderId="33"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6" fillId="0" borderId="0" xfId="0" applyFont="1" applyAlignment="1" applyProtection="1">
      <alignment horizontal="right" wrapText="1"/>
      <protection locked="0"/>
    </xf>
    <xf numFmtId="0" fontId="19" fillId="0" borderId="1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4" xfId="0" applyFont="1" applyBorder="1" applyAlignment="1">
      <alignment horizontal="center" vertical="center" wrapText="1"/>
    </xf>
    <xf numFmtId="0" fontId="10" fillId="0" borderId="86" xfId="0" applyFont="1" applyBorder="1"/>
    <xf numFmtId="0" fontId="10" fillId="0" borderId="87" xfId="0" applyFont="1" applyBorder="1"/>
    <xf numFmtId="0" fontId="16" fillId="0" borderId="12"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3" xfId="0" applyFont="1" applyBorder="1" applyAlignment="1">
      <alignment horizontal="center" vertical="center" wrapText="1"/>
    </xf>
    <xf numFmtId="9" fontId="6" fillId="0" borderId="33" xfId="0" applyNumberFormat="1" applyFont="1" applyBorder="1" applyAlignment="1">
      <alignment horizontal="center" vertical="center" wrapText="1"/>
    </xf>
    <xf numFmtId="9" fontId="6" fillId="0" borderId="34" xfId="0" applyNumberFormat="1" applyFont="1" applyBorder="1" applyAlignment="1">
      <alignment horizontal="center" vertical="center" wrapText="1"/>
    </xf>
    <xf numFmtId="0" fontId="17" fillId="0" borderId="52"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53" xfId="0" applyFont="1" applyBorder="1" applyAlignment="1">
      <alignment horizontal="center" vertical="center" wrapText="1"/>
    </xf>
    <xf numFmtId="0" fontId="14" fillId="0" borderId="32" xfId="0" applyFont="1" applyBorder="1" applyAlignment="1">
      <alignment horizontal="center" vertical="center" wrapText="1"/>
    </xf>
    <xf numFmtId="0" fontId="5" fillId="0" borderId="0" xfId="0" applyFont="1" applyAlignment="1">
      <alignment horizontal="left"/>
    </xf>
    <xf numFmtId="0" fontId="6" fillId="0" borderId="89" xfId="0" applyFont="1" applyBorder="1" applyAlignment="1">
      <alignment horizontal="center" vertical="center" wrapText="1"/>
    </xf>
    <xf numFmtId="181" fontId="6" fillId="0" borderId="89" xfId="0" applyNumberFormat="1" applyFont="1" applyBorder="1" applyAlignment="1">
      <alignment horizontal="center" vertical="center" wrapText="1"/>
    </xf>
    <xf numFmtId="0" fontId="14" fillId="0" borderId="3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90" xfId="0" applyFont="1" applyBorder="1" applyAlignment="1">
      <alignment horizontal="center" vertical="center" wrapText="1"/>
    </xf>
    <xf numFmtId="0" fontId="16" fillId="0" borderId="88" xfId="0" applyFont="1" applyBorder="1" applyAlignment="1">
      <alignment horizontal="center" wrapText="1"/>
    </xf>
    <xf numFmtId="0" fontId="16" fillId="0" borderId="44" xfId="0" applyFont="1" applyBorder="1" applyAlignment="1">
      <alignment horizontal="center" wrapText="1"/>
    </xf>
    <xf numFmtId="0" fontId="6" fillId="0" borderId="91" xfId="0" applyFont="1" applyBorder="1"/>
    <xf numFmtId="0" fontId="6" fillId="0" borderId="21" xfId="0" applyFont="1" applyBorder="1"/>
    <xf numFmtId="0" fontId="10" fillId="0" borderId="21" xfId="0" applyFont="1" applyBorder="1" applyAlignment="1">
      <alignment horizontal="center"/>
    </xf>
    <xf numFmtId="0" fontId="10" fillId="0" borderId="92" xfId="0" applyFont="1" applyBorder="1"/>
    <xf numFmtId="0" fontId="10" fillId="0" borderId="6" xfId="0" applyFont="1" applyBorder="1"/>
    <xf numFmtId="0" fontId="10" fillId="0" borderId="12" xfId="0" applyFont="1" applyBorder="1" applyAlignment="1">
      <alignment horizontal="center"/>
    </xf>
    <xf numFmtId="0" fontId="6" fillId="0" borderId="12" xfId="0" applyFont="1" applyBorder="1"/>
    <xf numFmtId="0" fontId="6" fillId="0" borderId="23" xfId="0" applyFont="1" applyBorder="1"/>
    <xf numFmtId="0" fontId="6" fillId="0" borderId="36" xfId="0" applyFont="1" applyBorder="1" applyAlignment="1">
      <alignment horizontal="left" vertical="center" wrapText="1"/>
    </xf>
    <xf numFmtId="0" fontId="5" fillId="0" borderId="0" xfId="0" applyFont="1" applyBorder="1" applyAlignment="1">
      <alignment horizontal="left" wrapText="1" indent="2"/>
    </xf>
    <xf numFmtId="4" fontId="16" fillId="0" borderId="0" xfId="0" applyNumberFormat="1" applyFont="1" applyBorder="1" applyAlignment="1">
      <alignment horizontal="center" vertical="center" wrapText="1"/>
    </xf>
    <xf numFmtId="0" fontId="5" fillId="0" borderId="41" xfId="0" applyFont="1" applyBorder="1" applyAlignment="1">
      <alignment horizontal="center" vertical="center" wrapText="1"/>
    </xf>
    <xf numFmtId="0" fontId="19" fillId="0" borderId="18" xfId="0" applyFont="1" applyBorder="1" applyAlignment="1">
      <alignment horizontal="center" vertical="center" wrapText="1"/>
    </xf>
    <xf numFmtId="0" fontId="6" fillId="0" borderId="64" xfId="0" applyFont="1" applyBorder="1" applyAlignment="1">
      <alignment horizontal="left" vertical="center" indent="6"/>
    </xf>
    <xf numFmtId="0" fontId="6" fillId="0" borderId="62" xfId="0" applyFont="1" applyBorder="1" applyAlignment="1">
      <alignment horizontal="center" vertical="center"/>
    </xf>
    <xf numFmtId="0" fontId="5" fillId="0" borderId="62" xfId="0" applyFont="1" applyBorder="1" applyAlignment="1">
      <alignment horizontal="center" vertical="center"/>
    </xf>
    <xf numFmtId="0" fontId="6" fillId="0" borderId="62" xfId="0" applyFont="1" applyBorder="1" applyAlignment="1">
      <alignment vertical="center"/>
    </xf>
    <xf numFmtId="0" fontId="5" fillId="0" borderId="36" xfId="0" applyFont="1" applyBorder="1" applyAlignment="1">
      <alignment horizontal="center" vertical="center" wrapText="1"/>
    </xf>
    <xf numFmtId="0" fontId="6" fillId="0" borderId="90" xfId="0" applyFont="1" applyBorder="1" applyAlignment="1">
      <alignment horizontal="left" vertical="center" wrapText="1"/>
    </xf>
    <xf numFmtId="0" fontId="10" fillId="0" borderId="0" xfId="0" applyFont="1" applyBorder="1" applyAlignment="1">
      <alignment horizontal="center"/>
    </xf>
    <xf numFmtId="0" fontId="10" fillId="0" borderId="0" xfId="0" applyFont="1" applyBorder="1"/>
    <xf numFmtId="0" fontId="10" fillId="0" borderId="86" xfId="0" applyFont="1" applyBorder="1" applyAlignment="1">
      <alignment horizontal="center"/>
    </xf>
    <xf numFmtId="0" fontId="5" fillId="0" borderId="86" xfId="0" applyFont="1" applyBorder="1" applyAlignment="1">
      <alignment horizontal="center"/>
    </xf>
    <xf numFmtId="0" fontId="5" fillId="0" borderId="0" xfId="0" applyFont="1" applyBorder="1" applyAlignment="1">
      <alignment horizontal="center"/>
    </xf>
    <xf numFmtId="2" fontId="10" fillId="0" borderId="86" xfId="1" applyNumberFormat="1" applyFont="1" applyBorder="1" applyAlignment="1">
      <alignment horizontal="center"/>
    </xf>
    <xf numFmtId="0" fontId="6" fillId="0" borderId="86" xfId="0" applyFont="1" applyBorder="1"/>
    <xf numFmtId="2" fontId="6" fillId="0" borderId="52" xfId="0" applyNumberFormat="1" applyFont="1" applyBorder="1" applyAlignment="1">
      <alignment horizontal="center"/>
    </xf>
    <xf numFmtId="2" fontId="6" fillId="0" borderId="93" xfId="0" applyNumberFormat="1" applyFont="1" applyBorder="1" applyAlignment="1">
      <alignment horizontal="center"/>
    </xf>
    <xf numFmtId="0" fontId="10" fillId="0" borderId="0"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2" xfId="0" applyFont="1" applyBorder="1" applyAlignment="1">
      <alignment horizontal="center" wrapText="1"/>
    </xf>
    <xf numFmtId="0" fontId="6" fillId="0" borderId="1" xfId="0" applyFont="1" applyBorder="1" applyAlignment="1">
      <alignment horizontal="center" wrapText="1"/>
    </xf>
    <xf numFmtId="0" fontId="6" fillId="0" borderId="12" xfId="0" applyFont="1" applyBorder="1" applyAlignment="1">
      <alignment horizontal="left" wrapText="1"/>
    </xf>
    <xf numFmtId="1" fontId="6" fillId="0" borderId="1" xfId="0" applyNumberFormat="1" applyFont="1" applyBorder="1" applyAlignment="1">
      <alignment horizontal="center"/>
    </xf>
    <xf numFmtId="0" fontId="6" fillId="0" borderId="16" xfId="0" applyFont="1" applyBorder="1" applyAlignment="1">
      <alignment horizontal="left" wrapText="1"/>
    </xf>
    <xf numFmtId="0" fontId="6" fillId="0" borderId="18" xfId="0" applyFont="1" applyBorder="1" applyAlignment="1">
      <alignment horizontal="center" wrapText="1"/>
    </xf>
    <xf numFmtId="0" fontId="9" fillId="0" borderId="6" xfId="0" applyFont="1" applyBorder="1" applyAlignment="1">
      <alignment horizontal="center" vertical="center" wrapText="1"/>
    </xf>
    <xf numFmtId="0" fontId="6" fillId="0" borderId="1" xfId="0" applyFont="1" applyBorder="1" applyAlignment="1">
      <alignment horizontal="center"/>
    </xf>
    <xf numFmtId="0" fontId="19" fillId="0" borderId="93" xfId="0" applyFont="1" applyBorder="1" applyAlignment="1">
      <alignment horizontal="center" vertical="center" wrapText="1"/>
    </xf>
    <xf numFmtId="3" fontId="14" fillId="0" borderId="63" xfId="0" applyNumberFormat="1" applyFont="1" applyBorder="1" applyAlignment="1">
      <alignment horizontal="center" vertical="center"/>
    </xf>
    <xf numFmtId="3" fontId="14" fillId="0" borderId="3" xfId="0" applyNumberFormat="1" applyFont="1" applyBorder="1" applyAlignment="1">
      <alignment horizontal="center" vertical="center"/>
    </xf>
    <xf numFmtId="3"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wrapText="1"/>
    </xf>
    <xf numFmtId="185" fontId="14" fillId="0" borderId="1" xfId="0" applyNumberFormat="1" applyFont="1" applyBorder="1" applyAlignment="1">
      <alignment horizontal="center" vertical="center" wrapText="1"/>
    </xf>
    <xf numFmtId="0" fontId="14" fillId="0" borderId="18" xfId="0" applyFont="1" applyBorder="1" applyAlignment="1">
      <alignment horizontal="center" vertical="center"/>
    </xf>
    <xf numFmtId="0" fontId="13" fillId="0" borderId="0" xfId="0" applyFont="1" applyBorder="1"/>
    <xf numFmtId="0" fontId="11" fillId="0" borderId="0" xfId="0" applyFont="1" applyBorder="1" applyAlignment="1">
      <alignment horizontal="left" vertical="center"/>
    </xf>
    <xf numFmtId="0" fontId="11" fillId="0" borderId="0" xfId="0" applyFont="1" applyBorder="1" applyAlignment="1">
      <alignment horizontal="center" vertical="center"/>
    </xf>
    <xf numFmtId="2" fontId="10" fillId="0" borderId="0" xfId="0" applyNumberFormat="1" applyFont="1" applyBorder="1" applyAlignment="1">
      <alignment horizontal="center" vertical="center"/>
    </xf>
    <xf numFmtId="0" fontId="13" fillId="0" borderId="0" xfId="0" applyFont="1" applyAlignment="1">
      <alignment horizontal="left" indent="4"/>
    </xf>
    <xf numFmtId="0" fontId="13" fillId="0" borderId="0" xfId="0" applyFont="1" applyBorder="1" applyAlignment="1">
      <alignment horizontal="left" vertical="center"/>
    </xf>
    <xf numFmtId="0" fontId="5" fillId="0" borderId="1" xfId="0" applyFont="1" applyBorder="1" applyAlignment="1">
      <alignment horizontal="center" vertical="center" wrapText="1"/>
    </xf>
    <xf numFmtId="0" fontId="5" fillId="0" borderId="12" xfId="0" applyFont="1" applyBorder="1" applyAlignment="1">
      <alignment horizontal="left" vertical="center" wrapText="1"/>
    </xf>
    <xf numFmtId="0" fontId="6" fillId="0" borderId="0" xfId="0" applyFont="1" applyBorder="1" applyAlignment="1">
      <alignment horizontal="right" wrapText="1"/>
    </xf>
    <xf numFmtId="0" fontId="12" fillId="0" borderId="0" xfId="0" applyFont="1" applyAlignment="1">
      <alignment horizontal="right" vertical="center" wrapText="1"/>
    </xf>
    <xf numFmtId="0" fontId="0" fillId="5" borderId="0" xfId="0" applyFill="1" applyAlignment="1">
      <alignment horizontal="center"/>
    </xf>
    <xf numFmtId="0" fontId="0" fillId="5" borderId="0" xfId="0" applyFill="1"/>
    <xf numFmtId="0" fontId="5" fillId="0" borderId="13"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left" vertical="center" wrapText="1"/>
    </xf>
    <xf numFmtId="0" fontId="5" fillId="0" borderId="103"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00" xfId="0" applyFont="1" applyBorder="1" applyAlignment="1">
      <alignment horizontal="right"/>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right" wrapText="1"/>
    </xf>
    <xf numFmtId="0" fontId="12" fillId="0" borderId="0" xfId="0" applyFont="1" applyAlignment="1" applyProtection="1">
      <alignment horizontal="justify" vertical="center" wrapText="1"/>
      <protection locked="0"/>
    </xf>
    <xf numFmtId="0" fontId="12" fillId="0" borderId="0" xfId="0" applyFont="1" applyAlignment="1" applyProtection="1">
      <alignment horizontal="left" vertical="center" wrapText="1"/>
      <protection locked="0"/>
    </xf>
    <xf numFmtId="0" fontId="4" fillId="0" borderId="0" xfId="0" applyFont="1" applyFill="1" applyBorder="1" applyAlignment="1" applyProtection="1">
      <alignment horizontal="justify" vertical="center" wrapText="1"/>
      <protection locked="0"/>
    </xf>
    <xf numFmtId="0" fontId="35" fillId="0" borderId="0"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12" fillId="0" borderId="0" xfId="0" applyFont="1" applyAlignment="1" applyProtection="1">
      <alignment horizontal="right" wrapText="1"/>
      <protection locked="0"/>
    </xf>
    <xf numFmtId="0" fontId="12" fillId="0" borderId="0" xfId="0" applyFont="1" applyAlignment="1" applyProtection="1">
      <alignment horizontal="center" vertical="center" wrapText="1"/>
      <protection locked="0"/>
    </xf>
    <xf numFmtId="0" fontId="12" fillId="0" borderId="0" xfId="0" applyFont="1" applyAlignment="1">
      <alignment horizontal="justify"/>
    </xf>
    <xf numFmtId="0" fontId="12" fillId="0" borderId="0" xfId="0" applyFont="1" applyAlignment="1">
      <alignment horizontal="justify" vertical="center" wrapText="1"/>
    </xf>
    <xf numFmtId="0" fontId="4"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6" fillId="0" borderId="0" xfId="0" applyFont="1"/>
    <xf numFmtId="0" fontId="6" fillId="0" borderId="113" xfId="0" applyFont="1" applyBorder="1"/>
    <xf numFmtId="0" fontId="6" fillId="0" borderId="92" xfId="0" applyFont="1" applyBorder="1"/>
    <xf numFmtId="0" fontId="6" fillId="0" borderId="95" xfId="0" applyFont="1" applyBorder="1"/>
    <xf numFmtId="0" fontId="6" fillId="0" borderId="21" xfId="0" applyFont="1" applyBorder="1"/>
    <xf numFmtId="0" fontId="6" fillId="0" borderId="96" xfId="0" applyFont="1" applyBorder="1"/>
    <xf numFmtId="0" fontId="6" fillId="0" borderId="97" xfId="0" applyFont="1" applyBorder="1"/>
    <xf numFmtId="2" fontId="10" fillId="0" borderId="95" xfId="1" applyNumberFormat="1" applyFont="1" applyBorder="1" applyAlignment="1">
      <alignment horizontal="center"/>
    </xf>
    <xf numFmtId="2" fontId="10" fillId="0" borderId="21" xfId="1" applyNumberFormat="1" applyFont="1" applyBorder="1" applyAlignment="1">
      <alignment horizontal="center"/>
    </xf>
    <xf numFmtId="0" fontId="6" fillId="0" borderId="0" xfId="0" applyFont="1" applyBorder="1"/>
    <xf numFmtId="0" fontId="6" fillId="0" borderId="61" xfId="0" applyFont="1" applyBorder="1" applyAlignment="1">
      <alignment horizontal="center"/>
    </xf>
    <xf numFmtId="0" fontId="6" fillId="0" borderId="60" xfId="0" applyFont="1" applyBorder="1" applyAlignment="1">
      <alignment horizontal="center"/>
    </xf>
    <xf numFmtId="4" fontId="10" fillId="0" borderId="113" xfId="0" applyNumberFormat="1" applyFont="1" applyBorder="1" applyAlignment="1">
      <alignment horizontal="center"/>
    </xf>
    <xf numFmtId="4" fontId="10" fillId="0" borderId="92" xfId="0" applyNumberFormat="1" applyFont="1" applyBorder="1" applyAlignment="1">
      <alignment horizontal="center"/>
    </xf>
    <xf numFmtId="4" fontId="10" fillId="0" borderId="95" xfId="0" applyNumberFormat="1" applyFont="1" applyBorder="1" applyAlignment="1">
      <alignment horizontal="center"/>
    </xf>
    <xf numFmtId="4" fontId="10" fillId="0" borderId="21" xfId="0" applyNumberFormat="1" applyFont="1" applyBorder="1" applyAlignment="1">
      <alignment horizontal="center"/>
    </xf>
    <xf numFmtId="0" fontId="6" fillId="0" borderId="61" xfId="0" applyFont="1" applyBorder="1"/>
    <xf numFmtId="0" fontId="6" fillId="0" borderId="60" xfId="0" applyFont="1" applyBorder="1"/>
    <xf numFmtId="2" fontId="10" fillId="0" borderId="61" xfId="1" applyNumberFormat="1" applyFont="1" applyBorder="1" applyAlignment="1">
      <alignment horizontal="center"/>
    </xf>
    <xf numFmtId="2" fontId="10" fillId="0" borderId="60" xfId="1" applyNumberFormat="1" applyFont="1" applyBorder="1" applyAlignment="1">
      <alignment horizontal="center"/>
    </xf>
    <xf numFmtId="0" fontId="6" fillId="0" borderId="61" xfId="0" applyFont="1" applyBorder="1" applyAlignment="1">
      <alignment vertical="center"/>
    </xf>
    <xf numFmtId="0" fontId="6" fillId="0" borderId="60" xfId="0" applyFont="1" applyBorder="1" applyAlignment="1">
      <alignment vertical="center"/>
    </xf>
    <xf numFmtId="0" fontId="6" fillId="0" borderId="112" xfId="0" applyFont="1" applyBorder="1"/>
    <xf numFmtId="0" fontId="6" fillId="0" borderId="91" xfId="0" applyFont="1" applyBorder="1"/>
    <xf numFmtId="0" fontId="10" fillId="0" borderId="95" xfId="0" applyFont="1" applyBorder="1"/>
    <xf numFmtId="0" fontId="10" fillId="0" borderId="21" xfId="0" applyFont="1" applyBorder="1"/>
    <xf numFmtId="2" fontId="10" fillId="0" borderId="96" xfId="1" applyNumberFormat="1" applyFont="1" applyBorder="1" applyAlignment="1">
      <alignment horizontal="center"/>
    </xf>
    <xf numFmtId="2" fontId="10" fillId="0" borderId="115" xfId="1" applyNumberFormat="1" applyFont="1" applyBorder="1" applyAlignment="1">
      <alignment horizontal="center"/>
    </xf>
    <xf numFmtId="2" fontId="10" fillId="0" borderId="97" xfId="1" applyNumberFormat="1" applyFont="1" applyBorder="1" applyAlignment="1">
      <alignment horizontal="center"/>
    </xf>
    <xf numFmtId="4" fontId="11" fillId="0" borderId="112" xfId="1" applyNumberFormat="1" applyFont="1" applyBorder="1" applyAlignment="1">
      <alignment horizontal="center"/>
    </xf>
    <xf numFmtId="4" fontId="11" fillId="0" borderId="91" xfId="1" applyNumberFormat="1" applyFont="1" applyBorder="1" applyAlignment="1">
      <alignment horizontal="center"/>
    </xf>
    <xf numFmtId="0" fontId="10" fillId="0" borderId="113" xfId="0" applyFont="1" applyBorder="1" applyAlignment="1">
      <alignment horizontal="center"/>
    </xf>
    <xf numFmtId="0" fontId="10" fillId="0" borderId="92" xfId="0" applyFont="1" applyBorder="1" applyAlignment="1">
      <alignment horizontal="center"/>
    </xf>
    <xf numFmtId="2" fontId="10" fillId="0" borderId="98" xfId="1" applyNumberFormat="1" applyFont="1" applyBorder="1" applyAlignment="1">
      <alignment horizontal="center"/>
    </xf>
    <xf numFmtId="4" fontId="10" fillId="0" borderId="108" xfId="1" applyNumberFormat="1" applyFont="1" applyBorder="1" applyAlignment="1">
      <alignment horizontal="center"/>
    </xf>
    <xf numFmtId="4" fontId="10" fillId="0" borderId="114" xfId="1" applyNumberFormat="1" applyFont="1" applyBorder="1" applyAlignment="1">
      <alignment horizontal="center"/>
    </xf>
    <xf numFmtId="4" fontId="10" fillId="0" borderId="106" xfId="1" applyNumberFormat="1" applyFont="1" applyBorder="1" applyAlignment="1">
      <alignment horizontal="center"/>
    </xf>
    <xf numFmtId="2" fontId="10" fillId="0" borderId="82" xfId="1" applyNumberFormat="1" applyFont="1" applyBorder="1" applyAlignment="1">
      <alignment horizontal="center"/>
    </xf>
    <xf numFmtId="0" fontId="10" fillId="0" borderId="95" xfId="1" applyFont="1" applyBorder="1" applyAlignment="1">
      <alignment horizontal="center"/>
    </xf>
    <xf numFmtId="0" fontId="10" fillId="0" borderId="82" xfId="1" applyFont="1" applyBorder="1" applyAlignment="1">
      <alignment horizontal="center"/>
    </xf>
    <xf numFmtId="0" fontId="10" fillId="0" borderId="21" xfId="1" applyFont="1" applyBorder="1" applyAlignment="1">
      <alignment horizontal="center"/>
    </xf>
    <xf numFmtId="4" fontId="10" fillId="0" borderId="95" xfId="1" applyNumberFormat="1" applyFont="1" applyBorder="1" applyAlignment="1">
      <alignment horizontal="center"/>
    </xf>
    <xf numFmtId="4" fontId="10" fillId="0" borderId="82" xfId="1" applyNumberFormat="1" applyFont="1" applyBorder="1" applyAlignment="1">
      <alignment horizontal="center"/>
    </xf>
    <xf numFmtId="4" fontId="10" fillId="0" borderId="21" xfId="1" applyNumberFormat="1" applyFont="1" applyBorder="1" applyAlignment="1">
      <alignment horizontal="center"/>
    </xf>
    <xf numFmtId="0" fontId="12" fillId="0" borderId="0" xfId="0" applyFont="1"/>
    <xf numFmtId="2" fontId="10" fillId="0" borderId="108" xfId="1" applyNumberFormat="1" applyFont="1" applyBorder="1" applyAlignment="1">
      <alignment horizontal="center"/>
    </xf>
    <xf numFmtId="2" fontId="10" fillId="0" borderId="114" xfId="1" applyNumberFormat="1" applyFont="1" applyBorder="1" applyAlignment="1">
      <alignment horizontal="center"/>
    </xf>
    <xf numFmtId="2" fontId="10" fillId="0" borderId="106" xfId="1" applyNumberFormat="1" applyFont="1" applyBorder="1" applyAlignment="1">
      <alignment horizontal="center"/>
    </xf>
    <xf numFmtId="0" fontId="5" fillId="0" borderId="0" xfId="0" applyFont="1"/>
    <xf numFmtId="4" fontId="11" fillId="0" borderId="96" xfId="1" applyNumberFormat="1" applyFont="1" applyBorder="1" applyAlignment="1">
      <alignment horizontal="center"/>
    </xf>
    <xf numFmtId="4" fontId="11" fillId="0" borderId="115" xfId="1" applyNumberFormat="1" applyFont="1" applyBorder="1" applyAlignment="1">
      <alignment horizontal="center"/>
    </xf>
    <xf numFmtId="4" fontId="11" fillId="0" borderId="97" xfId="1" applyNumberFormat="1" applyFont="1" applyBorder="1" applyAlignment="1">
      <alignment horizontal="center"/>
    </xf>
    <xf numFmtId="2" fontId="10" fillId="0" borderId="103" xfId="1" applyNumberFormat="1" applyFont="1" applyBorder="1" applyAlignment="1">
      <alignment horizontal="center"/>
    </xf>
    <xf numFmtId="4" fontId="10" fillId="0" borderId="117" xfId="1" applyNumberFormat="1" applyFont="1" applyBorder="1" applyAlignment="1">
      <alignment horizontal="center"/>
    </xf>
    <xf numFmtId="0" fontId="9" fillId="0" borderId="105" xfId="0" applyFont="1" applyBorder="1" applyAlignment="1">
      <alignment vertical="center"/>
    </xf>
    <xf numFmtId="0" fontId="6" fillId="0" borderId="104" xfId="1" applyFont="1" applyBorder="1" applyAlignment="1">
      <alignment horizontal="center" vertical="center"/>
    </xf>
    <xf numFmtId="0" fontId="6" fillId="0" borderId="101"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5" fillId="0" borderId="7"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1" xfId="1" applyFont="1" applyBorder="1" applyAlignment="1">
      <alignment horizontal="center"/>
    </xf>
    <xf numFmtId="0" fontId="5" fillId="0" borderId="98" xfId="1" applyFont="1" applyBorder="1" applyAlignment="1">
      <alignment horizontal="center"/>
    </xf>
    <xf numFmtId="0" fontId="5" fillId="0" borderId="60" xfId="1" applyFont="1" applyBorder="1" applyAlignment="1">
      <alignment horizontal="center"/>
    </xf>
    <xf numFmtId="0" fontId="10" fillId="0" borderId="17" xfId="0" applyFont="1" applyBorder="1" applyAlignment="1">
      <alignment horizontal="center" vertical="center" wrapText="1"/>
    </xf>
    <xf numFmtId="0" fontId="10" fillId="0" borderId="103" xfId="0" applyFont="1" applyBorder="1" applyAlignment="1">
      <alignment horizontal="center" vertical="center" wrapText="1"/>
    </xf>
    <xf numFmtId="2" fontId="10" fillId="0" borderId="22" xfId="0" applyNumberFormat="1" applyFont="1" applyBorder="1" applyAlignment="1">
      <alignment horizontal="center" vertical="center"/>
    </xf>
    <xf numFmtId="2" fontId="10" fillId="0" borderId="107" xfId="0" applyNumberFormat="1" applyFont="1" applyBorder="1" applyAlignment="1">
      <alignment horizontal="center" vertical="center"/>
    </xf>
    <xf numFmtId="2" fontId="10" fillId="0" borderId="0" xfId="1" applyNumberFormat="1" applyFont="1" applyBorder="1" applyAlignment="1">
      <alignment horizontal="center"/>
    </xf>
    <xf numFmtId="0" fontId="9" fillId="0" borderId="0" xfId="0" applyFont="1" applyBorder="1" applyAlignment="1">
      <alignment vertical="center"/>
    </xf>
    <xf numFmtId="3" fontId="10" fillId="0" borderId="22" xfId="0" applyNumberFormat="1" applyFont="1" applyBorder="1" applyAlignment="1">
      <alignment horizontal="center" vertical="center"/>
    </xf>
    <xf numFmtId="3" fontId="10" fillId="0" borderId="60" xfId="0" applyNumberFormat="1" applyFont="1" applyBorder="1" applyAlignment="1">
      <alignment horizontal="center" vertical="center"/>
    </xf>
    <xf numFmtId="2" fontId="10" fillId="0" borderId="61" xfId="1" applyNumberFormat="1" applyFont="1" applyBorder="1" applyAlignment="1">
      <alignment horizontal="center" vertical="center"/>
    </xf>
    <xf numFmtId="2" fontId="10" fillId="0" borderId="60" xfId="1" applyNumberFormat="1" applyFont="1" applyBorder="1" applyAlignment="1">
      <alignment horizontal="center" vertical="center"/>
    </xf>
    <xf numFmtId="0" fontId="5" fillId="0" borderId="61" xfId="1" applyFont="1" applyBorder="1" applyAlignment="1">
      <alignment horizontal="center" vertical="center"/>
    </xf>
    <xf numFmtId="0" fontId="5" fillId="0" borderId="60" xfId="1" applyFont="1" applyBorder="1" applyAlignment="1">
      <alignment horizontal="center" vertical="center"/>
    </xf>
    <xf numFmtId="0" fontId="5" fillId="0" borderId="61" xfId="1" applyFont="1" applyBorder="1" applyAlignment="1">
      <alignment horizontal="center" vertical="center" wrapText="1"/>
    </xf>
    <xf numFmtId="0" fontId="5" fillId="0" borderId="60" xfId="1" applyFont="1" applyBorder="1" applyAlignment="1">
      <alignment horizontal="center" vertical="center" wrapText="1"/>
    </xf>
    <xf numFmtId="2" fontId="11" fillId="0" borderId="96" xfId="1" applyNumberFormat="1" applyFont="1" applyBorder="1" applyAlignment="1">
      <alignment horizontal="center"/>
    </xf>
    <xf numFmtId="2" fontId="11" fillId="0" borderId="97" xfId="1" applyNumberFormat="1" applyFont="1" applyBorder="1" applyAlignment="1">
      <alignment horizontal="center"/>
    </xf>
    <xf numFmtId="3" fontId="10" fillId="0" borderId="108" xfId="1" applyNumberFormat="1" applyFont="1" applyBorder="1" applyAlignment="1">
      <alignment horizontal="center"/>
    </xf>
    <xf numFmtId="3" fontId="10" fillId="0" borderId="106" xfId="1" applyNumberFormat="1" applyFont="1" applyBorder="1" applyAlignment="1">
      <alignment horizontal="center"/>
    </xf>
    <xf numFmtId="1" fontId="10" fillId="0" borderId="61" xfId="1" applyNumberFormat="1" applyFont="1" applyBorder="1" applyAlignment="1">
      <alignment horizontal="center"/>
    </xf>
    <xf numFmtId="1" fontId="10" fillId="0" borderId="60" xfId="1" applyNumberFormat="1" applyFont="1" applyBorder="1" applyAlignment="1">
      <alignment horizontal="center"/>
    </xf>
    <xf numFmtId="0" fontId="6" fillId="0" borderId="100" xfId="0" applyFont="1" applyBorder="1"/>
    <xf numFmtId="0" fontId="5" fillId="0" borderId="104" xfId="1" applyFont="1" applyBorder="1" applyAlignment="1">
      <alignment horizontal="center" vertical="center" wrapText="1"/>
    </xf>
    <xf numFmtId="0" fontId="5" fillId="0" borderId="101"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0" borderId="108" xfId="1" applyFont="1" applyBorder="1" applyAlignment="1">
      <alignment horizontal="center"/>
    </xf>
    <xf numFmtId="0" fontId="10" fillId="0" borderId="106" xfId="1" applyFont="1" applyBorder="1" applyAlignment="1">
      <alignment horizontal="center"/>
    </xf>
    <xf numFmtId="0" fontId="6" fillId="0" borderId="61" xfId="1" applyFont="1" applyBorder="1" applyAlignment="1">
      <alignment horizontal="center"/>
    </xf>
    <xf numFmtId="0" fontId="6" fillId="0" borderId="60" xfId="1" applyFont="1" applyBorder="1" applyAlignment="1">
      <alignment horizontal="center"/>
    </xf>
    <xf numFmtId="1" fontId="10" fillId="0" borderId="108" xfId="1" applyNumberFormat="1" applyFont="1" applyBorder="1" applyAlignment="1">
      <alignment horizontal="center"/>
    </xf>
    <xf numFmtId="1" fontId="10" fillId="0" borderId="106" xfId="1" applyNumberFormat="1" applyFont="1" applyBorder="1" applyAlignment="1">
      <alignment horizontal="center"/>
    </xf>
    <xf numFmtId="2" fontId="6" fillId="0" borderId="61" xfId="1" applyNumberFormat="1" applyFont="1" applyBorder="1" applyAlignment="1">
      <alignment horizontal="center"/>
    </xf>
    <xf numFmtId="2" fontId="6" fillId="0" borderId="60" xfId="1" applyNumberFormat="1" applyFont="1" applyBorder="1" applyAlignment="1">
      <alignment horizontal="center"/>
    </xf>
    <xf numFmtId="0" fontId="5" fillId="0" borderId="98" xfId="1" applyFont="1" applyBorder="1" applyAlignment="1">
      <alignment horizontal="center" vertical="center" wrapText="1"/>
    </xf>
    <xf numFmtId="0" fontId="14" fillId="0" borderId="61" xfId="1" applyFont="1" applyBorder="1" applyAlignment="1">
      <alignment horizontal="center" vertical="center" wrapText="1"/>
    </xf>
    <xf numFmtId="0" fontId="14" fillId="0" borderId="60" xfId="1" applyFont="1" applyBorder="1" applyAlignment="1">
      <alignment horizontal="center" vertical="center" wrapText="1"/>
    </xf>
    <xf numFmtId="0" fontId="10" fillId="0" borderId="61" xfId="1" applyFont="1" applyBorder="1" applyAlignment="1">
      <alignment horizontal="center"/>
    </xf>
    <xf numFmtId="0" fontId="10" fillId="0" borderId="60" xfId="1" applyFont="1" applyBorder="1" applyAlignment="1">
      <alignment horizontal="center"/>
    </xf>
    <xf numFmtId="0" fontId="5" fillId="0" borderId="61" xfId="0" applyFont="1" applyBorder="1" applyAlignment="1">
      <alignment horizontal="center"/>
    </xf>
    <xf numFmtId="0" fontId="5" fillId="0" borderId="60" xfId="0" applyFont="1" applyBorder="1" applyAlignment="1">
      <alignment horizontal="center"/>
    </xf>
    <xf numFmtId="0" fontId="5" fillId="0" borderId="98" xfId="0" applyFont="1" applyBorder="1" applyAlignment="1">
      <alignment horizontal="center"/>
    </xf>
    <xf numFmtId="4" fontId="10" fillId="0" borderId="95" xfId="1" applyNumberFormat="1" applyFont="1" applyBorder="1" applyAlignment="1">
      <alignment horizontal="center" vertical="center" wrapText="1"/>
    </xf>
    <xf numFmtId="4" fontId="10" fillId="0" borderId="21" xfId="1" applyNumberFormat="1" applyFont="1" applyBorder="1" applyAlignment="1">
      <alignment horizontal="center" vertical="center" wrapText="1"/>
    </xf>
    <xf numFmtId="0" fontId="5" fillId="0" borderId="61" xfId="1" applyFont="1" applyBorder="1" applyAlignment="1">
      <alignment horizontal="center" vertical="center" wrapText="1" shrinkToFit="1"/>
    </xf>
    <xf numFmtId="0" fontId="5" fillId="0" borderId="60" xfId="1" applyFont="1" applyBorder="1" applyAlignment="1">
      <alignment horizontal="center" vertical="center" wrapText="1" shrinkToFit="1"/>
    </xf>
    <xf numFmtId="0" fontId="5" fillId="0" borderId="0" xfId="1" applyFont="1" applyBorder="1" applyAlignment="1">
      <alignment horizontal="center"/>
    </xf>
    <xf numFmtId="0" fontId="10" fillId="0" borderId="0" xfId="1" applyFont="1" applyBorder="1" applyAlignment="1">
      <alignment horizontal="center"/>
    </xf>
    <xf numFmtId="2" fontId="10" fillId="0" borderId="95" xfId="2" applyNumberFormat="1" applyFont="1" applyFill="1" applyBorder="1" applyAlignment="1">
      <alignment horizontal="center" vertical="center" wrapText="1"/>
    </xf>
    <xf numFmtId="2" fontId="10" fillId="0" borderId="21" xfId="2" applyNumberFormat="1" applyFont="1" applyFill="1" applyBorder="1" applyAlignment="1">
      <alignment horizontal="center" vertical="center" wrapText="1"/>
    </xf>
    <xf numFmtId="0" fontId="9" fillId="0" borderId="105" xfId="0" applyFont="1" applyBorder="1" applyAlignment="1">
      <alignment horizontal="left" vertical="center"/>
    </xf>
    <xf numFmtId="3" fontId="10" fillId="0" borderId="0" xfId="1" applyNumberFormat="1" applyFont="1" applyBorder="1" applyAlignment="1">
      <alignment horizontal="center"/>
    </xf>
    <xf numFmtId="2" fontId="4" fillId="0" borderId="0" xfId="1" applyNumberFormat="1" applyFont="1" applyFill="1" applyAlignment="1">
      <alignment horizontal="center"/>
    </xf>
    <xf numFmtId="2" fontId="10" fillId="0" borderId="95" xfId="1" applyNumberFormat="1" applyFont="1" applyFill="1" applyBorder="1" applyAlignment="1">
      <alignment horizontal="center"/>
    </xf>
    <xf numFmtId="2" fontId="10" fillId="0" borderId="21" xfId="1" applyNumberFormat="1" applyFont="1" applyFill="1" applyBorder="1" applyAlignment="1">
      <alignment horizontal="center"/>
    </xf>
    <xf numFmtId="2" fontId="10" fillId="0" borderId="95" xfId="1" applyNumberFormat="1" applyFont="1" applyBorder="1" applyAlignment="1">
      <alignment horizontal="center" vertical="center"/>
    </xf>
    <xf numFmtId="2" fontId="10" fillId="0" borderId="21" xfId="1" applyNumberFormat="1" applyFont="1" applyBorder="1" applyAlignment="1">
      <alignment horizontal="center" vertical="center"/>
    </xf>
    <xf numFmtId="2" fontId="10" fillId="0" borderId="0" xfId="1" applyNumberFormat="1" applyFont="1" applyBorder="1" applyAlignment="1">
      <alignment horizontal="center" vertical="center"/>
    </xf>
    <xf numFmtId="2" fontId="11" fillId="0" borderId="0" xfId="1" applyNumberFormat="1" applyFont="1" applyBorder="1" applyAlignment="1">
      <alignment horizontal="center"/>
    </xf>
    <xf numFmtId="2" fontId="11" fillId="0" borderId="96" xfId="1" applyNumberFormat="1" applyFont="1" applyBorder="1" applyAlignment="1">
      <alignment horizontal="center" vertical="center" wrapText="1"/>
    </xf>
    <xf numFmtId="2" fontId="11" fillId="0" borderId="97" xfId="1" applyNumberFormat="1" applyFont="1" applyBorder="1" applyAlignment="1">
      <alignment horizontal="center" vertical="center" wrapText="1"/>
    </xf>
    <xf numFmtId="4" fontId="10" fillId="0" borderId="96" xfId="1" applyNumberFormat="1" applyFont="1" applyBorder="1" applyAlignment="1">
      <alignment horizontal="center"/>
    </xf>
    <xf numFmtId="4" fontId="10" fillId="0" borderId="97" xfId="1" applyNumberFormat="1" applyFont="1" applyBorder="1" applyAlignment="1">
      <alignment horizontal="center"/>
    </xf>
    <xf numFmtId="3" fontId="10" fillId="0" borderId="6" xfId="1" applyNumberFormat="1" applyFont="1" applyBorder="1" applyAlignment="1">
      <alignment horizontal="center"/>
    </xf>
    <xf numFmtId="3" fontId="10" fillId="0" borderId="3" xfId="1" applyNumberFormat="1" applyFont="1" applyBorder="1" applyAlignment="1">
      <alignment horizontal="center"/>
    </xf>
    <xf numFmtId="3" fontId="10" fillId="0" borderId="117" xfId="1" applyNumberFormat="1" applyFont="1" applyBorder="1" applyAlignment="1">
      <alignment horizontal="center"/>
    </xf>
    <xf numFmtId="2" fontId="10" fillId="0" borderId="12" xfId="1" applyNumberFormat="1" applyFont="1" applyBorder="1" applyAlignment="1">
      <alignment horizontal="center"/>
    </xf>
    <xf numFmtId="2" fontId="10" fillId="0" borderId="1" xfId="1" applyNumberFormat="1" applyFont="1" applyBorder="1" applyAlignment="1">
      <alignment horizontal="center"/>
    </xf>
    <xf numFmtId="2" fontId="10" fillId="0" borderId="94" xfId="1" applyNumberFormat="1" applyFont="1" applyBorder="1" applyAlignment="1">
      <alignment horizontal="center"/>
    </xf>
    <xf numFmtId="3" fontId="12" fillId="0" borderId="0" xfId="1" applyNumberFormat="1" applyFont="1" applyBorder="1" applyAlignment="1">
      <alignment horizontal="right"/>
    </xf>
    <xf numFmtId="0" fontId="6" fillId="0" borderId="86" xfId="1" applyFont="1" applyBorder="1" applyAlignment="1">
      <alignment horizontal="center" vertical="center"/>
    </xf>
    <xf numFmtId="0" fontId="6" fillId="0" borderId="87" xfId="1" applyFont="1" applyBorder="1" applyAlignment="1">
      <alignment horizontal="center" vertical="center"/>
    </xf>
    <xf numFmtId="0" fontId="5" fillId="0" borderId="100" xfId="1" applyFont="1" applyBorder="1" applyAlignment="1">
      <alignment horizontal="center" vertical="center" wrapText="1"/>
    </xf>
    <xf numFmtId="0" fontId="5" fillId="0" borderId="105" xfId="1" applyFont="1" applyBorder="1" applyAlignment="1">
      <alignment horizontal="center" vertical="center" wrapText="1"/>
    </xf>
    <xf numFmtId="2" fontId="10" fillId="0" borderId="113" xfId="1" applyNumberFormat="1" applyFont="1" applyBorder="1" applyAlignment="1">
      <alignment horizontal="center"/>
    </xf>
    <xf numFmtId="2" fontId="10" fillId="0" borderId="92" xfId="1" applyNumberFormat="1" applyFont="1" applyBorder="1" applyAlignment="1">
      <alignment horizontal="center"/>
    </xf>
    <xf numFmtId="0" fontId="10" fillId="0" borderId="100" xfId="0" applyFont="1" applyBorder="1" applyAlignment="1">
      <alignment horizontal="center" vertical="center" wrapText="1"/>
    </xf>
    <xf numFmtId="0" fontId="6" fillId="0" borderId="61" xfId="1" applyFont="1" applyBorder="1"/>
    <xf numFmtId="0" fontId="6" fillId="0" borderId="98" xfId="1" applyFont="1" applyBorder="1"/>
    <xf numFmtId="0" fontId="6" fillId="0" borderId="60" xfId="1" applyFont="1" applyBorder="1"/>
    <xf numFmtId="1" fontId="10" fillId="0" borderId="114" xfId="1" applyNumberFormat="1" applyFont="1" applyBorder="1" applyAlignment="1">
      <alignment horizontal="center"/>
    </xf>
    <xf numFmtId="0" fontId="5" fillId="0" borderId="116"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17" xfId="0" applyFont="1" applyBorder="1" applyAlignment="1">
      <alignment horizontal="center" vertical="center" wrapText="1"/>
    </xf>
    <xf numFmtId="17" fontId="10" fillId="0" borderId="22" xfId="0" applyNumberFormat="1" applyFont="1" applyBorder="1" applyAlignment="1">
      <alignment horizontal="center" vertical="center" wrapText="1"/>
    </xf>
    <xf numFmtId="17" fontId="10" fillId="0" borderId="107" xfId="0" applyNumberFormat="1" applyFont="1" applyBorder="1" applyAlignment="1">
      <alignment horizontal="center" vertical="center" wrapText="1"/>
    </xf>
    <xf numFmtId="0" fontId="6" fillId="0" borderId="0" xfId="0" applyFont="1" applyAlignment="1">
      <alignment horizontal="left" vertical="center" wrapText="1"/>
    </xf>
    <xf numFmtId="0" fontId="10" fillId="0" borderId="97" xfId="0" applyFont="1" applyBorder="1" applyAlignment="1">
      <alignment horizontal="center" vertical="center" wrapText="1"/>
    </xf>
    <xf numFmtId="0" fontId="5" fillId="0" borderId="0" xfId="0" applyFont="1" applyAlignment="1">
      <alignment horizontal="left" vertical="center" wrapText="1"/>
    </xf>
    <xf numFmtId="0" fontId="15" fillId="0" borderId="0" xfId="0" applyFont="1" applyAlignment="1">
      <alignment horizontal="left" vertical="center" wrapText="1"/>
    </xf>
    <xf numFmtId="2" fontId="13" fillId="0" borderId="95" xfId="1" applyNumberFormat="1" applyFont="1" applyBorder="1" applyAlignment="1">
      <alignment horizontal="center" wrapText="1"/>
    </xf>
    <xf numFmtId="2" fontId="13" fillId="0" borderId="21" xfId="1" applyNumberFormat="1" applyFont="1" applyBorder="1" applyAlignment="1">
      <alignment horizontal="center" wrapText="1"/>
    </xf>
    <xf numFmtId="0" fontId="4" fillId="0" borderId="100" xfId="1" applyFont="1" applyFill="1" applyBorder="1" applyAlignment="1">
      <alignment vertical="center" wrapText="1"/>
    </xf>
    <xf numFmtId="0" fontId="4" fillId="0" borderId="0" xfId="1" applyFont="1" applyFill="1" applyBorder="1" applyAlignment="1">
      <alignment vertical="center" wrapText="1"/>
    </xf>
    <xf numFmtId="0" fontId="5" fillId="0" borderId="86" xfId="1" applyFont="1" applyBorder="1"/>
    <xf numFmtId="0" fontId="5" fillId="0" borderId="0" xfId="1" applyFont="1" applyBorder="1"/>
    <xf numFmtId="0" fontId="5" fillId="0" borderId="61" xfId="1" applyFont="1" applyBorder="1" applyAlignment="1">
      <alignment horizontal="center" wrapText="1"/>
    </xf>
    <xf numFmtId="0" fontId="5" fillId="0" borderId="60" xfId="1" applyFont="1" applyBorder="1" applyAlignment="1">
      <alignment horizontal="center" wrapText="1"/>
    </xf>
    <xf numFmtId="2" fontId="6" fillId="0" borderId="96" xfId="1" applyNumberFormat="1" applyFont="1" applyBorder="1" applyAlignment="1">
      <alignment horizontal="center"/>
    </xf>
    <xf numFmtId="2" fontId="6" fillId="0" borderId="97" xfId="1" applyNumberFormat="1" applyFont="1" applyBorder="1" applyAlignment="1">
      <alignment horizontal="center"/>
    </xf>
    <xf numFmtId="0" fontId="14" fillId="0" borderId="100" xfId="1" applyFont="1" applyBorder="1" applyAlignment="1">
      <alignment horizontal="center" vertical="center" wrapText="1"/>
    </xf>
    <xf numFmtId="0" fontId="14" fillId="0" borderId="101" xfId="1" applyFont="1" applyBorder="1" applyAlignment="1">
      <alignment horizontal="center" vertical="center" wrapText="1"/>
    </xf>
    <xf numFmtId="0" fontId="14" fillId="0" borderId="105" xfId="1" applyFont="1" applyBorder="1" applyAlignment="1">
      <alignment horizontal="center" vertical="center" wrapText="1"/>
    </xf>
    <xf numFmtId="0" fontId="14" fillId="0" borderId="20" xfId="1" applyFont="1" applyBorder="1" applyAlignment="1">
      <alignment horizontal="center" vertical="center" wrapText="1"/>
    </xf>
    <xf numFmtId="3" fontId="10" fillId="0" borderId="114" xfId="1" applyNumberFormat="1" applyFont="1" applyBorder="1" applyAlignment="1">
      <alignment horizontal="center"/>
    </xf>
    <xf numFmtId="2" fontId="10" fillId="0" borderId="98" xfId="1" applyNumberFormat="1" applyFont="1" applyBorder="1" applyAlignment="1">
      <alignment horizontal="center" vertical="center"/>
    </xf>
    <xf numFmtId="2" fontId="10" fillId="0" borderId="108" xfId="1" applyNumberFormat="1" applyFont="1" applyFill="1" applyBorder="1" applyAlignment="1">
      <alignment horizontal="center"/>
    </xf>
    <xf numFmtId="2" fontId="10" fillId="0" borderId="106" xfId="1" applyNumberFormat="1" applyFont="1" applyFill="1" applyBorder="1" applyAlignment="1">
      <alignment horizontal="center"/>
    </xf>
    <xf numFmtId="0" fontId="5" fillId="0" borderId="0" xfId="1" applyFont="1" applyAlignment="1">
      <alignment horizontal="left"/>
    </xf>
    <xf numFmtId="0" fontId="10" fillId="0" borderId="113" xfId="1" applyNumberFormat="1" applyFont="1" applyBorder="1" applyAlignment="1">
      <alignment horizontal="center"/>
    </xf>
    <xf numFmtId="0" fontId="10" fillId="0" borderId="37" xfId="1" applyNumberFormat="1" applyFont="1" applyBorder="1" applyAlignment="1">
      <alignment horizontal="center"/>
    </xf>
    <xf numFmtId="0" fontId="10" fillId="0" borderId="95" xfId="1" applyNumberFormat="1" applyFont="1" applyBorder="1" applyAlignment="1">
      <alignment horizontal="center"/>
    </xf>
    <xf numFmtId="0" fontId="10" fillId="0" borderId="94" xfId="1" applyNumberFormat="1" applyFont="1" applyBorder="1" applyAlignment="1">
      <alignment horizontal="center"/>
    </xf>
    <xf numFmtId="3" fontId="10" fillId="0" borderId="98" xfId="1" applyNumberFormat="1" applyFont="1" applyBorder="1" applyAlignment="1">
      <alignment horizontal="center"/>
    </xf>
    <xf numFmtId="3" fontId="10" fillId="0" borderId="60" xfId="1" applyNumberFormat="1" applyFont="1" applyBorder="1" applyAlignment="1">
      <alignment horizontal="center"/>
    </xf>
    <xf numFmtId="0" fontId="10" fillId="0" borderId="114" xfId="1" applyNumberFormat="1" applyFont="1" applyBorder="1" applyAlignment="1">
      <alignment horizontal="center"/>
    </xf>
    <xf numFmtId="0" fontId="10" fillId="0" borderId="106" xfId="1" applyNumberFormat="1" applyFont="1" applyBorder="1" applyAlignment="1">
      <alignment horizontal="center"/>
    </xf>
    <xf numFmtId="0" fontId="10" fillId="0" borderId="82" xfId="1" applyNumberFormat="1" applyFont="1" applyBorder="1" applyAlignment="1">
      <alignment horizontal="center"/>
    </xf>
    <xf numFmtId="0" fontId="10" fillId="0" borderId="21" xfId="1" applyNumberFormat="1" applyFont="1" applyBorder="1" applyAlignment="1">
      <alignment horizontal="center"/>
    </xf>
    <xf numFmtId="2" fontId="10" fillId="0" borderId="107" xfId="1" applyNumberFormat="1" applyFont="1" applyBorder="1" applyAlignment="1">
      <alignment horizontal="center"/>
    </xf>
    <xf numFmtId="4" fontId="10" fillId="0" borderId="95" xfId="2" applyNumberFormat="1" applyFont="1" applyFill="1" applyBorder="1" applyAlignment="1">
      <alignment horizontal="center" vertical="center" wrapText="1"/>
    </xf>
    <xf numFmtId="4" fontId="10" fillId="0" borderId="21" xfId="2" applyNumberFormat="1" applyFont="1" applyFill="1" applyBorder="1" applyAlignment="1">
      <alignment horizontal="center" vertical="center" wrapText="1"/>
    </xf>
    <xf numFmtId="4" fontId="10" fillId="0" borderId="95" xfId="1" applyNumberFormat="1" applyFont="1" applyBorder="1" applyAlignment="1">
      <alignment horizontal="center" vertical="center"/>
    </xf>
    <xf numFmtId="4" fontId="10" fillId="0" borderId="21" xfId="1" applyNumberFormat="1" applyFont="1" applyBorder="1" applyAlignment="1">
      <alignment horizontal="center" vertical="center"/>
    </xf>
    <xf numFmtId="0" fontId="0" fillId="0" borderId="98" xfId="0" applyBorder="1" applyAlignment="1">
      <alignment horizontal="center" vertical="center" wrapText="1"/>
    </xf>
    <xf numFmtId="0" fontId="0" fillId="0" borderId="60" xfId="0" applyBorder="1" applyAlignment="1">
      <alignment horizontal="center" vertical="center" wrapText="1"/>
    </xf>
    <xf numFmtId="2" fontId="10" fillId="0" borderId="99" xfId="1" applyNumberFormat="1" applyFont="1" applyBorder="1" applyAlignment="1">
      <alignment horizontal="center"/>
    </xf>
    <xf numFmtId="0" fontId="10" fillId="0" borderId="94" xfId="1" applyFont="1" applyBorder="1" applyAlignment="1">
      <alignment horizontal="center"/>
    </xf>
    <xf numFmtId="0" fontId="10" fillId="0" borderId="1" xfId="1" applyFont="1" applyBorder="1" applyAlignment="1">
      <alignment horizontal="center"/>
    </xf>
    <xf numFmtId="2" fontId="10" fillId="0" borderId="102" xfId="1" applyNumberFormat="1" applyFont="1" applyBorder="1" applyAlignment="1">
      <alignment horizontal="center"/>
    </xf>
    <xf numFmtId="2" fontId="10" fillId="0" borderId="26" xfId="1" applyNumberFormat="1" applyFont="1" applyBorder="1" applyAlignment="1">
      <alignment horizontal="center"/>
    </xf>
    <xf numFmtId="2" fontId="10" fillId="0" borderId="7" xfId="1" applyNumberFormat="1" applyFont="1" applyBorder="1" applyAlignment="1">
      <alignment horizontal="center"/>
    </xf>
    <xf numFmtId="2" fontId="10" fillId="0" borderId="5" xfId="1" applyNumberFormat="1" applyFont="1" applyBorder="1" applyAlignment="1">
      <alignment horizontal="center"/>
    </xf>
    <xf numFmtId="2" fontId="10" fillId="0" borderId="37" xfId="1" applyNumberFormat="1" applyFont="1" applyBorder="1" applyAlignment="1">
      <alignment horizontal="center"/>
    </xf>
    <xf numFmtId="2" fontId="10" fillId="0" borderId="15" xfId="1" applyNumberFormat="1" applyFont="1" applyBorder="1" applyAlignment="1">
      <alignment horizontal="center"/>
    </xf>
    <xf numFmtId="2" fontId="10" fillId="0" borderId="23" xfId="1" applyNumberFormat="1" applyFont="1" applyBorder="1" applyAlignment="1">
      <alignment horizontal="center"/>
    </xf>
    <xf numFmtId="2" fontId="10" fillId="0" borderId="10" xfId="1" applyNumberFormat="1" applyFont="1" applyBorder="1" applyAlignment="1">
      <alignment horizontal="center"/>
    </xf>
    <xf numFmtId="0" fontId="10" fillId="0" borderId="12" xfId="1" applyFont="1" applyBorder="1" applyAlignment="1">
      <alignment horizontal="center"/>
    </xf>
    <xf numFmtId="0" fontId="5" fillId="0" borderId="104" xfId="1" applyFont="1" applyBorder="1" applyAlignment="1">
      <alignment horizontal="center"/>
    </xf>
    <xf numFmtId="0" fontId="5" fillId="0" borderId="100" xfId="1" applyFont="1" applyBorder="1" applyAlignment="1">
      <alignment horizontal="center"/>
    </xf>
    <xf numFmtId="0" fontId="5" fillId="0" borderId="101" xfId="1" applyFont="1" applyBorder="1" applyAlignment="1">
      <alignment horizontal="center"/>
    </xf>
    <xf numFmtId="0" fontId="6" fillId="0" borderId="0" xfId="1" applyFont="1" applyBorder="1" applyAlignment="1">
      <alignment horizontal="left"/>
    </xf>
    <xf numFmtId="4" fontId="10" fillId="0" borderId="0" xfId="1" applyNumberFormat="1" applyFont="1" applyBorder="1" applyAlignment="1">
      <alignment horizontal="center" vertical="center"/>
    </xf>
    <xf numFmtId="2" fontId="10" fillId="0" borderId="7" xfId="1" applyNumberFormat="1" applyFont="1" applyBorder="1" applyAlignment="1">
      <alignment horizontal="center" vertical="center"/>
    </xf>
    <xf numFmtId="2" fontId="10" fillId="0" borderId="5" xfId="1" applyNumberFormat="1" applyFont="1" applyBorder="1" applyAlignment="1">
      <alignment horizontal="center" vertical="center"/>
    </xf>
    <xf numFmtId="2" fontId="10" fillId="0" borderId="107" xfId="1" applyNumberFormat="1" applyFont="1" applyBorder="1" applyAlignment="1">
      <alignment horizontal="center" vertical="center"/>
    </xf>
    <xf numFmtId="2" fontId="10" fillId="0" borderId="18" xfId="1" applyNumberFormat="1" applyFont="1" applyBorder="1" applyAlignment="1">
      <alignment horizontal="center"/>
    </xf>
    <xf numFmtId="2" fontId="10" fillId="0" borderId="16" xfId="1" applyNumberFormat="1" applyFont="1" applyBorder="1" applyAlignment="1">
      <alignment horizontal="center"/>
    </xf>
    <xf numFmtId="1" fontId="10" fillId="0" borderId="108" xfId="1" applyNumberFormat="1" applyFont="1" applyBorder="1" applyAlignment="1">
      <alignment horizontal="center" vertical="center" wrapText="1"/>
    </xf>
    <xf numFmtId="1" fontId="10" fillId="0" borderId="106" xfId="1" applyNumberFormat="1" applyFont="1" applyBorder="1" applyAlignment="1">
      <alignment horizontal="center" vertical="center" wrapText="1"/>
    </xf>
    <xf numFmtId="1" fontId="10" fillId="0" borderId="37" xfId="1" applyNumberFormat="1" applyFont="1" applyBorder="1" applyAlignment="1">
      <alignment horizontal="center"/>
    </xf>
    <xf numFmtId="1" fontId="10" fillId="0" borderId="15" xfId="1" applyNumberFormat="1" applyFont="1" applyBorder="1" applyAlignment="1">
      <alignment horizontal="center"/>
    </xf>
    <xf numFmtId="0" fontId="11" fillId="0" borderId="104"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11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09" xfId="0" applyFont="1" applyBorder="1" applyAlignment="1">
      <alignment horizontal="center" vertical="center" wrapText="1"/>
    </xf>
    <xf numFmtId="0" fontId="6" fillId="0" borderId="0" xfId="0" applyFont="1" applyAlignment="1">
      <alignment vertical="center"/>
    </xf>
    <xf numFmtId="0" fontId="6" fillId="0" borderId="0" xfId="0" applyFont="1" applyAlignment="1" applyProtection="1">
      <alignment horizontal="justify" vertical="center" wrapText="1"/>
      <protection locked="0"/>
    </xf>
    <xf numFmtId="0" fontId="6" fillId="0" borderId="0" xfId="0" applyFont="1" applyAlignment="1" applyProtection="1">
      <alignment horizontal="left" vertical="center" wrapText="1"/>
      <protection locked="0"/>
    </xf>
    <xf numFmtId="0" fontId="11" fillId="0" borderId="0" xfId="0" applyFont="1" applyBorder="1" applyAlignment="1">
      <alignment horizontal="left" vertical="center" wrapText="1"/>
    </xf>
    <xf numFmtId="0" fontId="10" fillId="0" borderId="112" xfId="1" applyFont="1" applyBorder="1" applyAlignment="1">
      <alignment horizontal="left" wrapText="1"/>
    </xf>
    <xf numFmtId="0" fontId="10" fillId="0" borderId="91" xfId="1" applyFont="1" applyBorder="1" applyAlignment="1">
      <alignment horizontal="left" wrapText="1"/>
    </xf>
    <xf numFmtId="0" fontId="10" fillId="0" borderId="113" xfId="1" applyFont="1" applyBorder="1" applyAlignment="1">
      <alignment horizontal="left" wrapText="1"/>
    </xf>
    <xf numFmtId="0" fontId="10" fillId="0" borderId="92" xfId="1" applyFont="1" applyBorder="1" applyAlignment="1">
      <alignment horizontal="left" wrapText="1"/>
    </xf>
    <xf numFmtId="0" fontId="5" fillId="0" borderId="86" xfId="0" applyFont="1" applyBorder="1" applyAlignment="1">
      <alignment horizontal="center" wrapText="1"/>
    </xf>
    <xf numFmtId="0" fontId="5" fillId="0" borderId="0" xfId="0" applyFont="1" applyBorder="1" applyAlignment="1">
      <alignment horizontal="center" wrapText="1"/>
    </xf>
    <xf numFmtId="0" fontId="6" fillId="0" borderId="86" xfId="0" applyFont="1" applyBorder="1" applyAlignment="1">
      <alignment horizontal="center"/>
    </xf>
    <xf numFmtId="0" fontId="6" fillId="0" borderId="0" xfId="0" applyFont="1" applyBorder="1" applyAlignment="1">
      <alignment horizontal="center"/>
    </xf>
    <xf numFmtId="4" fontId="10" fillId="0" borderId="86" xfId="0" applyNumberFormat="1" applyFont="1" applyBorder="1" applyAlignment="1">
      <alignment horizontal="center"/>
    </xf>
    <xf numFmtId="4" fontId="10" fillId="0" borderId="0" xfId="0" applyNumberFormat="1" applyFont="1" applyBorder="1" applyAlignment="1">
      <alignment horizontal="center"/>
    </xf>
    <xf numFmtId="4" fontId="11" fillId="0" borderId="86" xfId="1" applyNumberFormat="1" applyFont="1" applyBorder="1" applyAlignment="1">
      <alignment horizontal="center"/>
    </xf>
    <xf numFmtId="4" fontId="11" fillId="0" borderId="0" xfId="1" applyNumberFormat="1" applyFont="1" applyBorder="1" applyAlignment="1">
      <alignment horizontal="center"/>
    </xf>
    <xf numFmtId="0" fontId="6" fillId="0" borderId="86" xfId="0" applyFont="1" applyBorder="1"/>
    <xf numFmtId="0" fontId="10" fillId="0" borderId="86" xfId="0" applyFont="1" applyBorder="1" applyAlignment="1">
      <alignment horizontal="center"/>
    </xf>
    <xf numFmtId="0" fontId="10" fillId="0" borderId="0" xfId="0" applyFont="1" applyBorder="1" applyAlignment="1">
      <alignment horizontal="center"/>
    </xf>
    <xf numFmtId="0" fontId="10" fillId="0" borderId="86" xfId="0" applyFont="1" applyBorder="1"/>
    <xf numFmtId="0" fontId="10" fillId="0" borderId="0" xfId="0" applyFont="1" applyBorder="1"/>
    <xf numFmtId="0" fontId="6" fillId="0" borderId="86"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wrapText="1"/>
    </xf>
    <xf numFmtId="4" fontId="10" fillId="0" borderId="94" xfId="1" applyNumberFormat="1" applyFont="1" applyBorder="1" applyAlignment="1">
      <alignment horizontal="center"/>
    </xf>
    <xf numFmtId="0" fontId="6" fillId="0" borderId="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88"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left"/>
    </xf>
    <xf numFmtId="0" fontId="6" fillId="0" borderId="0" xfId="0" applyFont="1" applyAlignment="1">
      <alignment horizontal="left"/>
    </xf>
    <xf numFmtId="0" fontId="5" fillId="0" borderId="27" xfId="0" applyFont="1" applyBorder="1" applyAlignment="1">
      <alignment horizontal="center" vertical="center" wrapText="1"/>
    </xf>
    <xf numFmtId="0" fontId="5"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21" xfId="0" applyFont="1" applyBorder="1" applyAlignment="1">
      <alignment horizontal="center" vertical="center" wrapText="1"/>
    </xf>
    <xf numFmtId="0" fontId="6" fillId="0" borderId="0" xfId="0" applyFont="1" applyAlignment="1">
      <alignment horizontal="right"/>
    </xf>
    <xf numFmtId="0" fontId="20" fillId="0" borderId="0" xfId="0" applyFont="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right" wrapText="1"/>
    </xf>
    <xf numFmtId="0" fontId="6" fillId="0" borderId="0" xfId="0" applyFont="1" applyAlignment="1">
      <alignment horizontal="right" vertical="center" wrapText="1"/>
    </xf>
    <xf numFmtId="0" fontId="16" fillId="0" borderId="33" xfId="0" applyFont="1" applyBorder="1" applyAlignment="1">
      <alignment horizontal="center" vertical="center" wrapText="1"/>
    </xf>
    <xf numFmtId="4" fontId="19" fillId="0" borderId="33" xfId="0" applyNumberFormat="1" applyFont="1" applyBorder="1" applyAlignment="1">
      <alignment horizontal="center" vertical="center" wrapText="1"/>
    </xf>
    <xf numFmtId="4" fontId="19" fillId="0" borderId="1" xfId="0" applyNumberFormat="1" applyFont="1" applyBorder="1" applyAlignment="1">
      <alignment horizontal="center" vertical="center" wrapText="1"/>
    </xf>
    <xf numFmtId="0" fontId="19" fillId="0" borderId="29" xfId="0" applyFont="1" applyBorder="1" applyAlignment="1">
      <alignment horizontal="left" vertical="center" wrapText="1"/>
    </xf>
    <xf numFmtId="188" fontId="19" fillId="0" borderId="29" xfId="0" applyNumberFormat="1" applyFont="1" applyBorder="1" applyAlignment="1">
      <alignment horizontal="center" vertical="center" wrapText="1"/>
    </xf>
    <xf numFmtId="188" fontId="19" fillId="0" borderId="18" xfId="0" applyNumberFormat="1" applyFont="1" applyBorder="1" applyAlignment="1">
      <alignment horizontal="center" vertical="center" wrapText="1"/>
    </xf>
    <xf numFmtId="0" fontId="19" fillId="0" borderId="33" xfId="0" applyFont="1" applyBorder="1" applyAlignment="1">
      <alignment horizontal="left" vertical="center" wrapText="1"/>
    </xf>
    <xf numFmtId="4" fontId="19" fillId="0" borderId="43" xfId="0" applyNumberFormat="1" applyFont="1" applyBorder="1" applyAlignment="1">
      <alignment horizontal="center" vertical="center" wrapText="1"/>
    </xf>
    <xf numFmtId="4" fontId="19" fillId="0" borderId="26" xfId="0" applyNumberFormat="1" applyFont="1" applyBorder="1" applyAlignment="1">
      <alignment horizontal="center" vertical="center" wrapText="1"/>
    </xf>
    <xf numFmtId="0" fontId="19" fillId="0" borderId="43" xfId="0" applyFont="1" applyBorder="1" applyAlignment="1">
      <alignment horizontal="left" vertical="center" wrapText="1"/>
    </xf>
    <xf numFmtId="0" fontId="14" fillId="0" borderId="3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0" xfId="0" applyFont="1" applyFill="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0" xfId="0" applyFont="1" applyFill="1" applyAlignment="1" applyProtection="1">
      <alignment horizontal="center" vertical="center" wrapText="1"/>
      <protection locked="0"/>
    </xf>
    <xf numFmtId="0" fontId="9" fillId="0" borderId="0" xfId="0" applyFont="1" applyAlignment="1">
      <alignment horizontal="center"/>
    </xf>
    <xf numFmtId="0" fontId="12" fillId="0" borderId="0" xfId="0" applyFont="1" applyAlignment="1">
      <alignment horizontal="center"/>
    </xf>
    <xf numFmtId="0" fontId="6" fillId="0" borderId="0" xfId="0" applyFont="1" applyFill="1" applyAlignment="1" applyProtection="1">
      <alignment horizontal="center" vertical="center" wrapText="1"/>
      <protection locked="0"/>
    </xf>
    <xf numFmtId="0" fontId="5" fillId="0" borderId="63"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95" xfId="0" applyFont="1" applyBorder="1" applyAlignment="1">
      <alignment horizontal="left" vertical="center" wrapText="1"/>
    </xf>
    <xf numFmtId="0" fontId="17" fillId="0" borderId="94" xfId="0" applyFont="1" applyBorder="1" applyAlignment="1">
      <alignment horizontal="left" vertical="center" wrapText="1"/>
    </xf>
    <xf numFmtId="0" fontId="17" fillId="0" borderId="12" xfId="0" applyFont="1" applyBorder="1" applyAlignment="1">
      <alignment horizontal="left" vertical="center" wrapText="1"/>
    </xf>
    <xf numFmtId="0" fontId="17" fillId="0" borderId="33" xfId="0" applyFont="1" applyBorder="1" applyAlignment="1">
      <alignment horizontal="left" vertical="center" wrapText="1"/>
    </xf>
    <xf numFmtId="0" fontId="17" fillId="0" borderId="16" xfId="0" applyFont="1" applyBorder="1" applyAlignment="1">
      <alignment horizontal="left" vertical="center" wrapText="1"/>
    </xf>
    <xf numFmtId="0" fontId="17" fillId="0" borderId="29" xfId="0" applyFont="1" applyBorder="1" applyAlignment="1">
      <alignment horizontal="left" vertical="center" wrapText="1"/>
    </xf>
    <xf numFmtId="0" fontId="17" fillId="0" borderId="6"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3" xfId="0" applyFont="1" applyBorder="1" applyAlignment="1">
      <alignment horizontal="center" vertical="center" wrapText="1"/>
    </xf>
    <xf numFmtId="2" fontId="11" fillId="0" borderId="0" xfId="0" applyNumberFormat="1" applyFont="1" applyAlignment="1">
      <alignment horizontal="center" wrapText="1"/>
    </xf>
    <xf numFmtId="0" fontId="6" fillId="0" borderId="0" xfId="0" applyFont="1" applyAlignment="1">
      <alignment horizontal="justify"/>
    </xf>
    <xf numFmtId="0" fontId="6" fillId="0" borderId="0" xfId="0" applyFont="1" applyAlignment="1">
      <alignment horizontal="justify"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5" fillId="0" borderId="0" xfId="0" applyFont="1" applyAlignment="1">
      <alignment horizontal="justify"/>
    </xf>
    <xf numFmtId="0" fontId="5" fillId="0" borderId="0" xfId="0" applyFont="1" applyAlignment="1">
      <alignment horizontal="left" wrapText="1"/>
    </xf>
    <xf numFmtId="0" fontId="10" fillId="0" borderId="95" xfId="0" applyFont="1" applyBorder="1" applyAlignment="1">
      <alignment horizontal="left" vertical="center" wrapText="1"/>
    </xf>
    <xf numFmtId="0" fontId="10" fillId="0" borderId="94" xfId="0" applyFont="1" applyBorder="1"/>
    <xf numFmtId="3" fontId="10" fillId="0" borderId="13" xfId="0" applyNumberFormat="1" applyFont="1" applyBorder="1" applyAlignment="1">
      <alignment horizontal="center" vertical="center" wrapText="1"/>
    </xf>
    <xf numFmtId="3" fontId="10" fillId="0" borderId="21"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33" xfId="0" applyFont="1" applyBorder="1" applyAlignment="1">
      <alignment horizontal="left" vertical="center" wrapText="1"/>
    </xf>
    <xf numFmtId="181" fontId="10" fillId="0" borderId="13" xfId="0" applyNumberFormat="1" applyFont="1" applyBorder="1" applyAlignment="1">
      <alignment horizontal="center" vertical="center" wrapText="1"/>
    </xf>
    <xf numFmtId="181" fontId="10" fillId="0" borderId="21" xfId="0" applyNumberFormat="1" applyFont="1" applyBorder="1" applyAlignment="1">
      <alignment horizontal="center" vertical="center" wrapText="1"/>
    </xf>
    <xf numFmtId="0" fontId="6" fillId="0" borderId="112" xfId="0" applyFont="1" applyBorder="1" applyAlignment="1">
      <alignment horizontal="left" vertical="center" wrapText="1"/>
    </xf>
    <xf numFmtId="0" fontId="6" fillId="0" borderId="118" xfId="0" applyFont="1" applyBorder="1" applyAlignment="1">
      <alignment horizontal="left" vertical="center" wrapText="1"/>
    </xf>
    <xf numFmtId="0" fontId="6" fillId="0" borderId="19" xfId="0" applyFont="1" applyBorder="1" applyAlignment="1">
      <alignment horizontal="left" vertical="center" wrapText="1"/>
    </xf>
    <xf numFmtId="0" fontId="6" fillId="0" borderId="105" xfId="0" applyFont="1" applyBorder="1" applyAlignment="1">
      <alignment horizontal="left" vertical="center" wrapText="1"/>
    </xf>
    <xf numFmtId="0" fontId="5" fillId="0" borderId="0" xfId="0" applyFont="1" applyBorder="1" applyAlignment="1">
      <alignment horizontal="left" vertical="center" wrapText="1"/>
    </xf>
    <xf numFmtId="0" fontId="10" fillId="0" borderId="16" xfId="0" applyFont="1" applyBorder="1" applyAlignment="1">
      <alignment horizontal="left" vertical="center" wrapText="1"/>
    </xf>
    <xf numFmtId="0" fontId="10" fillId="0" borderId="29" xfId="0" applyFont="1" applyBorder="1" applyAlignment="1">
      <alignment horizontal="left" vertical="center" wrapText="1"/>
    </xf>
    <xf numFmtId="0" fontId="11" fillId="0" borderId="0" xfId="0" applyFont="1" applyBorder="1" applyAlignment="1">
      <alignment horizontal="center"/>
    </xf>
    <xf numFmtId="2" fontId="10" fillId="0" borderId="13" xfId="0" applyNumberFormat="1" applyFont="1" applyBorder="1" applyAlignment="1">
      <alignment horizontal="center" vertical="center" wrapText="1"/>
    </xf>
    <xf numFmtId="2" fontId="10" fillId="0" borderId="21" xfId="0" applyNumberFormat="1" applyFont="1" applyBorder="1" applyAlignment="1">
      <alignment horizontal="center" vertical="center" wrapText="1"/>
    </xf>
    <xf numFmtId="0" fontId="21" fillId="0" borderId="0" xfId="0" applyFont="1" applyAlignment="1">
      <alignment horizontal="center"/>
    </xf>
    <xf numFmtId="0" fontId="9" fillId="0" borderId="104" xfId="0" applyFont="1" applyBorder="1" applyAlignment="1">
      <alignment horizontal="center" vertical="center" wrapText="1"/>
    </xf>
    <xf numFmtId="0" fontId="9" fillId="0" borderId="111" xfId="0" applyFont="1" applyBorder="1" applyAlignment="1">
      <alignment horizontal="center" vertical="center" wrapText="1"/>
    </xf>
    <xf numFmtId="0" fontId="9" fillId="0" borderId="11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0" xfId="0" applyFont="1" applyBorder="1" applyAlignment="1">
      <alignment horizontal="right"/>
    </xf>
    <xf numFmtId="2" fontId="10" fillId="0" borderId="17" xfId="0" applyNumberFormat="1" applyFont="1" applyBorder="1" applyAlignment="1">
      <alignment horizontal="center" vertical="center" wrapText="1"/>
    </xf>
    <xf numFmtId="2" fontId="10" fillId="0" borderId="97" xfId="0" applyNumberFormat="1" applyFont="1" applyBorder="1" applyAlignment="1">
      <alignment horizontal="center" vertical="center" wrapText="1"/>
    </xf>
    <xf numFmtId="0" fontId="14" fillId="0" borderId="0" xfId="0" applyFont="1" applyBorder="1" applyAlignment="1">
      <alignment horizontal="left" vertical="center" wrapText="1"/>
    </xf>
    <xf numFmtId="0" fontId="14" fillId="0" borderId="28"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2"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1" xfId="0" applyFont="1" applyBorder="1" applyAlignment="1">
      <alignment horizontal="center" vertical="center" wrapText="1"/>
    </xf>
    <xf numFmtId="2" fontId="13" fillId="0" borderId="0" xfId="0" applyNumberFormat="1" applyFont="1" applyBorder="1" applyAlignment="1">
      <alignment vertical="center" wrapText="1"/>
    </xf>
    <xf numFmtId="0" fontId="13" fillId="0" borderId="0" xfId="0" applyFont="1" applyAlignment="1">
      <alignment vertical="center" wrapText="1"/>
    </xf>
    <xf numFmtId="0" fontId="16" fillId="0" borderId="122" xfId="0" applyFont="1" applyBorder="1" applyAlignment="1">
      <alignment horizontal="center" wrapText="1"/>
    </xf>
    <xf numFmtId="0" fontId="16" fillId="0" borderId="123" xfId="0" applyFont="1" applyBorder="1" applyAlignment="1">
      <alignment horizontal="center" wrapText="1"/>
    </xf>
    <xf numFmtId="0" fontId="16" fillId="0" borderId="131" xfId="0" applyFont="1" applyBorder="1" applyAlignment="1">
      <alignment horizont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3"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44" xfId="0" applyFont="1" applyBorder="1" applyAlignment="1">
      <alignment horizontal="center" vertical="center" wrapText="1"/>
    </xf>
    <xf numFmtId="2" fontId="24" fillId="0" borderId="0" xfId="0" applyNumberFormat="1" applyFont="1" applyBorder="1" applyAlignment="1">
      <alignment horizontal="left" vertical="center" wrapText="1"/>
    </xf>
    <xf numFmtId="2" fontId="13" fillId="0" borderId="49" xfId="0" applyNumberFormat="1" applyFont="1" applyBorder="1" applyAlignment="1">
      <alignment horizontal="center" vertical="center" wrapText="1"/>
    </xf>
    <xf numFmtId="2" fontId="13" fillId="0" borderId="94" xfId="0" applyNumberFormat="1" applyFont="1" applyBorder="1" applyAlignment="1">
      <alignment horizontal="center" vertical="center" wrapText="1"/>
    </xf>
    <xf numFmtId="2" fontId="13" fillId="0" borderId="39" xfId="0" applyNumberFormat="1" applyFont="1" applyBorder="1" applyAlignment="1">
      <alignment horizontal="center" vertical="center" wrapText="1"/>
    </xf>
    <xf numFmtId="2" fontId="13" fillId="0" borderId="34" xfId="0" applyNumberFormat="1" applyFont="1" applyBorder="1" applyAlignment="1">
      <alignment horizontal="center" vertical="center" wrapText="1"/>
    </xf>
    <xf numFmtId="2" fontId="13" fillId="0" borderId="24" xfId="0" applyNumberFormat="1" applyFont="1" applyBorder="1" applyAlignment="1">
      <alignment horizontal="center" vertical="center" wrapText="1"/>
    </xf>
    <xf numFmtId="2" fontId="13" fillId="0" borderId="118" xfId="0" applyNumberFormat="1" applyFont="1" applyBorder="1" applyAlignment="1">
      <alignment horizontal="center" vertical="center" wrapText="1"/>
    </xf>
    <xf numFmtId="2" fontId="13" fillId="0" borderId="25" xfId="0" applyNumberFormat="1" applyFont="1" applyBorder="1" applyAlignment="1">
      <alignment horizontal="center" vertical="center" wrapText="1"/>
    </xf>
    <xf numFmtId="2" fontId="13" fillId="0" borderId="0" xfId="0" applyNumberFormat="1" applyFont="1" applyBorder="1" applyAlignment="1">
      <alignment horizontal="center" vertical="center" wrapText="1"/>
    </xf>
    <xf numFmtId="2" fontId="13" fillId="0" borderId="130" xfId="0" applyNumberFormat="1" applyFont="1" applyBorder="1" applyAlignment="1">
      <alignment horizontal="center" vertical="center" wrapText="1"/>
    </xf>
    <xf numFmtId="2" fontId="13" fillId="0" borderId="129" xfId="0" applyNumberFormat="1" applyFont="1" applyBorder="1" applyAlignment="1">
      <alignment horizontal="center" vertical="center" wrapText="1"/>
    </xf>
    <xf numFmtId="2" fontId="23" fillId="0" borderId="124" xfId="0" applyNumberFormat="1" applyFont="1" applyBorder="1" applyAlignment="1">
      <alignment horizontal="center" vertical="center" wrapText="1"/>
    </xf>
    <xf numFmtId="2" fontId="23" fillId="0" borderId="47" xfId="0" applyNumberFormat="1" applyFont="1" applyBorder="1" applyAlignment="1">
      <alignment horizontal="center" vertical="center" wrapText="1"/>
    </xf>
    <xf numFmtId="2" fontId="13" fillId="0" borderId="40" xfId="0" applyNumberFormat="1" applyFont="1" applyBorder="1" applyAlignment="1">
      <alignment horizontal="center" vertical="center" wrapText="1"/>
    </xf>
    <xf numFmtId="2" fontId="13" fillId="0" borderId="124" xfId="0" applyNumberFormat="1" applyFont="1" applyBorder="1" applyAlignment="1">
      <alignment horizontal="center" vertical="center" wrapText="1"/>
    </xf>
    <xf numFmtId="2" fontId="13" fillId="0" borderId="82" xfId="0" applyNumberFormat="1" applyFont="1" applyBorder="1" applyAlignment="1">
      <alignment horizontal="center" vertical="center" wrapText="1"/>
    </xf>
    <xf numFmtId="4" fontId="13" fillId="0" borderId="13" xfId="0" applyNumberFormat="1" applyFont="1" applyBorder="1" applyAlignment="1">
      <alignment horizontal="center" vertical="center" wrapText="1"/>
    </xf>
    <xf numFmtId="4" fontId="13" fillId="0" borderId="82" xfId="0" applyNumberFormat="1" applyFont="1" applyBorder="1" applyAlignment="1">
      <alignment horizontal="center" vertical="center" wrapText="1"/>
    </xf>
    <xf numFmtId="2" fontId="23" fillId="0" borderId="82" xfId="0" applyNumberFormat="1" applyFont="1" applyBorder="1" applyAlignment="1">
      <alignment horizontal="center" vertical="center" wrapText="1"/>
    </xf>
    <xf numFmtId="2" fontId="23" fillId="0" borderId="45" xfId="0" applyNumberFormat="1" applyFont="1" applyBorder="1" applyAlignment="1">
      <alignment horizontal="center" vertical="center" wrapText="1"/>
    </xf>
    <xf numFmtId="2" fontId="13" fillId="0" borderId="13" xfId="0" applyNumberFormat="1" applyFont="1" applyBorder="1" applyAlignment="1">
      <alignment horizontal="center" vertical="center" wrapText="1"/>
    </xf>
    <xf numFmtId="2" fontId="13" fillId="0" borderId="45" xfId="0" applyNumberFormat="1" applyFont="1" applyBorder="1" applyAlignment="1">
      <alignment horizontal="center" vertical="center" wrapText="1"/>
    </xf>
    <xf numFmtId="2" fontId="13" fillId="0" borderId="127" xfId="0" applyNumberFormat="1" applyFont="1" applyBorder="1" applyAlignment="1">
      <alignment horizontal="center" vertical="center" wrapText="1"/>
    </xf>
    <xf numFmtId="2" fontId="13" fillId="0" borderId="102" xfId="0" applyNumberFormat="1" applyFont="1" applyBorder="1" applyAlignment="1">
      <alignment horizontal="center" vertical="center" wrapText="1"/>
    </xf>
    <xf numFmtId="2" fontId="13" fillId="0" borderId="38" xfId="0" applyNumberFormat="1" applyFont="1" applyBorder="1" applyAlignment="1">
      <alignment horizontal="center" vertical="center" wrapText="1"/>
    </xf>
    <xf numFmtId="2" fontId="13" fillId="0" borderId="110" xfId="0" applyNumberFormat="1" applyFont="1" applyBorder="1" applyAlignment="1">
      <alignment horizontal="center" vertical="center" wrapText="1"/>
    </xf>
    <xf numFmtId="2" fontId="13" fillId="0" borderId="128" xfId="0" applyNumberFormat="1" applyFont="1" applyBorder="1" applyAlignment="1">
      <alignment horizontal="center" vertical="center" wrapText="1"/>
    </xf>
    <xf numFmtId="2" fontId="13" fillId="0" borderId="89" xfId="0" applyNumberFormat="1" applyFont="1" applyBorder="1" applyAlignment="1">
      <alignment horizontal="center" vertical="center" wrapText="1"/>
    </xf>
    <xf numFmtId="2" fontId="23" fillId="0" borderId="118" xfId="0" applyNumberFormat="1" applyFont="1" applyBorder="1" applyAlignment="1">
      <alignment horizontal="center" vertical="center" wrapText="1"/>
    </xf>
    <xf numFmtId="2" fontId="23" fillId="0" borderId="46" xfId="0" applyNumberFormat="1" applyFont="1" applyBorder="1" applyAlignment="1">
      <alignment horizontal="center" vertical="center" wrapText="1"/>
    </xf>
    <xf numFmtId="2" fontId="23" fillId="0" borderId="0" xfId="0" applyNumberFormat="1" applyFont="1" applyBorder="1" applyAlignment="1">
      <alignment horizontal="center" vertical="center" wrapText="1"/>
    </xf>
    <xf numFmtId="2" fontId="23" fillId="0" borderId="51" xfId="0" applyNumberFormat="1" applyFont="1" applyBorder="1" applyAlignment="1">
      <alignment horizontal="center" vertical="center" wrapText="1"/>
    </xf>
    <xf numFmtId="2" fontId="23" fillId="0" borderId="129" xfId="0" applyNumberFormat="1" applyFont="1" applyBorder="1" applyAlignment="1">
      <alignment horizontal="center" vertical="center" wrapText="1"/>
    </xf>
    <xf numFmtId="2" fontId="23" fillId="0" borderId="53" xfId="0" applyNumberFormat="1" applyFont="1" applyBorder="1" applyAlignment="1">
      <alignment horizontal="center" vertical="center" wrapText="1"/>
    </xf>
    <xf numFmtId="2" fontId="13" fillId="0" borderId="32" xfId="0" applyNumberFormat="1" applyFont="1" applyBorder="1" applyAlignment="1">
      <alignment horizontal="center" vertical="center" wrapText="1"/>
    </xf>
    <xf numFmtId="2" fontId="13" fillId="0" borderId="33" xfId="0" applyNumberFormat="1" applyFont="1" applyBorder="1" applyAlignment="1">
      <alignment horizontal="center" vertical="center" wrapText="1"/>
    </xf>
    <xf numFmtId="0" fontId="20" fillId="0" borderId="0" xfId="0" applyFont="1" applyAlignment="1">
      <alignment horizontal="center"/>
    </xf>
    <xf numFmtId="0" fontId="5" fillId="0" borderId="12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0" xfId="0" applyFont="1" applyAlignment="1">
      <alignment horizontal="center"/>
    </xf>
    <xf numFmtId="0" fontId="17" fillId="0" borderId="13"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45" xfId="0" applyFont="1" applyBorder="1" applyAlignment="1">
      <alignment horizontal="center" vertical="center" wrapText="1"/>
    </xf>
    <xf numFmtId="2" fontId="6" fillId="0" borderId="13" xfId="0" applyNumberFormat="1" applyFont="1" applyBorder="1" applyAlignment="1">
      <alignment horizontal="center" vertical="center" wrapText="1"/>
    </xf>
    <xf numFmtId="2" fontId="6" fillId="0" borderId="82" xfId="0" applyNumberFormat="1" applyFont="1" applyBorder="1" applyAlignment="1">
      <alignment horizontal="center" vertical="center" wrapText="1"/>
    </xf>
    <xf numFmtId="2" fontId="6" fillId="0" borderId="45" xfId="0" applyNumberFormat="1" applyFont="1" applyBorder="1" applyAlignment="1">
      <alignment horizontal="center" vertical="center" wrapText="1"/>
    </xf>
    <xf numFmtId="2" fontId="6" fillId="0" borderId="40" xfId="0" applyNumberFormat="1" applyFont="1" applyBorder="1" applyAlignment="1">
      <alignment horizontal="center" vertical="center" wrapText="1"/>
    </xf>
    <xf numFmtId="2" fontId="6" fillId="0" borderId="124" xfId="0" applyNumberFormat="1" applyFont="1" applyBorder="1" applyAlignment="1">
      <alignment horizontal="center" vertical="center" wrapText="1"/>
    </xf>
    <xf numFmtId="2" fontId="6" fillId="0" borderId="47" xfId="0" applyNumberFormat="1" applyFont="1" applyBorder="1" applyAlignment="1">
      <alignment horizontal="center" vertical="center" wrapText="1"/>
    </xf>
    <xf numFmtId="2" fontId="6" fillId="0" borderId="125" xfId="0" applyNumberFormat="1" applyFont="1" applyBorder="1" applyAlignment="1">
      <alignment horizontal="center" vertical="center" wrapText="1"/>
    </xf>
    <xf numFmtId="0" fontId="16" fillId="0" borderId="52" xfId="0" applyFont="1" applyBorder="1" applyAlignment="1">
      <alignment horizontal="center" vertical="center" wrapText="1"/>
    </xf>
    <xf numFmtId="2" fontId="6" fillId="0" borderId="94" xfId="0" applyNumberFormat="1" applyFont="1" applyBorder="1" applyAlignment="1">
      <alignment horizontal="center" vertical="center" wrapText="1"/>
    </xf>
    <xf numFmtId="0" fontId="17" fillId="0" borderId="94" xfId="0" applyFont="1" applyBorder="1" applyAlignment="1">
      <alignment horizontal="center" vertical="center" wrapText="1"/>
    </xf>
    <xf numFmtId="2" fontId="13" fillId="0" borderId="119" xfId="0" applyNumberFormat="1" applyFont="1" applyBorder="1" applyAlignment="1">
      <alignment horizontal="center" vertical="center" wrapText="1"/>
    </xf>
    <xf numFmtId="2" fontId="13" fillId="0" borderId="120" xfId="0" applyNumberFormat="1" applyFont="1" applyBorder="1" applyAlignment="1">
      <alignment horizontal="center" vertical="center" wrapText="1"/>
    </xf>
    <xf numFmtId="2" fontId="13" fillId="0" borderId="121" xfId="0" applyNumberFormat="1" applyFont="1" applyBorder="1" applyAlignment="1">
      <alignment horizontal="center" vertical="center" wrapText="1"/>
    </xf>
    <xf numFmtId="2" fontId="13" fillId="0" borderId="0" xfId="0" applyNumberFormat="1" applyFont="1" applyBorder="1" applyAlignment="1">
      <alignment horizontal="left" vertical="center" wrapText="1"/>
    </xf>
    <xf numFmtId="2" fontId="23" fillId="0" borderId="120" xfId="0" applyNumberFormat="1" applyFont="1" applyBorder="1" applyAlignment="1">
      <alignment horizontal="center" vertical="center" wrapText="1"/>
    </xf>
    <xf numFmtId="2" fontId="23" fillId="0" borderId="48" xfId="0" applyNumberFormat="1" applyFont="1" applyBorder="1" applyAlignment="1">
      <alignment horizontal="center" vertical="center" wrapText="1"/>
    </xf>
    <xf numFmtId="2" fontId="13" fillId="0" borderId="31" xfId="0" applyNumberFormat="1" applyFont="1" applyBorder="1" applyAlignment="1">
      <alignment horizontal="center" vertical="center" wrapText="1"/>
    </xf>
    <xf numFmtId="2" fontId="13" fillId="0" borderId="48" xfId="0" applyNumberFormat="1" applyFont="1" applyBorder="1" applyAlignment="1">
      <alignment horizontal="center" vertical="center" wrapText="1"/>
    </xf>
    <xf numFmtId="0" fontId="11" fillId="0" borderId="13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39" xfId="0" applyFont="1" applyBorder="1" applyAlignment="1">
      <alignment horizontal="center" vertical="center" wrapText="1"/>
    </xf>
    <xf numFmtId="0" fontId="11" fillId="0" borderId="140" xfId="0" applyFont="1" applyBorder="1" applyAlignment="1">
      <alignment horizontal="center" vertical="center" wrapText="1"/>
    </xf>
    <xf numFmtId="0" fontId="4" fillId="0" borderId="141" xfId="0" applyFont="1" applyBorder="1" applyAlignment="1">
      <alignment horizontal="center" vertical="center" wrapText="1"/>
    </xf>
    <xf numFmtId="0" fontId="4" fillId="0" borderId="142"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3" xfId="0" applyFont="1" applyBorder="1" applyAlignment="1">
      <alignment horizontal="center" vertical="center" wrapText="1"/>
    </xf>
    <xf numFmtId="0" fontId="11" fillId="0" borderId="141" xfId="0" applyFont="1" applyBorder="1" applyAlignment="1">
      <alignment horizontal="center" vertical="center" wrapText="1"/>
    </xf>
    <xf numFmtId="0" fontId="11" fillId="0" borderId="143" xfId="0" applyFont="1" applyBorder="1" applyAlignment="1">
      <alignment horizontal="center" vertical="center" wrapText="1"/>
    </xf>
    <xf numFmtId="0" fontId="11" fillId="0" borderId="144" xfId="0" applyFont="1" applyBorder="1" applyAlignment="1">
      <alignment horizontal="center" vertical="center" wrapText="1"/>
    </xf>
    <xf numFmtId="0" fontId="11" fillId="0" borderId="142" xfId="0" applyFont="1" applyBorder="1" applyAlignment="1">
      <alignment horizontal="center" vertical="center" wrapText="1"/>
    </xf>
    <xf numFmtId="0" fontId="11" fillId="0" borderId="145" xfId="0" applyFont="1" applyBorder="1" applyAlignment="1">
      <alignment horizontal="center" vertical="center" wrapText="1"/>
    </xf>
    <xf numFmtId="0" fontId="11" fillId="0" borderId="146"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88" xfId="0" applyFont="1" applyBorder="1" applyAlignment="1">
      <alignment horizontal="center" vertical="center" wrapText="1"/>
    </xf>
    <xf numFmtId="0" fontId="10" fillId="0" borderId="55" xfId="0" applyFont="1" applyBorder="1" applyAlignment="1">
      <alignment horizontal="left" vertical="center" wrapText="1"/>
    </xf>
    <xf numFmtId="0" fontId="10" fillId="0" borderId="13" xfId="0" applyFont="1" applyBorder="1" applyAlignment="1">
      <alignment horizontal="left"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133" xfId="0" applyFont="1" applyBorder="1" applyAlignment="1">
      <alignment horizontal="center" vertical="center" wrapText="1"/>
    </xf>
    <xf numFmtId="0" fontId="11" fillId="0" borderId="134" xfId="0" applyFont="1" applyBorder="1" applyAlignment="1">
      <alignment horizontal="center" vertical="center" wrapText="1"/>
    </xf>
    <xf numFmtId="0" fontId="11" fillId="0" borderId="135" xfId="0" applyFont="1" applyBorder="1" applyAlignment="1">
      <alignment horizontal="center" vertical="center" wrapText="1"/>
    </xf>
    <xf numFmtId="0" fontId="11" fillId="0" borderId="136" xfId="0" applyFont="1" applyBorder="1" applyAlignment="1">
      <alignment horizontal="center" vertical="center" wrapText="1"/>
    </xf>
    <xf numFmtId="0" fontId="11" fillId="0" borderId="137" xfId="0" applyFont="1" applyBorder="1" applyAlignment="1">
      <alignment horizontal="center" vertical="center" wrapText="1"/>
    </xf>
    <xf numFmtId="0" fontId="10" fillId="0" borderId="73" xfId="0" applyFont="1" applyBorder="1" applyAlignment="1">
      <alignment horizontal="left" vertical="center" wrapText="1"/>
    </xf>
    <xf numFmtId="0" fontId="10" fillId="0" borderId="82" xfId="0" applyFont="1" applyBorder="1" applyAlignment="1">
      <alignment horizontal="left" vertical="center" wrapText="1"/>
    </xf>
    <xf numFmtId="0" fontId="40" fillId="0" borderId="0" xfId="0" applyFont="1" applyAlignment="1">
      <alignment horizontal="left" vertical="center" wrapText="1"/>
    </xf>
    <xf numFmtId="0" fontId="10" fillId="0" borderId="59" xfId="0" applyFont="1" applyBorder="1" applyAlignment="1">
      <alignment horizontal="left" vertical="center" wrapText="1"/>
    </xf>
    <xf numFmtId="0" fontId="10" fillId="0" borderId="132" xfId="0" applyFont="1" applyBorder="1" applyAlignment="1">
      <alignment horizontal="left" vertical="center" wrapText="1"/>
    </xf>
    <xf numFmtId="4" fontId="5" fillId="0" borderId="99" xfId="0" applyNumberFormat="1" applyFont="1" applyBorder="1" applyAlignment="1">
      <alignment horizontal="center" vertical="center" wrapText="1"/>
    </xf>
    <xf numFmtId="0" fontId="5" fillId="0" borderId="33" xfId="0" applyFont="1" applyBorder="1" applyAlignment="1">
      <alignment horizontal="left" vertical="center" wrapText="1"/>
    </xf>
    <xf numFmtId="0" fontId="5" fillId="0" borderId="13" xfId="0" applyFont="1" applyBorder="1" applyAlignment="1">
      <alignment horizontal="left" vertical="center" wrapText="1"/>
    </xf>
    <xf numFmtId="0" fontId="5" fillId="0" borderId="29" xfId="0" applyFont="1" applyBorder="1" applyAlignment="1">
      <alignment horizontal="left" vertical="center" wrapText="1"/>
    </xf>
    <xf numFmtId="0" fontId="5" fillId="0" borderId="17" xfId="0" applyFont="1" applyBorder="1" applyAlignment="1">
      <alignment horizontal="left" vertical="center" wrapText="1"/>
    </xf>
    <xf numFmtId="0" fontId="9"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9" xfId="0" applyFont="1" applyBorder="1" applyAlignment="1">
      <alignment horizontal="left" vertical="center" wrapText="1"/>
    </xf>
    <xf numFmtId="0" fontId="5" fillId="0" borderId="105" xfId="0" applyFont="1" applyBorder="1" applyAlignment="1">
      <alignment horizontal="left" vertical="center" wrapText="1"/>
    </xf>
    <xf numFmtId="0" fontId="5" fillId="0" borderId="20" xfId="0" applyFont="1" applyBorder="1" applyAlignment="1">
      <alignment horizontal="left" vertical="center" wrapText="1"/>
    </xf>
    <xf numFmtId="0" fontId="20" fillId="0" borderId="0" xfId="0" applyFont="1" applyAlignment="1" applyProtection="1">
      <alignment horizontal="justify" vertical="center" wrapText="1"/>
      <protection locked="0"/>
    </xf>
    <xf numFmtId="0" fontId="6" fillId="0" borderId="0" xfId="0" applyFont="1" applyAlignment="1">
      <alignment horizontal="center" vertical="center" wrapText="1"/>
    </xf>
    <xf numFmtId="0" fontId="4" fillId="0" borderId="0" xfId="0" applyFont="1" applyBorder="1" applyAlignment="1">
      <alignment horizontal="left" vertical="center" wrapText="1"/>
    </xf>
    <xf numFmtId="0" fontId="6" fillId="0" borderId="0" xfId="0" applyFont="1" applyFill="1" applyAlignment="1">
      <alignment horizontal="left" vertical="center" wrapText="1"/>
    </xf>
    <xf numFmtId="0" fontId="4" fillId="0" borderId="0" xfId="0" applyFont="1" applyAlignment="1">
      <alignment horizontal="center" vertical="center" wrapText="1"/>
    </xf>
    <xf numFmtId="0" fontId="9" fillId="0" borderId="99" xfId="0" applyFont="1" applyBorder="1" applyAlignment="1">
      <alignment horizontal="center" vertical="center" wrapText="1"/>
    </xf>
    <xf numFmtId="0" fontId="5"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1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2" xfId="0" applyFont="1" applyBorder="1" applyAlignment="1">
      <alignment horizontal="left" vertical="center" wrapText="1"/>
    </xf>
    <xf numFmtId="0" fontId="6" fillId="0" borderId="147" xfId="0" applyFont="1" applyBorder="1" applyAlignment="1">
      <alignment horizontal="left" vertical="center" wrapText="1"/>
    </xf>
    <xf numFmtId="0" fontId="6" fillId="0" borderId="148" xfId="0" applyFont="1" applyBorder="1" applyAlignment="1">
      <alignment horizontal="left" vertical="center" wrapText="1"/>
    </xf>
    <xf numFmtId="0" fontId="6" fillId="0" borderId="95" xfId="0" applyFont="1" applyBorder="1" applyAlignment="1">
      <alignment horizontal="left" vertical="center" wrapText="1"/>
    </xf>
    <xf numFmtId="0" fontId="6" fillId="0" borderId="153" xfId="0" applyFont="1" applyBorder="1" applyAlignment="1">
      <alignment horizontal="left" vertical="center" wrapText="1"/>
    </xf>
    <xf numFmtId="0" fontId="11" fillId="0" borderId="0" xfId="0" applyFont="1" applyAlignment="1">
      <alignment horizontal="center" vertical="center" wrapText="1"/>
    </xf>
    <xf numFmtId="0" fontId="6" fillId="0" borderId="154" xfId="0" applyFont="1" applyBorder="1" applyAlignment="1">
      <alignment horizontal="left" vertical="center" wrapText="1"/>
    </xf>
    <xf numFmtId="0" fontId="6" fillId="0" borderId="155" xfId="0" applyFont="1" applyBorder="1" applyAlignment="1">
      <alignment horizontal="left" vertical="center" wrapText="1"/>
    </xf>
    <xf numFmtId="0" fontId="5" fillId="0" borderId="151" xfId="0" applyFont="1" applyBorder="1" applyAlignment="1">
      <alignment horizontal="center" vertical="center" wrapText="1"/>
    </xf>
    <xf numFmtId="0" fontId="5" fillId="0" borderId="152" xfId="0" applyFont="1" applyBorder="1" applyAlignment="1">
      <alignment horizontal="center" vertical="center" wrapText="1"/>
    </xf>
    <xf numFmtId="0" fontId="26" fillId="0" borderId="0" xfId="0" applyFont="1" applyBorder="1" applyAlignment="1">
      <alignment horizontal="left" vertical="center" wrapText="1"/>
    </xf>
    <xf numFmtId="0" fontId="6" fillId="0" borderId="149" xfId="0" applyFont="1" applyBorder="1" applyAlignment="1">
      <alignment horizontal="left" vertical="center" wrapText="1"/>
    </xf>
    <xf numFmtId="0" fontId="6" fillId="0" borderId="150" xfId="0" applyFont="1" applyBorder="1" applyAlignment="1">
      <alignment horizontal="left" vertical="center" wrapText="1"/>
    </xf>
    <xf numFmtId="0" fontId="6" fillId="0" borderId="0" xfId="0" applyFont="1" applyBorder="1" applyAlignment="1">
      <alignment horizontal="left" vertical="center" wrapText="1"/>
    </xf>
    <xf numFmtId="0" fontId="5" fillId="0" borderId="147" xfId="0" applyFont="1" applyBorder="1" applyAlignment="1">
      <alignment horizontal="left" vertical="center" wrapText="1"/>
    </xf>
    <xf numFmtId="0" fontId="5" fillId="0" borderId="148" xfId="0" applyFont="1" applyBorder="1" applyAlignment="1">
      <alignment horizontal="left" vertical="center" wrapText="1"/>
    </xf>
    <xf numFmtId="0" fontId="5" fillId="0" borderId="75" xfId="0" applyFont="1" applyBorder="1" applyAlignment="1">
      <alignment horizontal="left" vertical="center" wrapText="1"/>
    </xf>
    <xf numFmtId="0" fontId="5" fillId="0" borderId="149" xfId="0" applyFont="1" applyBorder="1" applyAlignment="1">
      <alignment horizontal="left" vertical="center" wrapText="1"/>
    </xf>
    <xf numFmtId="0" fontId="5" fillId="0" borderId="150" xfId="0" applyFont="1" applyBorder="1" applyAlignment="1">
      <alignment horizontal="left" vertical="center" wrapText="1"/>
    </xf>
    <xf numFmtId="0" fontId="5" fillId="0" borderId="156" xfId="0" applyFont="1" applyBorder="1" applyAlignment="1">
      <alignment horizontal="left" vertical="center" wrapText="1"/>
    </xf>
    <xf numFmtId="0" fontId="5" fillId="0" borderId="134" xfId="0" applyFont="1" applyBorder="1" applyAlignment="1">
      <alignment horizontal="left" vertical="center" wrapText="1"/>
    </xf>
    <xf numFmtId="0" fontId="5" fillId="0" borderId="44" xfId="0" applyFont="1" applyBorder="1" applyAlignment="1">
      <alignment horizontal="left" vertical="center" wrapText="1"/>
    </xf>
    <xf numFmtId="0" fontId="5" fillId="0" borderId="49" xfId="0" applyFont="1" applyBorder="1" applyAlignment="1">
      <alignment horizontal="left" vertical="center" wrapText="1"/>
    </xf>
    <xf numFmtId="0" fontId="5" fillId="0" borderId="45" xfId="0" applyFont="1" applyBorder="1" applyAlignment="1">
      <alignment horizontal="left" vertical="center" wrapText="1"/>
    </xf>
    <xf numFmtId="0" fontId="6" fillId="0" borderId="49" xfId="0" applyFont="1" applyBorder="1" applyAlignment="1">
      <alignment horizontal="left" vertical="center" wrapText="1"/>
    </xf>
    <xf numFmtId="0" fontId="6" fillId="0" borderId="82" xfId="0" applyFont="1" applyBorder="1" applyAlignment="1">
      <alignment horizontal="left" vertical="center" wrapText="1"/>
    </xf>
    <xf numFmtId="0" fontId="6" fillId="0" borderId="45" xfId="0" applyFont="1" applyBorder="1" applyAlignment="1">
      <alignment horizontal="left" vertical="center" wrapText="1"/>
    </xf>
    <xf numFmtId="0" fontId="9" fillId="0" borderId="0" xfId="0" applyFont="1" applyAlignment="1">
      <alignment horizontal="center" vertical="center" wrapText="1"/>
    </xf>
    <xf numFmtId="0" fontId="6" fillId="0" borderId="54" xfId="0" applyFont="1" applyBorder="1" applyAlignment="1">
      <alignment horizontal="left" vertical="center" wrapText="1"/>
    </xf>
    <xf numFmtId="0" fontId="6" fillId="0" borderId="36" xfId="0" applyFont="1" applyBorder="1" applyAlignment="1">
      <alignment horizontal="left" vertical="center" wrapText="1"/>
    </xf>
    <xf numFmtId="0" fontId="6" fillId="0" borderId="32" xfId="0" applyFont="1" applyBorder="1" applyAlignment="1">
      <alignment horizontal="left" vertical="center" wrapText="1"/>
    </xf>
    <xf numFmtId="0" fontId="5" fillId="0" borderId="11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57" xfId="0" applyFont="1" applyBorder="1" applyAlignment="1">
      <alignment horizontal="center" vertical="center" wrapText="1"/>
    </xf>
    <xf numFmtId="4" fontId="6" fillId="0" borderId="24" xfId="0" applyNumberFormat="1" applyFont="1" applyBorder="1" applyAlignment="1">
      <alignment horizontal="center" vertical="center"/>
    </xf>
    <xf numFmtId="4" fontId="6" fillId="0" borderId="46" xfId="0" applyNumberFormat="1" applyFont="1" applyBorder="1" applyAlignment="1">
      <alignment horizontal="center" vertical="center"/>
    </xf>
    <xf numFmtId="4" fontId="6" fillId="0" borderId="11" xfId="0" applyNumberFormat="1" applyFont="1" applyBorder="1" applyAlignment="1">
      <alignment horizontal="center" vertical="center"/>
    </xf>
    <xf numFmtId="4" fontId="6" fillId="0" borderId="44" xfId="0" applyNumberFormat="1" applyFont="1" applyBorder="1" applyAlignment="1">
      <alignment horizontal="center" vertical="center"/>
    </xf>
    <xf numFmtId="4" fontId="6" fillId="0" borderId="13" xfId="0" applyNumberFormat="1" applyFont="1" applyBorder="1" applyAlignment="1">
      <alignment horizontal="center" vertical="center"/>
    </xf>
    <xf numFmtId="4" fontId="6" fillId="0" borderId="45" xfId="0" applyNumberFormat="1" applyFont="1" applyBorder="1" applyAlignment="1">
      <alignment horizontal="center" vertical="center"/>
    </xf>
    <xf numFmtId="0" fontId="6" fillId="0" borderId="0" xfId="0" applyFont="1" applyAlignment="1">
      <alignment horizontal="left" vertical="center"/>
    </xf>
    <xf numFmtId="0" fontId="6" fillId="0" borderId="127" xfId="0" applyFont="1" applyBorder="1" applyAlignment="1">
      <alignment horizontal="left" vertical="center" wrapText="1"/>
    </xf>
    <xf numFmtId="0" fontId="6" fillId="0" borderId="46" xfId="0" applyFont="1" applyBorder="1" applyAlignment="1">
      <alignment horizontal="left" vertical="center" wrapText="1"/>
    </xf>
    <xf numFmtId="0" fontId="6" fillId="0" borderId="128" xfId="0" applyFont="1" applyBorder="1" applyAlignment="1">
      <alignment horizontal="left" vertical="center" wrapText="1"/>
    </xf>
    <xf numFmtId="0" fontId="6" fillId="0" borderId="129" xfId="0" applyFont="1" applyBorder="1" applyAlignment="1">
      <alignment horizontal="left" vertical="center" wrapText="1"/>
    </xf>
    <xf numFmtId="0" fontId="6" fillId="0" borderId="53" xfId="0" applyFont="1" applyBorder="1" applyAlignment="1">
      <alignment horizontal="left" vertical="center" wrapText="1"/>
    </xf>
    <xf numFmtId="0" fontId="15" fillId="0" borderId="0" xfId="0" applyFont="1" applyAlignment="1">
      <alignment horizontal="left" vertical="center"/>
    </xf>
    <xf numFmtId="0" fontId="13" fillId="0" borderId="0" xfId="0" applyFont="1"/>
    <xf numFmtId="0" fontId="13" fillId="0" borderId="124" xfId="0" applyFont="1" applyBorder="1" applyAlignment="1">
      <alignment horizontal="left" vertical="center"/>
    </xf>
    <xf numFmtId="0" fontId="13" fillId="0" borderId="47" xfId="0" applyFont="1" applyBorder="1" applyAlignment="1">
      <alignment horizontal="left" vertical="center"/>
    </xf>
    <xf numFmtId="0" fontId="13" fillId="0" borderId="0" xfId="0" applyFont="1" applyBorder="1" applyAlignment="1">
      <alignment horizontal="left" vertical="center" wrapText="1"/>
    </xf>
    <xf numFmtId="0" fontId="14" fillId="0" borderId="42" xfId="0" applyFont="1" applyBorder="1" applyAlignment="1">
      <alignment horizontal="left" vertical="center"/>
    </xf>
    <xf numFmtId="0" fontId="14" fillId="0" borderId="124" xfId="0" applyFont="1" applyBorder="1" applyAlignment="1">
      <alignment horizontal="left" vertical="center"/>
    </xf>
    <xf numFmtId="0" fontId="14" fillId="0" borderId="49" xfId="0" applyFont="1" applyBorder="1" applyAlignment="1">
      <alignment horizontal="left" vertical="center"/>
    </xf>
    <xf numFmtId="0" fontId="14" fillId="0" borderId="82" xfId="0" applyFont="1" applyBorder="1" applyAlignment="1">
      <alignment horizontal="left" vertical="center"/>
    </xf>
    <xf numFmtId="0" fontId="13" fillId="0" borderId="0" xfId="0" applyFont="1" applyBorder="1" applyAlignment="1">
      <alignment horizontal="left"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48" xfId="0" applyFont="1" applyBorder="1" applyAlignment="1">
      <alignment horizontal="center" vertical="center"/>
    </xf>
    <xf numFmtId="0" fontId="13" fillId="0" borderId="82" xfId="0" applyFont="1" applyBorder="1" applyAlignment="1">
      <alignment horizontal="left" vertical="center"/>
    </xf>
    <xf numFmtId="0" fontId="13" fillId="0" borderId="45" xfId="0" applyFont="1" applyBorder="1" applyAlignment="1">
      <alignment horizontal="left" vertical="center"/>
    </xf>
    <xf numFmtId="0" fontId="13" fillId="0" borderId="33" xfId="0" applyFont="1" applyBorder="1" applyAlignment="1">
      <alignment horizontal="left" vertical="center" wrapText="1"/>
    </xf>
    <xf numFmtId="0" fontId="13" fillId="0" borderId="6" xfId="0" applyFont="1" applyBorder="1" applyAlignment="1">
      <alignment horizontal="left" vertical="center" wrapText="1"/>
    </xf>
    <xf numFmtId="0" fontId="13" fillId="0" borderId="63" xfId="0" applyFont="1" applyBorder="1" applyAlignment="1">
      <alignment horizontal="left" vertical="center" wrapText="1"/>
    </xf>
    <xf numFmtId="0" fontId="13" fillId="0" borderId="12" xfId="0" applyFont="1" applyBorder="1" applyAlignment="1">
      <alignment horizontal="left"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14" fillId="0" borderId="112"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8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109" xfId="0" applyFont="1" applyBorder="1" applyAlignment="1">
      <alignment horizontal="center" vertical="center" wrapText="1"/>
    </xf>
    <xf numFmtId="0" fontId="9" fillId="0" borderId="0" xfId="0" applyFont="1" applyBorder="1" applyAlignment="1">
      <alignment horizontal="center" vertical="center"/>
    </xf>
    <xf numFmtId="0" fontId="19" fillId="0" borderId="0" xfId="0" applyFont="1" applyAlignment="1">
      <alignment horizontal="center" vertical="center" wrapText="1"/>
    </xf>
    <xf numFmtId="0" fontId="19" fillId="0" borderId="13" xfId="0" applyFont="1" applyBorder="1" applyAlignment="1">
      <alignment horizontal="left" vertical="center" wrapText="1"/>
    </xf>
    <xf numFmtId="0" fontId="19" fillId="0" borderId="82" xfId="0" applyFont="1" applyBorder="1" applyAlignment="1">
      <alignment horizontal="left" vertical="center" wrapText="1"/>
    </xf>
    <xf numFmtId="0" fontId="19" fillId="0" borderId="45" xfId="0" applyFont="1" applyBorder="1" applyAlignment="1">
      <alignment horizontal="left" vertical="center" wrapText="1"/>
    </xf>
    <xf numFmtId="0" fontId="19" fillId="0" borderId="40" xfId="0" applyFont="1" applyBorder="1" applyAlignment="1">
      <alignment horizontal="left" vertical="center" wrapText="1"/>
    </xf>
    <xf numFmtId="0" fontId="19" fillId="0" borderId="124" xfId="0" applyFont="1" applyBorder="1" applyAlignment="1">
      <alignment horizontal="left" vertical="center" wrapText="1"/>
    </xf>
    <xf numFmtId="0" fontId="19" fillId="0" borderId="47" xfId="0" applyFont="1" applyBorder="1" applyAlignment="1">
      <alignment horizontal="left" vertical="center" wrapText="1"/>
    </xf>
    <xf numFmtId="0" fontId="19" fillId="0" borderId="161" xfId="0" applyFont="1" applyBorder="1" applyAlignment="1">
      <alignment horizontal="center" vertical="center" wrapText="1"/>
    </xf>
    <xf numFmtId="0" fontId="19" fillId="0" borderId="34"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0" fontId="24" fillId="0" borderId="0" xfId="0" applyFont="1" applyBorder="1" applyAlignment="1">
      <alignment horizontal="left" vertical="center" wrapText="1"/>
    </xf>
    <xf numFmtId="0" fontId="14" fillId="0" borderId="31" xfId="0" applyFont="1" applyBorder="1" applyAlignment="1">
      <alignment horizontal="center" vertical="center" wrapText="1"/>
    </xf>
    <xf numFmtId="0" fontId="14" fillId="0" borderId="120" xfId="0" applyFont="1" applyBorder="1" applyAlignment="1">
      <alignment horizontal="center" vertical="center" wrapText="1"/>
    </xf>
    <xf numFmtId="0" fontId="14" fillId="0" borderId="48" xfId="0" applyFont="1" applyBorder="1" applyAlignment="1">
      <alignment horizontal="center" vertical="center" wrapText="1"/>
    </xf>
    <xf numFmtId="0" fontId="26" fillId="0" borderId="129" xfId="0" applyFont="1" applyBorder="1" applyAlignment="1">
      <alignment horizontal="center" vertical="center" wrapText="1"/>
    </xf>
    <xf numFmtId="0" fontId="14" fillId="0" borderId="129" xfId="0" applyFont="1" applyBorder="1" applyAlignment="1">
      <alignment horizontal="center" vertical="center" wrapText="1"/>
    </xf>
    <xf numFmtId="0" fontId="14" fillId="0" borderId="126" xfId="0" applyFont="1" applyBorder="1" applyAlignment="1">
      <alignment horizontal="center" vertical="center" wrapText="1"/>
    </xf>
    <xf numFmtId="0" fontId="19" fillId="0" borderId="0" xfId="0" applyFont="1" applyAlignment="1">
      <alignment vertical="center" wrapText="1"/>
    </xf>
    <xf numFmtId="18" fontId="19" fillId="0" borderId="0" xfId="0" applyNumberFormat="1" applyFont="1" applyAlignment="1">
      <alignment vertical="center" wrapText="1"/>
    </xf>
    <xf numFmtId="0" fontId="16" fillId="0" borderId="158" xfId="0" applyFont="1" applyBorder="1" applyAlignment="1">
      <alignment horizontal="center" vertical="center" wrapText="1"/>
    </xf>
    <xf numFmtId="0" fontId="16" fillId="0" borderId="88" xfId="0" applyFont="1" applyBorder="1" applyAlignment="1">
      <alignment horizontal="center" vertical="center" wrapText="1"/>
    </xf>
    <xf numFmtId="0" fontId="16" fillId="0" borderId="159" xfId="0" applyFont="1" applyBorder="1" applyAlignment="1">
      <alignment horizontal="center" vertical="center" wrapText="1"/>
    </xf>
    <xf numFmtId="0" fontId="16" fillId="0" borderId="160" xfId="0" applyFont="1" applyBorder="1" applyAlignment="1">
      <alignment horizontal="center" vertical="center" wrapText="1"/>
    </xf>
    <xf numFmtId="18" fontId="19" fillId="0" borderId="0" xfId="0" applyNumberFormat="1" applyFont="1" applyBorder="1" applyAlignment="1">
      <alignment horizontal="left" vertical="center" wrapText="1"/>
    </xf>
    <xf numFmtId="0" fontId="16" fillId="0" borderId="0" xfId="0" applyFont="1" applyBorder="1" applyAlignment="1">
      <alignment horizontal="center" vertical="center" wrapText="1"/>
    </xf>
    <xf numFmtId="4" fontId="13" fillId="0" borderId="34" xfId="0" applyNumberFormat="1" applyFont="1" applyBorder="1" applyAlignment="1">
      <alignment horizontal="center" vertical="center" wrapText="1"/>
    </xf>
    <xf numFmtId="4" fontId="13" fillId="0" borderId="93" xfId="0" applyNumberFormat="1" applyFont="1" applyBorder="1" applyAlignment="1">
      <alignment horizontal="center" vertical="center" wrapText="1"/>
    </xf>
    <xf numFmtId="0" fontId="19" fillId="0" borderId="32" xfId="0" applyFont="1" applyBorder="1" applyAlignment="1">
      <alignment horizontal="left" vertical="center" wrapText="1"/>
    </xf>
    <xf numFmtId="0" fontId="19" fillId="0" borderId="39" xfId="0" applyFont="1" applyBorder="1" applyAlignment="1">
      <alignment horizontal="left" vertical="center" wrapText="1"/>
    </xf>
    <xf numFmtId="4" fontId="13" fillId="0" borderId="33" xfId="0" applyNumberFormat="1" applyFont="1" applyBorder="1" applyAlignment="1">
      <alignment horizontal="center" vertical="center" wrapText="1"/>
    </xf>
    <xf numFmtId="4" fontId="13" fillId="0" borderId="52" xfId="0" applyNumberFormat="1" applyFont="1" applyBorder="1" applyAlignment="1">
      <alignment horizontal="center" vertical="center" wrapText="1"/>
    </xf>
    <xf numFmtId="4" fontId="13" fillId="0" borderId="13" xfId="0" applyNumberFormat="1" applyFont="1" applyBorder="1" applyAlignment="1">
      <alignment horizontal="center" vertical="center"/>
    </xf>
    <xf numFmtId="4" fontId="13" fillId="0" borderId="45" xfId="0" applyNumberFormat="1" applyFont="1" applyBorder="1" applyAlignment="1">
      <alignment horizontal="center" vertical="center"/>
    </xf>
    <xf numFmtId="4" fontId="13" fillId="0" borderId="33" xfId="0" applyNumberFormat="1" applyFont="1" applyBorder="1" applyAlignment="1">
      <alignment horizontal="center" vertical="center"/>
    </xf>
    <xf numFmtId="4" fontId="13" fillId="0" borderId="52" xfId="0" applyNumberFormat="1" applyFont="1" applyBorder="1" applyAlignment="1">
      <alignment horizontal="center" vertical="center"/>
    </xf>
    <xf numFmtId="4" fontId="13" fillId="0" borderId="45" xfId="0" applyNumberFormat="1" applyFont="1" applyBorder="1" applyAlignment="1">
      <alignment horizontal="center" vertical="center" wrapText="1"/>
    </xf>
    <xf numFmtId="4" fontId="13" fillId="0" borderId="40" xfId="0" applyNumberFormat="1" applyFont="1" applyBorder="1" applyAlignment="1">
      <alignment horizontal="center" vertical="center" wrapText="1"/>
    </xf>
    <xf numFmtId="4" fontId="13" fillId="0" borderId="47" xfId="0" applyNumberFormat="1" applyFont="1" applyBorder="1" applyAlignment="1">
      <alignment horizontal="center" vertical="center" wrapText="1"/>
    </xf>
    <xf numFmtId="2" fontId="17" fillId="0" borderId="31" xfId="0" applyNumberFormat="1" applyFont="1" applyBorder="1" applyAlignment="1">
      <alignment horizontal="center" vertical="center"/>
    </xf>
    <xf numFmtId="2" fontId="17" fillId="0" borderId="48" xfId="0" applyNumberFormat="1" applyFont="1" applyBorder="1" applyAlignment="1">
      <alignment horizontal="center" vertical="center"/>
    </xf>
    <xf numFmtId="0" fontId="13" fillId="0" borderId="161" xfId="0" applyFont="1" applyBorder="1" applyAlignment="1">
      <alignment horizontal="left" vertical="center" wrapText="1"/>
    </xf>
    <xf numFmtId="0" fontId="14" fillId="0" borderId="41" xfId="0" applyFont="1" applyBorder="1" applyAlignment="1">
      <alignment horizontal="center" vertical="center" wrapText="1"/>
    </xf>
    <xf numFmtId="4" fontId="13" fillId="0" borderId="94" xfId="0" applyNumberFormat="1" applyFont="1" applyBorder="1" applyAlignment="1">
      <alignment horizontal="center" vertical="center" wrapText="1"/>
    </xf>
    <xf numFmtId="4" fontId="13" fillId="0" borderId="125" xfId="0" applyNumberFormat="1" applyFont="1" applyBorder="1" applyAlignment="1">
      <alignment horizontal="center" vertical="center" wrapText="1"/>
    </xf>
    <xf numFmtId="0" fontId="6" fillId="0" borderId="129" xfId="0" applyFont="1" applyBorder="1"/>
    <xf numFmtId="0" fontId="14" fillId="0" borderId="32" xfId="0" applyFont="1" applyBorder="1" applyAlignment="1">
      <alignment horizontal="center" vertical="center" wrapText="1"/>
    </xf>
    <xf numFmtId="0" fontId="14" fillId="0" borderId="15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45" xfId="0" applyFont="1" applyBorder="1" applyAlignment="1">
      <alignment horizontal="center" vertical="center" wrapText="1"/>
    </xf>
    <xf numFmtId="0" fontId="16" fillId="0" borderId="162" xfId="0" applyFont="1" applyBorder="1" applyAlignment="1">
      <alignment horizontal="center" vertical="center" wrapText="1"/>
    </xf>
    <xf numFmtId="0" fontId="16" fillId="0" borderId="163" xfId="0" applyFont="1" applyBorder="1" applyAlignment="1">
      <alignment horizontal="center" vertical="center" wrapText="1"/>
    </xf>
    <xf numFmtId="0" fontId="16" fillId="0" borderId="131" xfId="0" applyFont="1" applyBorder="1" applyAlignment="1">
      <alignment horizontal="center" vertical="center" wrapText="1"/>
    </xf>
    <xf numFmtId="0" fontId="19" fillId="0" borderId="36" xfId="0" applyFont="1" applyBorder="1" applyAlignment="1">
      <alignment horizontal="left" vertical="center" wrapText="1"/>
    </xf>
    <xf numFmtId="0" fontId="19" fillId="0" borderId="88" xfId="0" applyFont="1" applyBorder="1" applyAlignment="1">
      <alignment horizontal="left" vertical="center" wrapText="1"/>
    </xf>
    <xf numFmtId="0" fontId="19" fillId="0" borderId="54" xfId="0" applyFont="1" applyBorder="1" applyAlignment="1">
      <alignment horizontal="left" vertical="center" wrapText="1"/>
    </xf>
    <xf numFmtId="0" fontId="5" fillId="0" borderId="164" xfId="0" applyFont="1" applyBorder="1" applyAlignment="1">
      <alignment horizontal="center" vertical="center" wrapText="1"/>
    </xf>
    <xf numFmtId="0" fontId="5" fillId="0" borderId="161" xfId="0" applyFont="1" applyBorder="1" applyAlignment="1">
      <alignment horizontal="center" vertical="center" wrapText="1"/>
    </xf>
    <xf numFmtId="0" fontId="5" fillId="0" borderId="50"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1" xfId="0" applyFont="1" applyBorder="1" applyAlignment="1">
      <alignment horizontal="center" vertical="center" wrapText="1"/>
    </xf>
    <xf numFmtId="0" fontId="14" fillId="0" borderId="38" xfId="0" applyFont="1" applyBorder="1" applyAlignment="1">
      <alignment horizontal="left" vertical="center" wrapText="1"/>
    </xf>
    <xf numFmtId="0" fontId="14" fillId="0" borderId="51" xfId="0" applyFont="1" applyBorder="1" applyAlignment="1">
      <alignment horizontal="left" vertical="center" wrapText="1"/>
    </xf>
    <xf numFmtId="0" fontId="19" fillId="0" borderId="41" xfId="0" applyFont="1" applyBorder="1" applyAlignment="1">
      <alignment horizontal="left" vertical="center" wrapText="1"/>
    </xf>
    <xf numFmtId="0" fontId="19" fillId="0" borderId="126" xfId="0" applyFont="1" applyBorder="1" applyAlignment="1">
      <alignment horizontal="left" vertical="center" wrapText="1"/>
    </xf>
    <xf numFmtId="0" fontId="19" fillId="0" borderId="128" xfId="0" applyFont="1" applyBorder="1" applyAlignment="1">
      <alignment horizontal="left" vertical="center" wrapText="1"/>
    </xf>
    <xf numFmtId="0" fontId="19" fillId="0" borderId="129" xfId="0" applyFont="1" applyBorder="1" applyAlignment="1">
      <alignment horizontal="left" vertical="center" wrapText="1"/>
    </xf>
    <xf numFmtId="0" fontId="19" fillId="0" borderId="161" xfId="0" applyFont="1" applyBorder="1" applyAlignment="1">
      <alignment horizontal="left" vertical="center" wrapText="1"/>
    </xf>
    <xf numFmtId="2" fontId="6" fillId="0" borderId="33"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16" fillId="0" borderId="33" xfId="0"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0" fontId="19" fillId="0" borderId="12" xfId="0" applyFont="1" applyBorder="1" applyAlignment="1">
      <alignment horizontal="center" vertical="center" wrapText="1"/>
    </xf>
    <xf numFmtId="0" fontId="19" fillId="0" borderId="33" xfId="0" applyFont="1" applyBorder="1" applyAlignment="1">
      <alignment horizontal="center" vertical="center" wrapText="1"/>
    </xf>
    <xf numFmtId="0" fontId="13" fillId="0" borderId="0" xfId="0" applyFont="1" applyAlignment="1">
      <alignment horizontal="justify" vertical="center" wrapText="1"/>
    </xf>
    <xf numFmtId="0" fontId="17" fillId="0" borderId="13" xfId="0" applyFont="1" applyBorder="1" applyAlignment="1">
      <alignment horizontal="center" vertical="center"/>
    </xf>
    <xf numFmtId="0" fontId="17" fillId="0" borderId="21" xfId="0" applyFont="1" applyBorder="1" applyAlignment="1">
      <alignment horizontal="center" vertical="center"/>
    </xf>
    <xf numFmtId="2" fontId="6" fillId="0" borderId="13" xfId="0" applyNumberFormat="1" applyFont="1" applyBorder="1" applyAlignment="1">
      <alignment horizontal="center" vertical="center"/>
    </xf>
    <xf numFmtId="2" fontId="6" fillId="0" borderId="21" xfId="0" applyNumberFormat="1" applyFont="1" applyBorder="1" applyAlignment="1">
      <alignment horizontal="center" vertical="center"/>
    </xf>
    <xf numFmtId="2" fontId="6" fillId="0" borderId="17" xfId="0" applyNumberFormat="1" applyFont="1" applyBorder="1" applyAlignment="1">
      <alignment horizontal="center" vertical="center"/>
    </xf>
    <xf numFmtId="2" fontId="6" fillId="0" borderId="97" xfId="0" applyNumberFormat="1" applyFont="1" applyBorder="1" applyAlignment="1">
      <alignment horizontal="center" vertical="center"/>
    </xf>
    <xf numFmtId="0" fontId="17" fillId="0" borderId="94" xfId="0" applyFont="1" applyBorder="1" applyAlignment="1">
      <alignment horizontal="center" vertical="center"/>
    </xf>
    <xf numFmtId="2" fontId="6" fillId="0" borderId="94" xfId="0" applyNumberFormat="1" applyFont="1" applyBorder="1" applyAlignment="1">
      <alignment horizontal="center" vertical="center"/>
    </xf>
    <xf numFmtId="2" fontId="6" fillId="0" borderId="103" xfId="0" applyNumberFormat="1" applyFont="1" applyBorder="1" applyAlignment="1">
      <alignment horizontal="center" vertical="center"/>
    </xf>
    <xf numFmtId="0" fontId="6" fillId="0" borderId="0" xfId="0" applyFont="1" applyAlignment="1">
      <alignment horizontal="justify" vertical="center" wrapText="1"/>
    </xf>
    <xf numFmtId="0" fontId="26" fillId="0" borderId="0" xfId="0" applyFont="1" applyAlignment="1">
      <alignment horizontal="left" vertical="center" wrapText="1"/>
    </xf>
    <xf numFmtId="0" fontId="13" fillId="0" borderId="96" xfId="0" applyFont="1" applyBorder="1" applyAlignment="1">
      <alignment horizontal="center" vertical="center" wrapText="1"/>
    </xf>
    <xf numFmtId="0" fontId="13" fillId="0" borderId="103" xfId="0" applyFont="1" applyBorder="1" applyAlignment="1">
      <alignment horizontal="center" vertical="center" wrapText="1"/>
    </xf>
    <xf numFmtId="0" fontId="5" fillId="0" borderId="0" xfId="0" applyFont="1" applyAlignment="1">
      <alignment horizontal="center" vertical="center"/>
    </xf>
    <xf numFmtId="0" fontId="14" fillId="0" borderId="116" xfId="0" applyFont="1" applyBorder="1" applyAlignment="1">
      <alignment horizontal="center" vertical="center" wrapText="1"/>
    </xf>
    <xf numFmtId="0" fontId="14" fillId="0" borderId="117" xfId="0" applyFont="1" applyBorder="1" applyAlignment="1">
      <alignment horizontal="center" vertical="center" wrapText="1"/>
    </xf>
    <xf numFmtId="0" fontId="14" fillId="0" borderId="106" xfId="0" applyFont="1" applyBorder="1" applyAlignment="1">
      <alignment horizontal="center" vertical="center" wrapText="1"/>
    </xf>
    <xf numFmtId="0" fontId="13" fillId="0" borderId="95" xfId="0" applyFont="1" applyBorder="1" applyAlignment="1">
      <alignment horizontal="center" vertical="center" wrapText="1"/>
    </xf>
    <xf numFmtId="0" fontId="13" fillId="0" borderId="94" xfId="0" applyFont="1" applyBorder="1" applyAlignment="1">
      <alignment horizontal="center" vertical="center" wrapText="1"/>
    </xf>
    <xf numFmtId="0" fontId="14" fillId="0" borderId="104"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165" xfId="0" applyFont="1" applyBorder="1" applyAlignment="1">
      <alignment horizontal="center" vertical="center" wrapText="1"/>
    </xf>
    <xf numFmtId="0" fontId="14" fillId="0" borderId="16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12" xfId="0" applyFont="1" applyBorder="1" applyAlignment="1">
      <alignment horizontal="center" vertical="center" wrapText="1"/>
    </xf>
    <xf numFmtId="2" fontId="16" fillId="0" borderId="88" xfId="0" applyNumberFormat="1" applyFont="1" applyBorder="1" applyAlignment="1">
      <alignment horizontal="center" vertical="center" wrapText="1"/>
    </xf>
    <xf numFmtId="2" fontId="16" fillId="0" borderId="11" xfId="0" applyNumberFormat="1" applyFont="1" applyBorder="1" applyAlignment="1">
      <alignment horizontal="center" vertical="center" wrapText="1"/>
    </xf>
    <xf numFmtId="2" fontId="16" fillId="0" borderId="15"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9" fillId="0" borderId="96" xfId="0" applyFont="1" applyBorder="1" applyAlignment="1">
      <alignment horizontal="center" vertical="center" wrapText="1"/>
    </xf>
    <xf numFmtId="0" fontId="19" fillId="0" borderId="103" xfId="0" applyFont="1" applyBorder="1" applyAlignment="1">
      <alignment horizontal="center" vertical="center" wrapText="1"/>
    </xf>
    <xf numFmtId="2" fontId="6" fillId="0" borderId="9" xfId="0" applyNumberFormat="1" applyFont="1" applyBorder="1" applyAlignment="1">
      <alignment horizontal="center" vertical="center" wrapText="1"/>
    </xf>
    <xf numFmtId="2" fontId="6" fillId="0" borderId="20" xfId="0" applyNumberFormat="1" applyFont="1" applyBorder="1" applyAlignment="1">
      <alignment horizontal="center" vertical="center" wrapText="1"/>
    </xf>
    <xf numFmtId="0" fontId="20" fillId="0" borderId="96" xfId="0" applyFont="1" applyBorder="1" applyAlignment="1">
      <alignment horizontal="center"/>
    </xf>
    <xf numFmtId="0" fontId="20" fillId="0" borderId="115" xfId="0" applyFont="1" applyBorder="1" applyAlignment="1">
      <alignment horizontal="center"/>
    </xf>
    <xf numFmtId="2" fontId="13" fillId="0" borderId="33" xfId="0" applyNumberFormat="1" applyFont="1" applyBorder="1" applyAlignment="1">
      <alignment horizontal="center" vertical="center"/>
    </xf>
    <xf numFmtId="0" fontId="13" fillId="0" borderId="32" xfId="0" applyFont="1" applyBorder="1" applyAlignment="1">
      <alignment horizontal="left" vertical="center" wrapText="1"/>
    </xf>
    <xf numFmtId="0" fontId="26" fillId="0" borderId="0" xfId="0" applyFont="1" applyBorder="1" applyAlignment="1">
      <alignment horizontal="center" vertical="center" wrapText="1"/>
    </xf>
    <xf numFmtId="0" fontId="13" fillId="0" borderId="39" xfId="0" applyFont="1" applyBorder="1" applyAlignment="1">
      <alignment horizontal="left" vertical="center" wrapText="1"/>
    </xf>
    <xf numFmtId="0" fontId="13" fillId="0" borderId="34" xfId="0" applyFont="1" applyBorder="1" applyAlignment="1">
      <alignment horizontal="left" vertical="center" wrapText="1"/>
    </xf>
    <xf numFmtId="49" fontId="13" fillId="0" borderId="33" xfId="0" applyNumberFormat="1" applyFont="1" applyBorder="1" applyAlignment="1">
      <alignment horizontal="center" vertical="center"/>
    </xf>
    <xf numFmtId="49" fontId="13" fillId="0" borderId="34" xfId="0" applyNumberFormat="1" applyFont="1" applyBorder="1" applyAlignment="1">
      <alignment horizontal="center" vertical="center"/>
    </xf>
    <xf numFmtId="0" fontId="5" fillId="0" borderId="64" xfId="0" applyFont="1" applyBorder="1" applyAlignment="1">
      <alignment horizontal="left" indent="12"/>
    </xf>
    <xf numFmtId="0" fontId="5" fillId="0" borderId="62" xfId="0" applyFont="1" applyBorder="1" applyAlignment="1">
      <alignment horizontal="left" indent="12"/>
    </xf>
    <xf numFmtId="0" fontId="5" fillId="0" borderId="65" xfId="0" applyFont="1" applyBorder="1" applyAlignment="1">
      <alignment horizontal="left" indent="12"/>
    </xf>
    <xf numFmtId="0" fontId="5" fillId="0" borderId="64" xfId="0" applyFont="1" applyBorder="1"/>
    <xf numFmtId="0" fontId="5" fillId="0" borderId="62" xfId="0" applyFont="1" applyBorder="1"/>
    <xf numFmtId="0" fontId="5" fillId="0" borderId="65" xfId="0" applyFont="1" applyBorder="1"/>
    <xf numFmtId="0" fontId="5" fillId="0" borderId="64" xfId="0" applyFont="1" applyBorder="1" applyAlignment="1">
      <alignment horizontal="justify"/>
    </xf>
    <xf numFmtId="0" fontId="5" fillId="0" borderId="62" xfId="0" applyFont="1" applyBorder="1" applyAlignment="1">
      <alignment horizontal="justify"/>
    </xf>
    <xf numFmtId="0" fontId="5" fillId="0" borderId="65" xfId="0" applyFont="1" applyBorder="1" applyAlignment="1">
      <alignment horizontal="justify"/>
    </xf>
    <xf numFmtId="0" fontId="26" fillId="0" borderId="0" xfId="0" applyFont="1"/>
    <xf numFmtId="0" fontId="6" fillId="0" borderId="62" xfId="0" applyFont="1" applyBorder="1"/>
    <xf numFmtId="0" fontId="6" fillId="0" borderId="65" xfId="0" applyFont="1" applyBorder="1"/>
    <xf numFmtId="0" fontId="5" fillId="0" borderId="64" xfId="0" applyFont="1" applyBorder="1" applyAlignment="1">
      <alignment horizontal="right" vertical="center"/>
    </xf>
    <xf numFmtId="0" fontId="5" fillId="0" borderId="62" xfId="0" applyFont="1" applyBorder="1" applyAlignment="1">
      <alignment horizontal="right" vertical="center"/>
    </xf>
    <xf numFmtId="0" fontId="5" fillId="0" borderId="64" xfId="0" applyFont="1" applyBorder="1" applyAlignment="1">
      <alignment vertical="center"/>
    </xf>
    <xf numFmtId="0" fontId="5" fillId="0" borderId="62" xfId="0" applyFont="1" applyBorder="1" applyAlignment="1">
      <alignment vertical="center"/>
    </xf>
    <xf numFmtId="0" fontId="6" fillId="0" borderId="64" xfId="0" applyFont="1" applyBorder="1" applyAlignment="1">
      <alignment horizontal="left" vertical="center" indent="6"/>
    </xf>
    <xf numFmtId="0" fontId="6" fillId="0" borderId="62" xfId="0" applyFont="1" applyBorder="1" applyAlignment="1">
      <alignment horizontal="left" vertical="center" indent="6"/>
    </xf>
    <xf numFmtId="0" fontId="19" fillId="0" borderId="62" xfId="0" applyFont="1" applyBorder="1" applyAlignment="1">
      <alignment horizontal="center" vertical="center" wrapText="1"/>
    </xf>
    <xf numFmtId="0" fontId="19" fillId="0" borderId="65" xfId="0" applyFont="1" applyBorder="1" applyAlignment="1">
      <alignment horizontal="center" vertical="center" wrapText="1"/>
    </xf>
    <xf numFmtId="0" fontId="5" fillId="0" borderId="72" xfId="0" applyFont="1" applyBorder="1" applyAlignment="1">
      <alignment vertical="center"/>
    </xf>
    <xf numFmtId="0" fontId="5" fillId="0" borderId="66" xfId="0" applyFont="1" applyBorder="1" applyAlignment="1">
      <alignment vertical="center"/>
    </xf>
    <xf numFmtId="0" fontId="5" fillId="0" borderId="167" xfId="0" applyFont="1" applyBorder="1" applyAlignment="1">
      <alignment vertical="center"/>
    </xf>
    <xf numFmtId="0" fontId="5" fillId="0" borderId="168" xfId="0" applyFont="1" applyBorder="1" applyAlignment="1">
      <alignment vertical="center" wrapText="1"/>
    </xf>
    <xf numFmtId="0" fontId="5" fillId="0" borderId="0" xfId="0" applyFont="1" applyBorder="1" applyAlignment="1">
      <alignment vertical="center" wrapText="1"/>
    </xf>
    <xf numFmtId="0" fontId="5" fillId="0" borderId="169" xfId="0" applyFont="1" applyBorder="1" applyAlignment="1">
      <alignment vertical="center" wrapText="1"/>
    </xf>
    <xf numFmtId="0" fontId="5" fillId="0" borderId="94" xfId="0" applyFont="1" applyBorder="1" applyAlignment="1">
      <alignment horizontal="center" vertical="center" wrapText="1"/>
    </xf>
    <xf numFmtId="0" fontId="5" fillId="0" borderId="67" xfId="0" applyFont="1" applyBorder="1" applyAlignment="1">
      <alignment vertical="center"/>
    </xf>
    <xf numFmtId="0" fontId="5" fillId="0" borderId="68" xfId="0" applyFont="1" applyBorder="1" applyAlignment="1">
      <alignment vertical="center"/>
    </xf>
    <xf numFmtId="0" fontId="5" fillId="0" borderId="170" xfId="0" applyFont="1" applyBorder="1" applyAlignment="1">
      <alignment vertical="center"/>
    </xf>
    <xf numFmtId="2" fontId="6" fillId="0" borderId="17" xfId="0" applyNumberFormat="1" applyFont="1" applyBorder="1" applyAlignment="1">
      <alignment horizontal="center" vertical="center" wrapText="1"/>
    </xf>
    <xf numFmtId="2" fontId="6" fillId="0" borderId="103" xfId="0" applyNumberFormat="1" applyFont="1" applyBorder="1" applyAlignment="1">
      <alignment horizontal="center" vertical="center" wrapText="1"/>
    </xf>
    <xf numFmtId="0" fontId="5" fillId="0" borderId="21" xfId="0" applyFont="1" applyBorder="1" applyAlignment="1">
      <alignment horizontal="center" vertical="center" wrapText="1"/>
    </xf>
    <xf numFmtId="2" fontId="6" fillId="0" borderId="2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6" fillId="0" borderId="97" xfId="0" applyNumberFormat="1" applyFont="1" applyBorder="1" applyAlignment="1">
      <alignment horizontal="center" vertical="center" wrapText="1"/>
    </xf>
    <xf numFmtId="0" fontId="6" fillId="0" borderId="0" xfId="0" applyFont="1" applyAlignment="1">
      <alignment horizontal="center" vertical="center"/>
    </xf>
    <xf numFmtId="0" fontId="5" fillId="0" borderId="141" xfId="0" applyFont="1" applyBorder="1" applyAlignment="1">
      <alignment horizontal="center" vertical="center" wrapText="1"/>
    </xf>
    <xf numFmtId="0" fontId="5" fillId="0" borderId="144" xfId="0" applyFont="1" applyBorder="1" applyAlignment="1">
      <alignment horizontal="center" vertical="center" wrapText="1"/>
    </xf>
    <xf numFmtId="0" fontId="5" fillId="0" borderId="143"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11" fillId="0" borderId="0" xfId="0" applyFont="1" applyAlignment="1">
      <alignment horizontal="center"/>
    </xf>
    <xf numFmtId="0" fontId="21" fillId="0" borderId="171" xfId="0" applyFont="1" applyBorder="1" applyAlignment="1">
      <alignment horizontal="left" indent="2"/>
    </xf>
    <xf numFmtId="0" fontId="5" fillId="0" borderId="14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45" xfId="0" applyFont="1" applyBorder="1" applyAlignment="1">
      <alignment horizontal="center" vertical="center" wrapText="1"/>
    </xf>
    <xf numFmtId="0" fontId="5" fillId="0" borderId="12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7" xfId="0" applyFont="1" applyBorder="1" applyAlignment="1">
      <alignment horizontal="center" vertical="center" wrapText="1"/>
    </xf>
    <xf numFmtId="0" fontId="21" fillId="0" borderId="0" xfId="0" applyFont="1" applyAlignment="1">
      <alignment horizontal="center" wrapText="1"/>
    </xf>
    <xf numFmtId="0" fontId="6" fillId="0" borderId="0" xfId="0" applyFont="1" applyBorder="1" applyAlignment="1">
      <alignment horizontal="justify" vertical="center" wrapText="1"/>
    </xf>
    <xf numFmtId="0" fontId="6" fillId="0" borderId="40" xfId="0" applyFont="1" applyBorder="1" applyAlignment="1">
      <alignment horizontal="center" vertical="center" wrapText="1"/>
    </xf>
    <xf numFmtId="0" fontId="6" fillId="0" borderId="12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3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2" xfId="0" applyFont="1" applyBorder="1" applyAlignment="1" applyProtection="1">
      <alignment horizontal="justify" vertical="center" wrapText="1"/>
      <protection locked="0"/>
    </xf>
    <xf numFmtId="0" fontId="6" fillId="0" borderId="33" xfId="0" applyFont="1"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6" fillId="0" borderId="63"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28" fillId="0" borderId="0" xfId="0" applyFont="1" applyAlignment="1" applyProtection="1">
      <alignment horizontal="justify" vertical="center" wrapText="1"/>
      <protection locked="0"/>
    </xf>
    <xf numFmtId="0" fontId="6" fillId="0" borderId="100" xfId="0" applyFont="1" applyBorder="1" applyAlignment="1" applyProtection="1">
      <alignment horizontal="justify" vertical="center" wrapText="1"/>
      <protection locked="0"/>
    </xf>
    <xf numFmtId="0" fontId="6" fillId="0" borderId="16" xfId="0" applyFont="1" applyBorder="1" applyAlignment="1" applyProtection="1">
      <alignment horizontal="justify" vertical="center" wrapText="1"/>
      <protection locked="0"/>
    </xf>
    <xf numFmtId="0" fontId="6" fillId="0" borderId="29" xfId="0" applyFont="1" applyBorder="1" applyAlignment="1" applyProtection="1">
      <alignment horizontal="justify" vertical="center" wrapText="1"/>
      <protection locked="0"/>
    </xf>
    <xf numFmtId="0" fontId="6" fillId="0" borderId="100"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5" fillId="0" borderId="176" xfId="0" applyFont="1" applyBorder="1" applyAlignment="1">
      <alignment horizontal="center" vertical="center" wrapText="1"/>
    </xf>
    <xf numFmtId="0" fontId="5" fillId="0" borderId="177" xfId="0" applyFont="1" applyBorder="1" applyAlignment="1">
      <alignment horizontal="center" vertical="center" wrapText="1"/>
    </xf>
    <xf numFmtId="2" fontId="14" fillId="0" borderId="176" xfId="0" applyNumberFormat="1" applyFont="1" applyBorder="1" applyAlignment="1">
      <alignment horizontal="center" vertical="center" wrapText="1"/>
    </xf>
    <xf numFmtId="2" fontId="14" fillId="0" borderId="177" xfId="0" applyNumberFormat="1" applyFont="1" applyBorder="1" applyAlignment="1">
      <alignment horizontal="center" vertical="center" wrapText="1"/>
    </xf>
    <xf numFmtId="2" fontId="5" fillId="0" borderId="176" xfId="0" applyNumberFormat="1" applyFont="1" applyFill="1" applyBorder="1" applyAlignment="1">
      <alignment horizontal="center" vertical="center" wrapText="1"/>
    </xf>
    <xf numFmtId="2" fontId="5" fillId="0" borderId="177" xfId="0" applyNumberFormat="1" applyFont="1" applyFill="1" applyBorder="1" applyAlignment="1">
      <alignment horizontal="center" vertical="center" wrapText="1"/>
    </xf>
    <xf numFmtId="2" fontId="5" fillId="0" borderId="176" xfId="0" applyNumberFormat="1" applyFont="1" applyBorder="1" applyAlignment="1">
      <alignment horizontal="center" vertical="center" wrapText="1"/>
    </xf>
    <xf numFmtId="2" fontId="5" fillId="0" borderId="177" xfId="0" applyNumberFormat="1" applyFont="1" applyBorder="1" applyAlignment="1">
      <alignment horizontal="center" vertical="center" wrapText="1"/>
    </xf>
    <xf numFmtId="0" fontId="6" fillId="0" borderId="178" xfId="0" applyFont="1" applyBorder="1" applyAlignment="1">
      <alignment horizontal="left" vertical="center" wrapText="1"/>
    </xf>
    <xf numFmtId="0" fontId="6" fillId="0" borderId="179" xfId="0" applyFont="1" applyBorder="1" applyAlignment="1">
      <alignment horizontal="left" vertical="center" wrapText="1"/>
    </xf>
    <xf numFmtId="0" fontId="6" fillId="0" borderId="180" xfId="0" applyFont="1" applyBorder="1" applyAlignment="1">
      <alignment horizontal="left" vertical="center" wrapText="1"/>
    </xf>
    <xf numFmtId="0" fontId="6" fillId="0" borderId="175" xfId="0" applyFont="1" applyBorder="1" applyAlignment="1">
      <alignment vertical="center" wrapText="1"/>
    </xf>
    <xf numFmtId="0" fontId="6" fillId="0" borderId="176" xfId="0" applyFont="1" applyBorder="1" applyAlignment="1">
      <alignment vertical="center" wrapText="1"/>
    </xf>
    <xf numFmtId="0" fontId="5" fillId="0" borderId="175" xfId="0" applyFont="1" applyBorder="1" applyAlignment="1">
      <alignment horizontal="center" vertical="center" wrapText="1"/>
    </xf>
    <xf numFmtId="0" fontId="6" fillId="0" borderId="175" xfId="0" applyFont="1" applyBorder="1" applyAlignment="1">
      <alignment horizontal="left" vertical="center" wrapText="1"/>
    </xf>
    <xf numFmtId="0" fontId="6" fillId="0" borderId="176" xfId="0" applyFont="1" applyBorder="1" applyAlignment="1">
      <alignment horizontal="left" vertical="center" wrapText="1"/>
    </xf>
    <xf numFmtId="0" fontId="5" fillId="0" borderId="172" xfId="0" applyFont="1" applyBorder="1" applyAlignment="1">
      <alignment horizontal="center" vertical="center" wrapText="1"/>
    </xf>
    <xf numFmtId="0" fontId="5" fillId="0" borderId="173" xfId="0" applyFont="1" applyBorder="1" applyAlignment="1">
      <alignment horizontal="center" vertical="center" wrapText="1"/>
    </xf>
    <xf numFmtId="0" fontId="5" fillId="0" borderId="174" xfId="0" applyFont="1" applyBorder="1" applyAlignment="1">
      <alignment horizontal="center" vertical="center" wrapText="1"/>
    </xf>
    <xf numFmtId="0" fontId="9" fillId="0" borderId="0" xfId="0" applyFont="1" applyAlignment="1" applyProtection="1">
      <alignment horizontal="center" vertical="center" wrapText="1"/>
      <protection locked="0"/>
    </xf>
    <xf numFmtId="0" fontId="5" fillId="0" borderId="0" xfId="0" applyFont="1" applyAlignment="1">
      <alignment horizontal="left"/>
    </xf>
    <xf numFmtId="0" fontId="6" fillId="0" borderId="66" xfId="0" applyFont="1" applyBorder="1"/>
    <xf numFmtId="0" fontId="5" fillId="0" borderId="68" xfId="0" applyFont="1" applyBorder="1" applyAlignment="1">
      <alignment horizontal="left"/>
    </xf>
    <xf numFmtId="4" fontId="6" fillId="0" borderId="167" xfId="0" applyNumberFormat="1" applyFont="1" applyBorder="1" applyAlignment="1">
      <alignment horizontal="center" vertical="center" wrapText="1"/>
    </xf>
    <xf numFmtId="4" fontId="6" fillId="0" borderId="170" xfId="0" applyNumberFormat="1" applyFont="1" applyBorder="1" applyAlignment="1">
      <alignment horizontal="center" vertical="center" wrapText="1"/>
    </xf>
  </cellXfs>
  <cellStyles count="3">
    <cellStyle name="Βασικό_Φύλλο4" xfId="1"/>
    <cellStyle name="Κανονικό" xfId="0" builtinId="0"/>
    <cellStyle name="Ποσοστό"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628650</xdr:colOff>
      <xdr:row>5</xdr:row>
      <xdr:rowOff>85725</xdr:rowOff>
    </xdr:from>
    <xdr:to>
      <xdr:col>7</xdr:col>
      <xdr:colOff>257175</xdr:colOff>
      <xdr:row>8</xdr:row>
      <xdr:rowOff>133350</xdr:rowOff>
    </xdr:to>
    <xdr:sp macro="" textlink="">
      <xdr:nvSpPr>
        <xdr:cNvPr id="3074" name="WordArt 2"/>
        <xdr:cNvSpPr>
          <a:spLocks noChangeArrowheads="1" noChangeShapeType="1" noTextEdit="1"/>
        </xdr:cNvSpPr>
      </xdr:nvSpPr>
      <xdr:spPr bwMode="auto">
        <a:xfrm>
          <a:off x="628650" y="1485900"/>
          <a:ext cx="4381500" cy="647700"/>
        </a:xfrm>
        <a:prstGeom prst="rect">
          <a:avLst/>
        </a:prstGeom>
      </xdr:spPr>
      <xdr:txBody>
        <a:bodyPr wrap="none" fromWordArt="1">
          <a:prstTxWarp prst="textPlain">
            <a:avLst>
              <a:gd name="adj" fmla="val 50000"/>
            </a:avLst>
          </a:prstTxWarp>
        </a:bodyPr>
        <a:lstStyle/>
        <a:p>
          <a:pPr algn="ctr" rtl="0"/>
          <a:r>
            <a:rPr lang="el-GR" sz="2000" b="1" kern="10" spc="400">
              <a:ln w="9525">
                <a:noFill/>
                <a:round/>
                <a:headEnd/>
                <a:tailEnd/>
              </a:ln>
              <a:solidFill>
                <a:srgbClr val="C0C0C0"/>
              </a:solidFill>
              <a:effectLst>
                <a:outerShdw dist="45791" dir="3378596" algn="ctr" rotWithShape="0">
                  <a:srgbClr val="4D4D4D"/>
                </a:outerShdw>
              </a:effectLst>
              <a:latin typeface="Tahoma"/>
              <a:cs typeface="Tahoma"/>
            </a:rPr>
            <a:t>ΠΕΡΙΦΕΡΕΙΑ ΒΟΡΕΙΟΥ ΑΙΓΑΙΟΥ</a:t>
          </a:r>
        </a:p>
      </xdr:txBody>
    </xdr:sp>
    <xdr:clientData/>
  </xdr:twoCellAnchor>
  <xdr:twoCellAnchor>
    <xdr:from>
      <xdr:col>1</xdr:col>
      <xdr:colOff>76200</xdr:colOff>
      <xdr:row>11</xdr:row>
      <xdr:rowOff>85725</xdr:rowOff>
    </xdr:from>
    <xdr:to>
      <xdr:col>6</xdr:col>
      <xdr:colOff>476250</xdr:colOff>
      <xdr:row>13</xdr:row>
      <xdr:rowOff>28575</xdr:rowOff>
    </xdr:to>
    <xdr:sp macro="" textlink="">
      <xdr:nvSpPr>
        <xdr:cNvPr id="3075" name="WordArt 3"/>
        <xdr:cNvSpPr>
          <a:spLocks noChangeArrowheads="1" noChangeShapeType="1" noTextEdit="1"/>
        </xdr:cNvSpPr>
      </xdr:nvSpPr>
      <xdr:spPr bwMode="auto">
        <a:xfrm>
          <a:off x="885825" y="2686050"/>
          <a:ext cx="3686175" cy="342900"/>
        </a:xfrm>
        <a:prstGeom prst="rect">
          <a:avLst/>
        </a:prstGeom>
      </xdr:spPr>
      <xdr:txBody>
        <a:bodyPr wrap="none" fromWordArt="1">
          <a:prstTxWarp prst="textPlain">
            <a:avLst>
              <a:gd name="adj" fmla="val 50000"/>
            </a:avLst>
          </a:prstTxWarp>
        </a:bodyPr>
        <a:lstStyle/>
        <a:p>
          <a:pPr algn="ctr" rtl="0"/>
          <a:r>
            <a:rPr lang="el-GR" sz="1400" b="1" kern="10" spc="280">
              <a:ln w="9525">
                <a:noFill/>
                <a:round/>
                <a:headEnd/>
                <a:tailEnd/>
              </a:ln>
              <a:solidFill>
                <a:srgbClr val="C0C0C0"/>
              </a:solidFill>
              <a:effectLst>
                <a:outerShdw dist="45791" dir="3378596" algn="ctr" rotWithShape="0">
                  <a:srgbClr val="4D4D4D"/>
                </a:outerShdw>
              </a:effectLst>
              <a:latin typeface="Tahoma"/>
              <a:cs typeface="Tahoma"/>
            </a:rPr>
            <a:t>ΔΙΕΥΘΥΝΣΗ  ΓΕΩΡΓΙΚΗΣ  ΑΝΑΠΤΥΞΗΣ</a:t>
          </a:r>
        </a:p>
      </xdr:txBody>
    </xdr:sp>
    <xdr:clientData/>
  </xdr:twoCellAnchor>
  <xdr:twoCellAnchor>
    <xdr:from>
      <xdr:col>3</xdr:col>
      <xdr:colOff>85725</xdr:colOff>
      <xdr:row>40</xdr:row>
      <xdr:rowOff>152400</xdr:rowOff>
    </xdr:from>
    <xdr:to>
      <xdr:col>5</xdr:col>
      <xdr:colOff>85725</xdr:colOff>
      <xdr:row>45</xdr:row>
      <xdr:rowOff>28575</xdr:rowOff>
    </xdr:to>
    <xdr:sp macro="" textlink="">
      <xdr:nvSpPr>
        <xdr:cNvPr id="3077" name="WordArt 5"/>
        <xdr:cNvSpPr>
          <a:spLocks noChangeArrowheads="1" noChangeShapeType="1" noTextEdit="1"/>
        </xdr:cNvSpPr>
      </xdr:nvSpPr>
      <xdr:spPr bwMode="auto">
        <a:xfrm>
          <a:off x="2209800" y="8553450"/>
          <a:ext cx="1314450" cy="847725"/>
        </a:xfrm>
        <a:prstGeom prst="rect">
          <a:avLst/>
        </a:prstGeom>
      </xdr:spPr>
      <xdr:txBody>
        <a:bodyPr wrap="none" fromWordArt="1">
          <a:prstTxWarp prst="textPlain">
            <a:avLst>
              <a:gd name="adj" fmla="val 50000"/>
            </a:avLst>
          </a:prstTxWarp>
        </a:bodyPr>
        <a:lstStyle/>
        <a:p>
          <a:pPr algn="dist" rtl="0"/>
          <a:r>
            <a:rPr lang="el-GR" sz="2000" spc="0">
              <a:ln w="12700">
                <a:solidFill>
                  <a:srgbClr val="000000"/>
                </a:solidFill>
                <a:round/>
                <a:headEnd/>
                <a:tailEnd/>
              </a:ln>
              <a:solidFill>
                <a:srgbClr val="969696"/>
              </a:solidFill>
              <a:effectLst>
                <a:outerShdw dist="45791" dir="2021404" algn="ctr" rotWithShape="0">
                  <a:srgbClr val="C0C0C0"/>
                </a:outerShdw>
              </a:effectLst>
              <a:latin typeface="Tahoma"/>
              <a:cs typeface="Tahoma"/>
            </a:rPr>
            <a:t>Ν. ΛΕΣΒΟΥ</a:t>
          </a:r>
        </a:p>
        <a:p>
          <a:pPr algn="dist" rtl="0"/>
          <a:r>
            <a:rPr lang="el-GR" sz="2000" spc="0">
              <a:ln w="12700">
                <a:solidFill>
                  <a:srgbClr val="000000"/>
                </a:solidFill>
                <a:round/>
                <a:headEnd/>
                <a:tailEnd/>
              </a:ln>
              <a:solidFill>
                <a:srgbClr val="969696"/>
              </a:solidFill>
              <a:effectLst>
                <a:outerShdw dist="45791" dir="2021404" algn="ctr" rotWithShape="0">
                  <a:srgbClr val="C0C0C0"/>
                </a:outerShdw>
              </a:effectLst>
              <a:latin typeface="Tahoma"/>
              <a:cs typeface="Tahoma"/>
            </a:rPr>
            <a:t>Ν. ΧΙΟΥ</a:t>
          </a:r>
        </a:p>
        <a:p>
          <a:pPr algn="dist" rtl="0"/>
          <a:r>
            <a:rPr lang="el-GR" sz="2000" spc="0">
              <a:ln w="12700">
                <a:solidFill>
                  <a:srgbClr val="000000"/>
                </a:solidFill>
                <a:round/>
                <a:headEnd/>
                <a:tailEnd/>
              </a:ln>
              <a:solidFill>
                <a:srgbClr val="969696"/>
              </a:solidFill>
              <a:effectLst>
                <a:outerShdw dist="45791" dir="2021404" algn="ctr" rotWithShape="0">
                  <a:srgbClr val="C0C0C0"/>
                </a:outerShdw>
              </a:effectLst>
              <a:latin typeface="Tahoma"/>
              <a:cs typeface="Tahoma"/>
            </a:rPr>
            <a:t>Ν.  ΣΑΜΟΥ</a:t>
          </a:r>
        </a:p>
      </xdr:txBody>
    </xdr:sp>
    <xdr:clientData/>
  </xdr:twoCellAnchor>
  <xdr:twoCellAnchor>
    <xdr:from>
      <xdr:col>0</xdr:col>
      <xdr:colOff>638175</xdr:colOff>
      <xdr:row>19</xdr:row>
      <xdr:rowOff>28575</xdr:rowOff>
    </xdr:from>
    <xdr:to>
      <xdr:col>7</xdr:col>
      <xdr:colOff>57150</xdr:colOff>
      <xdr:row>25</xdr:row>
      <xdr:rowOff>9525</xdr:rowOff>
    </xdr:to>
    <xdr:sp macro="" textlink="">
      <xdr:nvSpPr>
        <xdr:cNvPr id="3090" name="WordArt 18"/>
        <xdr:cNvSpPr>
          <a:spLocks noChangeArrowheads="1" noChangeShapeType="1" noTextEdit="1"/>
        </xdr:cNvSpPr>
      </xdr:nvSpPr>
      <xdr:spPr bwMode="auto">
        <a:xfrm>
          <a:off x="638175" y="4229100"/>
          <a:ext cx="4171950" cy="1181100"/>
        </a:xfrm>
        <a:prstGeom prst="rect">
          <a:avLst/>
        </a:prstGeom>
      </xdr:spPr>
      <xdr:txBody>
        <a:bodyPr wrap="none" fromWordArt="1">
          <a:prstTxWarp prst="textPlain">
            <a:avLst>
              <a:gd name="adj" fmla="val 50000"/>
            </a:avLst>
          </a:prstTxWarp>
        </a:bodyPr>
        <a:lstStyle/>
        <a:p>
          <a:pPr algn="ctr" rtl="0"/>
          <a:r>
            <a:rPr lang="el-GR" sz="1600" kern="10" spc="0">
              <a:ln w="9525">
                <a:solidFill>
                  <a:srgbClr val="000000"/>
                </a:solidFill>
                <a:round/>
                <a:headEnd/>
                <a:tailEnd/>
              </a:ln>
              <a:solidFill>
                <a:srgbClr val="C0C0C0">
                  <a:alpha val="50000"/>
                </a:srgbClr>
              </a:solidFill>
              <a:effectLst/>
              <a:latin typeface="Arial Black"/>
            </a:rPr>
            <a:t>ΔΕΙΚΤΕΣ ΑΞΙΟΛΟΓΗΣΗΣ</a:t>
          </a:r>
        </a:p>
        <a:p>
          <a:pPr algn="ctr" rtl="0"/>
          <a:r>
            <a:rPr lang="el-GR" sz="1600" kern="10" spc="0">
              <a:ln w="9525">
                <a:solidFill>
                  <a:srgbClr val="000000"/>
                </a:solidFill>
                <a:round/>
                <a:headEnd/>
                <a:tailEnd/>
              </a:ln>
              <a:solidFill>
                <a:srgbClr val="C0C0C0">
                  <a:alpha val="50000"/>
                </a:srgbClr>
              </a:solidFill>
              <a:effectLst/>
              <a:latin typeface="Arial Black"/>
            </a:rPr>
            <a:t>ΤΩΝ ΜΕΤΡΩΝ ΤΟΥ ΚΑΝ. (Ε.Κ.) 1257/99</a:t>
          </a:r>
        </a:p>
        <a:p>
          <a:pPr algn="ctr" rtl="0"/>
          <a:r>
            <a:rPr lang="el-GR" sz="1600" kern="10" spc="0">
              <a:ln w="9525">
                <a:solidFill>
                  <a:srgbClr val="000000"/>
                </a:solidFill>
                <a:round/>
                <a:headEnd/>
                <a:tailEnd/>
              </a:ln>
              <a:solidFill>
                <a:srgbClr val="C0C0C0">
                  <a:alpha val="50000"/>
                </a:srgbClr>
              </a:solidFill>
              <a:effectLst/>
              <a:latin typeface="Arial Black"/>
            </a:rPr>
            <a:t>ΕΤΟΥΣ  2003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533400</xdr:colOff>
      <xdr:row>0</xdr:row>
      <xdr:rowOff>0</xdr:rowOff>
    </xdr:from>
    <xdr:to>
      <xdr:col>5</xdr:col>
      <xdr:colOff>533400</xdr:colOff>
      <xdr:row>0</xdr:row>
      <xdr:rowOff>0</xdr:rowOff>
    </xdr:to>
    <xdr:sp macro="" textlink="">
      <xdr:nvSpPr>
        <xdr:cNvPr id="1025" name="Line 1"/>
        <xdr:cNvSpPr>
          <a:spLocks noChangeShapeType="1"/>
        </xdr:cNvSpPr>
      </xdr:nvSpPr>
      <xdr:spPr bwMode="auto">
        <a:xfrm flipV="1">
          <a:off x="5857875" y="0"/>
          <a:ext cx="0" cy="0"/>
        </a:xfrm>
        <a:prstGeom prst="line">
          <a:avLst/>
        </a:prstGeom>
        <a:noFill/>
        <a:ln w="9525">
          <a:solidFill>
            <a:srgbClr val="000000"/>
          </a:solidFill>
          <a:round/>
          <a:headEnd/>
          <a:tailEnd/>
        </a:ln>
      </xdr:spPr>
    </xdr:sp>
    <xdr:clientData/>
  </xdr:twoCellAnchor>
  <xdr:twoCellAnchor>
    <xdr:from>
      <xdr:col>5</xdr:col>
      <xdr:colOff>533400</xdr:colOff>
      <xdr:row>0</xdr:row>
      <xdr:rowOff>0</xdr:rowOff>
    </xdr:from>
    <xdr:to>
      <xdr:col>6</xdr:col>
      <xdr:colOff>485775</xdr:colOff>
      <xdr:row>0</xdr:row>
      <xdr:rowOff>0</xdr:rowOff>
    </xdr:to>
    <xdr:sp macro="" textlink="">
      <xdr:nvSpPr>
        <xdr:cNvPr id="1026" name="Line 2"/>
        <xdr:cNvSpPr>
          <a:spLocks noChangeShapeType="1"/>
        </xdr:cNvSpPr>
      </xdr:nvSpPr>
      <xdr:spPr bwMode="auto">
        <a:xfrm>
          <a:off x="5857875" y="0"/>
          <a:ext cx="914400" cy="0"/>
        </a:xfrm>
        <a:prstGeom prst="line">
          <a:avLst/>
        </a:prstGeom>
        <a:noFill/>
        <a:ln w="9525">
          <a:solidFill>
            <a:srgbClr val="000000"/>
          </a:solidFill>
          <a:round/>
          <a:headEnd/>
          <a:tailEnd/>
        </a:ln>
      </xdr:spPr>
    </xdr:sp>
    <xdr:clientData/>
  </xdr:twoCellAnchor>
  <xdr:twoCellAnchor>
    <xdr:from>
      <xdr:col>5</xdr:col>
      <xdr:colOff>533400</xdr:colOff>
      <xdr:row>0</xdr:row>
      <xdr:rowOff>0</xdr:rowOff>
    </xdr:from>
    <xdr:to>
      <xdr:col>5</xdr:col>
      <xdr:colOff>533400</xdr:colOff>
      <xdr:row>0</xdr:row>
      <xdr:rowOff>0</xdr:rowOff>
    </xdr:to>
    <xdr:sp macro="" textlink="">
      <xdr:nvSpPr>
        <xdr:cNvPr id="1027" name="Line 3"/>
        <xdr:cNvSpPr>
          <a:spLocks noChangeShapeType="1"/>
        </xdr:cNvSpPr>
      </xdr:nvSpPr>
      <xdr:spPr bwMode="auto">
        <a:xfrm>
          <a:off x="5857875" y="0"/>
          <a:ext cx="0" cy="0"/>
        </a:xfrm>
        <a:prstGeom prst="line">
          <a:avLst/>
        </a:prstGeom>
        <a:noFill/>
        <a:ln w="9525">
          <a:solidFill>
            <a:srgbClr val="000000"/>
          </a:solidFill>
          <a:round/>
          <a:headEnd/>
          <a:tailEnd/>
        </a:ln>
      </xdr:spPr>
    </xdr:sp>
    <xdr:clientData/>
  </xdr:twoCellAnchor>
  <xdr:twoCellAnchor>
    <xdr:from>
      <xdr:col>5</xdr:col>
      <xdr:colOff>533400</xdr:colOff>
      <xdr:row>0</xdr:row>
      <xdr:rowOff>0</xdr:rowOff>
    </xdr:from>
    <xdr:to>
      <xdr:col>6</xdr:col>
      <xdr:colOff>485775</xdr:colOff>
      <xdr:row>0</xdr:row>
      <xdr:rowOff>0</xdr:rowOff>
    </xdr:to>
    <xdr:sp macro="" textlink="">
      <xdr:nvSpPr>
        <xdr:cNvPr id="1028" name="Line 4"/>
        <xdr:cNvSpPr>
          <a:spLocks noChangeShapeType="1"/>
        </xdr:cNvSpPr>
      </xdr:nvSpPr>
      <xdr:spPr bwMode="auto">
        <a:xfrm>
          <a:off x="5857875" y="0"/>
          <a:ext cx="914400" cy="0"/>
        </a:xfrm>
        <a:prstGeom prst="line">
          <a:avLst/>
        </a:prstGeom>
        <a:noFill/>
        <a:ln w="9525">
          <a:solidFill>
            <a:srgbClr val="000000"/>
          </a:solidFill>
          <a:round/>
          <a:headEnd/>
          <a:tailEnd/>
        </a:ln>
      </xdr:spPr>
    </xdr:sp>
    <xdr:clientData/>
  </xdr:twoCellAnchor>
  <xdr:twoCellAnchor>
    <xdr:from>
      <xdr:col>8</xdr:col>
      <xdr:colOff>123825</xdr:colOff>
      <xdr:row>0</xdr:row>
      <xdr:rowOff>0</xdr:rowOff>
    </xdr:from>
    <xdr:to>
      <xdr:col>8</xdr:col>
      <xdr:colOff>657225</xdr:colOff>
      <xdr:row>0</xdr:row>
      <xdr:rowOff>0</xdr:rowOff>
    </xdr:to>
    <xdr:sp macro="" textlink="">
      <xdr:nvSpPr>
        <xdr:cNvPr id="1029" name="Line 5"/>
        <xdr:cNvSpPr>
          <a:spLocks noChangeShapeType="1"/>
        </xdr:cNvSpPr>
      </xdr:nvSpPr>
      <xdr:spPr bwMode="auto">
        <a:xfrm>
          <a:off x="8334375" y="0"/>
          <a:ext cx="533400" cy="0"/>
        </a:xfrm>
        <a:prstGeom prst="line">
          <a:avLst/>
        </a:prstGeom>
        <a:noFill/>
        <a:ln w="9525">
          <a:solidFill>
            <a:srgbClr val="000000"/>
          </a:solidFill>
          <a:round/>
          <a:headEnd/>
          <a:tailEnd/>
        </a:ln>
      </xdr:spPr>
    </xdr:sp>
    <xdr:clientData/>
  </xdr:twoCellAnchor>
  <xdr:twoCellAnchor>
    <xdr:from>
      <xdr:col>8</xdr:col>
      <xdr:colOff>666750</xdr:colOff>
      <xdr:row>0</xdr:row>
      <xdr:rowOff>0</xdr:rowOff>
    </xdr:from>
    <xdr:to>
      <xdr:col>8</xdr:col>
      <xdr:colOff>666750</xdr:colOff>
      <xdr:row>0</xdr:row>
      <xdr:rowOff>0</xdr:rowOff>
    </xdr:to>
    <xdr:sp macro="" textlink="">
      <xdr:nvSpPr>
        <xdr:cNvPr id="1030" name="Line 6"/>
        <xdr:cNvSpPr>
          <a:spLocks noChangeShapeType="1"/>
        </xdr:cNvSpPr>
      </xdr:nvSpPr>
      <xdr:spPr bwMode="auto">
        <a:xfrm>
          <a:off x="8877300" y="0"/>
          <a:ext cx="0" cy="0"/>
        </a:xfrm>
        <a:prstGeom prst="line">
          <a:avLst/>
        </a:prstGeom>
        <a:noFill/>
        <a:ln w="9525">
          <a:solidFill>
            <a:srgbClr val="000000"/>
          </a:solidFill>
          <a:round/>
          <a:headEnd/>
          <a:tailEnd/>
        </a:ln>
      </xdr:spPr>
    </xdr:sp>
    <xdr:clientData/>
  </xdr:twoCellAnchor>
  <xdr:twoCellAnchor>
    <xdr:from>
      <xdr:col>8</xdr:col>
      <xdr:colOff>666750</xdr:colOff>
      <xdr:row>0</xdr:row>
      <xdr:rowOff>0</xdr:rowOff>
    </xdr:from>
    <xdr:to>
      <xdr:col>8</xdr:col>
      <xdr:colOff>666750</xdr:colOff>
      <xdr:row>0</xdr:row>
      <xdr:rowOff>0</xdr:rowOff>
    </xdr:to>
    <xdr:sp macro="" textlink="">
      <xdr:nvSpPr>
        <xdr:cNvPr id="1031" name="Line 7"/>
        <xdr:cNvSpPr>
          <a:spLocks noChangeShapeType="1"/>
        </xdr:cNvSpPr>
      </xdr:nvSpPr>
      <xdr:spPr bwMode="auto">
        <a:xfrm>
          <a:off x="8877300" y="0"/>
          <a:ext cx="0" cy="0"/>
        </a:xfrm>
        <a:prstGeom prst="line">
          <a:avLst/>
        </a:prstGeom>
        <a:noFill/>
        <a:ln w="9525">
          <a:solidFill>
            <a:srgbClr val="000000"/>
          </a:solidFill>
          <a:round/>
          <a:headEnd/>
          <a:tailEnd/>
        </a:ln>
      </xdr:spPr>
    </xdr:sp>
    <xdr:clientData/>
  </xdr:twoCellAnchor>
  <xdr:twoCellAnchor>
    <xdr:from>
      <xdr:col>8</xdr:col>
      <xdr:colOff>123825</xdr:colOff>
      <xdr:row>0</xdr:row>
      <xdr:rowOff>0</xdr:rowOff>
    </xdr:from>
    <xdr:to>
      <xdr:col>8</xdr:col>
      <xdr:colOff>657225</xdr:colOff>
      <xdr:row>0</xdr:row>
      <xdr:rowOff>0</xdr:rowOff>
    </xdr:to>
    <xdr:sp macro="" textlink="">
      <xdr:nvSpPr>
        <xdr:cNvPr id="1032" name="Line 8"/>
        <xdr:cNvSpPr>
          <a:spLocks noChangeShapeType="1"/>
        </xdr:cNvSpPr>
      </xdr:nvSpPr>
      <xdr:spPr bwMode="auto">
        <a:xfrm>
          <a:off x="8334375" y="0"/>
          <a:ext cx="533400" cy="0"/>
        </a:xfrm>
        <a:prstGeom prst="line">
          <a:avLst/>
        </a:prstGeom>
        <a:noFill/>
        <a:ln w="9525">
          <a:solidFill>
            <a:srgbClr val="000000"/>
          </a:solidFill>
          <a:round/>
          <a:headEnd/>
          <a:tailEnd/>
        </a:ln>
      </xdr:spPr>
    </xdr:sp>
    <xdr:clientData/>
  </xdr:twoCellAnchor>
  <xdr:twoCellAnchor editAs="oneCell">
    <xdr:from>
      <xdr:col>0</xdr:col>
      <xdr:colOff>200025</xdr:colOff>
      <xdr:row>63</xdr:row>
      <xdr:rowOff>400050</xdr:rowOff>
    </xdr:from>
    <xdr:to>
      <xdr:col>0</xdr:col>
      <xdr:colOff>323850</xdr:colOff>
      <xdr:row>63</xdr:row>
      <xdr:rowOff>523875</xdr:rowOff>
    </xdr:to>
    <xdr:pic>
      <xdr:nvPicPr>
        <xdr:cNvPr id="1034"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200025" y="30032325"/>
          <a:ext cx="123825" cy="1238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714</xdr:row>
      <xdr:rowOff>66675</xdr:rowOff>
    </xdr:from>
    <xdr:to>
      <xdr:col>0</xdr:col>
      <xdr:colOff>276225</xdr:colOff>
      <xdr:row>714</xdr:row>
      <xdr:rowOff>180975</xdr:rowOff>
    </xdr:to>
    <xdr:pic>
      <xdr:nvPicPr>
        <xdr:cNvPr id="205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61925" y="174717075"/>
          <a:ext cx="114300" cy="114300"/>
        </a:xfrm>
        <a:prstGeom prst="rect">
          <a:avLst/>
        </a:prstGeom>
        <a:noFill/>
      </xdr:spPr>
    </xdr:pic>
    <xdr:clientData/>
  </xdr:twoCellAnchor>
  <xdr:twoCellAnchor editAs="oneCell">
    <xdr:from>
      <xdr:col>0</xdr:col>
      <xdr:colOff>161925</xdr:colOff>
      <xdr:row>715</xdr:row>
      <xdr:rowOff>66675</xdr:rowOff>
    </xdr:from>
    <xdr:to>
      <xdr:col>0</xdr:col>
      <xdr:colOff>276225</xdr:colOff>
      <xdr:row>715</xdr:row>
      <xdr:rowOff>180975</xdr:rowOff>
    </xdr:to>
    <xdr:pic>
      <xdr:nvPicPr>
        <xdr:cNvPr id="2053"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61925" y="175059975"/>
          <a:ext cx="114300" cy="114300"/>
        </a:xfrm>
        <a:prstGeom prst="rect">
          <a:avLst/>
        </a:prstGeom>
        <a:noFill/>
      </xdr:spPr>
    </xdr:pic>
    <xdr:clientData/>
  </xdr:twoCellAnchor>
  <xdr:twoCellAnchor editAs="oneCell">
    <xdr:from>
      <xdr:col>0</xdr:col>
      <xdr:colOff>161925</xdr:colOff>
      <xdr:row>716</xdr:row>
      <xdr:rowOff>66675</xdr:rowOff>
    </xdr:from>
    <xdr:to>
      <xdr:col>0</xdr:col>
      <xdr:colOff>276225</xdr:colOff>
      <xdr:row>716</xdr:row>
      <xdr:rowOff>180975</xdr:rowOff>
    </xdr:to>
    <xdr:pic>
      <xdr:nvPicPr>
        <xdr:cNvPr id="2054"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61925" y="175402875"/>
          <a:ext cx="114300" cy="114300"/>
        </a:xfrm>
        <a:prstGeom prst="rect">
          <a:avLst/>
        </a:prstGeom>
        <a:noFill/>
      </xdr:spPr>
    </xdr:pic>
    <xdr:clientData/>
  </xdr:twoCellAnchor>
  <xdr:twoCellAnchor editAs="oneCell">
    <xdr:from>
      <xdr:col>0</xdr:col>
      <xdr:colOff>161925</xdr:colOff>
      <xdr:row>717</xdr:row>
      <xdr:rowOff>66675</xdr:rowOff>
    </xdr:from>
    <xdr:to>
      <xdr:col>0</xdr:col>
      <xdr:colOff>276225</xdr:colOff>
      <xdr:row>717</xdr:row>
      <xdr:rowOff>180975</xdr:rowOff>
    </xdr:to>
    <xdr:pic>
      <xdr:nvPicPr>
        <xdr:cNvPr id="2055"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61925" y="175745775"/>
          <a:ext cx="114300" cy="114300"/>
        </a:xfrm>
        <a:prstGeom prst="rect">
          <a:avLst/>
        </a:prstGeom>
        <a:noFill/>
      </xdr:spPr>
    </xdr:pic>
    <xdr:clientData/>
  </xdr:twoCellAnchor>
  <xdr:twoCellAnchor editAs="oneCell">
    <xdr:from>
      <xdr:col>0</xdr:col>
      <xdr:colOff>161925</xdr:colOff>
      <xdr:row>718</xdr:row>
      <xdr:rowOff>66675</xdr:rowOff>
    </xdr:from>
    <xdr:to>
      <xdr:col>0</xdr:col>
      <xdr:colOff>276225</xdr:colOff>
      <xdr:row>718</xdr:row>
      <xdr:rowOff>180975</xdr:rowOff>
    </xdr:to>
    <xdr:pic>
      <xdr:nvPicPr>
        <xdr:cNvPr id="2056"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161925" y="176088675"/>
          <a:ext cx="114300" cy="114300"/>
        </a:xfrm>
        <a:prstGeom prst="rect">
          <a:avLst/>
        </a:prstGeom>
        <a:noFill/>
      </xdr:spPr>
    </xdr:pic>
    <xdr:clientData/>
  </xdr:twoCellAnchor>
  <xdr:twoCellAnchor editAs="oneCell">
    <xdr:from>
      <xdr:col>0</xdr:col>
      <xdr:colOff>161925</xdr:colOff>
      <xdr:row>719</xdr:row>
      <xdr:rowOff>66675</xdr:rowOff>
    </xdr:from>
    <xdr:to>
      <xdr:col>0</xdr:col>
      <xdr:colOff>276225</xdr:colOff>
      <xdr:row>719</xdr:row>
      <xdr:rowOff>180975</xdr:rowOff>
    </xdr:to>
    <xdr:pic>
      <xdr:nvPicPr>
        <xdr:cNvPr id="2057"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161925" y="176431575"/>
          <a:ext cx="114300" cy="114300"/>
        </a:xfrm>
        <a:prstGeom prst="rect">
          <a:avLst/>
        </a:prstGeom>
        <a:noFill/>
      </xdr:spPr>
    </xdr:pic>
    <xdr:clientData/>
  </xdr:twoCellAnchor>
  <xdr:twoCellAnchor editAs="oneCell">
    <xdr:from>
      <xdr:col>0</xdr:col>
      <xdr:colOff>161925</xdr:colOff>
      <xdr:row>720</xdr:row>
      <xdr:rowOff>66675</xdr:rowOff>
    </xdr:from>
    <xdr:to>
      <xdr:col>0</xdr:col>
      <xdr:colOff>276225</xdr:colOff>
      <xdr:row>720</xdr:row>
      <xdr:rowOff>180975</xdr:rowOff>
    </xdr:to>
    <xdr:pic>
      <xdr:nvPicPr>
        <xdr:cNvPr id="2058"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161925" y="176774475"/>
          <a:ext cx="114300" cy="114300"/>
        </a:xfrm>
        <a:prstGeom prst="rect">
          <a:avLst/>
        </a:prstGeom>
        <a:noFill/>
      </xdr:spPr>
    </xdr:pic>
    <xdr:clientData/>
  </xdr:twoCellAnchor>
  <xdr:twoCellAnchor editAs="oneCell">
    <xdr:from>
      <xdr:col>0</xdr:col>
      <xdr:colOff>161925</xdr:colOff>
      <xdr:row>721</xdr:row>
      <xdr:rowOff>47625</xdr:rowOff>
    </xdr:from>
    <xdr:to>
      <xdr:col>0</xdr:col>
      <xdr:colOff>276225</xdr:colOff>
      <xdr:row>721</xdr:row>
      <xdr:rowOff>161925</xdr:rowOff>
    </xdr:to>
    <xdr:pic>
      <xdr:nvPicPr>
        <xdr:cNvPr id="2059" name="Picture 11"/>
        <xdr:cNvPicPr>
          <a:picLocks noChangeAspect="1" noChangeArrowheads="1"/>
        </xdr:cNvPicPr>
      </xdr:nvPicPr>
      <xdr:blipFill>
        <a:blip xmlns:r="http://schemas.openxmlformats.org/officeDocument/2006/relationships" r:embed="rId1" cstate="print"/>
        <a:srcRect/>
        <a:stretch>
          <a:fillRect/>
        </a:stretch>
      </xdr:blipFill>
      <xdr:spPr bwMode="auto">
        <a:xfrm>
          <a:off x="161925" y="177098325"/>
          <a:ext cx="114300" cy="114300"/>
        </a:xfrm>
        <a:prstGeom prst="rect">
          <a:avLst/>
        </a:prstGeom>
        <a:noFill/>
      </xdr:spPr>
    </xdr:pic>
    <xdr:clientData/>
  </xdr:twoCellAnchor>
  <xdr:twoCellAnchor editAs="oneCell">
    <xdr:from>
      <xdr:col>0</xdr:col>
      <xdr:colOff>161925</xdr:colOff>
      <xdr:row>722</xdr:row>
      <xdr:rowOff>66675</xdr:rowOff>
    </xdr:from>
    <xdr:to>
      <xdr:col>0</xdr:col>
      <xdr:colOff>276225</xdr:colOff>
      <xdr:row>722</xdr:row>
      <xdr:rowOff>180975</xdr:rowOff>
    </xdr:to>
    <xdr:pic>
      <xdr:nvPicPr>
        <xdr:cNvPr id="2060"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161925" y="177803175"/>
          <a:ext cx="114300" cy="114300"/>
        </a:xfrm>
        <a:prstGeom prst="rect">
          <a:avLst/>
        </a:prstGeom>
        <a:noFill/>
      </xdr:spPr>
    </xdr:pic>
    <xdr:clientData/>
  </xdr:twoCellAnchor>
  <xdr:twoCellAnchor editAs="oneCell">
    <xdr:from>
      <xdr:col>0</xdr:col>
      <xdr:colOff>161925</xdr:colOff>
      <xdr:row>723</xdr:row>
      <xdr:rowOff>66675</xdr:rowOff>
    </xdr:from>
    <xdr:to>
      <xdr:col>0</xdr:col>
      <xdr:colOff>276225</xdr:colOff>
      <xdr:row>723</xdr:row>
      <xdr:rowOff>180975</xdr:rowOff>
    </xdr:to>
    <xdr:pic>
      <xdr:nvPicPr>
        <xdr:cNvPr id="2061" name="Picture 13"/>
        <xdr:cNvPicPr>
          <a:picLocks noChangeAspect="1" noChangeArrowheads="1"/>
        </xdr:cNvPicPr>
      </xdr:nvPicPr>
      <xdr:blipFill>
        <a:blip xmlns:r="http://schemas.openxmlformats.org/officeDocument/2006/relationships" r:embed="rId1" cstate="print"/>
        <a:srcRect/>
        <a:stretch>
          <a:fillRect/>
        </a:stretch>
      </xdr:blipFill>
      <xdr:spPr bwMode="auto">
        <a:xfrm>
          <a:off x="161925" y="178146075"/>
          <a:ext cx="114300" cy="114300"/>
        </a:xfrm>
        <a:prstGeom prst="rect">
          <a:avLst/>
        </a:prstGeom>
        <a:noFill/>
      </xdr:spPr>
    </xdr:pic>
    <xdr:clientData/>
  </xdr:twoCellAnchor>
  <xdr:twoCellAnchor editAs="oneCell">
    <xdr:from>
      <xdr:col>0</xdr:col>
      <xdr:colOff>161925</xdr:colOff>
      <xdr:row>724</xdr:row>
      <xdr:rowOff>66675</xdr:rowOff>
    </xdr:from>
    <xdr:to>
      <xdr:col>0</xdr:col>
      <xdr:colOff>276225</xdr:colOff>
      <xdr:row>724</xdr:row>
      <xdr:rowOff>180975</xdr:rowOff>
    </xdr:to>
    <xdr:pic>
      <xdr:nvPicPr>
        <xdr:cNvPr id="2062" name="Picture 14"/>
        <xdr:cNvPicPr>
          <a:picLocks noChangeAspect="1" noChangeArrowheads="1"/>
        </xdr:cNvPicPr>
      </xdr:nvPicPr>
      <xdr:blipFill>
        <a:blip xmlns:r="http://schemas.openxmlformats.org/officeDocument/2006/relationships" r:embed="rId1" cstate="print"/>
        <a:srcRect/>
        <a:stretch>
          <a:fillRect/>
        </a:stretch>
      </xdr:blipFill>
      <xdr:spPr bwMode="auto">
        <a:xfrm>
          <a:off x="161925" y="178612800"/>
          <a:ext cx="114300" cy="114300"/>
        </a:xfrm>
        <a:prstGeom prst="rect">
          <a:avLst/>
        </a:prstGeom>
        <a:noFill/>
      </xdr:spPr>
    </xdr:pic>
    <xdr:clientData/>
  </xdr:twoCellAnchor>
  <xdr:twoCellAnchor editAs="oneCell">
    <xdr:from>
      <xdr:col>0</xdr:col>
      <xdr:colOff>161925</xdr:colOff>
      <xdr:row>725</xdr:row>
      <xdr:rowOff>180975</xdr:rowOff>
    </xdr:from>
    <xdr:to>
      <xdr:col>0</xdr:col>
      <xdr:colOff>285750</xdr:colOff>
      <xdr:row>725</xdr:row>
      <xdr:rowOff>323850</xdr:rowOff>
    </xdr:to>
    <xdr:pic>
      <xdr:nvPicPr>
        <xdr:cNvPr id="2078"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161925" y="179070000"/>
          <a:ext cx="123825" cy="142875"/>
        </a:xfrm>
        <a:prstGeom prst="rect">
          <a:avLst/>
        </a:prstGeom>
        <a:noFill/>
      </xdr:spPr>
    </xdr:pic>
    <xdr:clientData/>
  </xdr:twoCellAnchor>
  <xdr:twoCellAnchor editAs="oneCell">
    <xdr:from>
      <xdr:col>0</xdr:col>
      <xdr:colOff>161925</xdr:colOff>
      <xdr:row>713</xdr:row>
      <xdr:rowOff>66675</xdr:rowOff>
    </xdr:from>
    <xdr:to>
      <xdr:col>0</xdr:col>
      <xdr:colOff>276225</xdr:colOff>
      <xdr:row>713</xdr:row>
      <xdr:rowOff>180975</xdr:rowOff>
    </xdr:to>
    <xdr:pic>
      <xdr:nvPicPr>
        <xdr:cNvPr id="2079" name="Picture 31"/>
        <xdr:cNvPicPr>
          <a:picLocks noChangeAspect="1" noChangeArrowheads="1"/>
        </xdr:cNvPicPr>
      </xdr:nvPicPr>
      <xdr:blipFill>
        <a:blip xmlns:r="http://schemas.openxmlformats.org/officeDocument/2006/relationships" r:embed="rId1" cstate="print"/>
        <a:srcRect/>
        <a:stretch>
          <a:fillRect/>
        </a:stretch>
      </xdr:blipFill>
      <xdr:spPr bwMode="auto">
        <a:xfrm>
          <a:off x="161925" y="174374175"/>
          <a:ext cx="114300" cy="1143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5</xdr:row>
      <xdr:rowOff>66675</xdr:rowOff>
    </xdr:from>
    <xdr:to>
      <xdr:col>0</xdr:col>
      <xdr:colOff>209550</xdr:colOff>
      <xdr:row>5</xdr:row>
      <xdr:rowOff>190500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5725" y="1609725"/>
          <a:ext cx="123825" cy="123825"/>
        </a:xfrm>
        <a:prstGeom prst="rect">
          <a:avLst/>
        </a:prstGeom>
        <a:noFill/>
      </xdr:spPr>
    </xdr:pic>
    <xdr:clientData/>
  </xdr:twoCellAnchor>
  <xdr:twoCellAnchor editAs="oneCell">
    <xdr:from>
      <xdr:col>0</xdr:col>
      <xdr:colOff>76200</xdr:colOff>
      <xdr:row>6</xdr:row>
      <xdr:rowOff>66675</xdr:rowOff>
    </xdr:from>
    <xdr:to>
      <xdr:col>0</xdr:col>
      <xdr:colOff>200025</xdr:colOff>
      <xdr:row>6</xdr:row>
      <xdr:rowOff>190500</xdr:rowOff>
    </xdr:to>
    <xdr:pic>
      <xdr:nvPicPr>
        <xdr:cNvPr id="409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6200" y="2257425"/>
          <a:ext cx="123825" cy="123825"/>
        </a:xfrm>
        <a:prstGeom prst="rect">
          <a:avLst/>
        </a:prstGeom>
        <a:noFill/>
      </xdr:spPr>
    </xdr:pic>
    <xdr:clientData/>
  </xdr:twoCellAnchor>
  <xdr:twoCellAnchor editAs="oneCell">
    <xdr:from>
      <xdr:col>0</xdr:col>
      <xdr:colOff>76200</xdr:colOff>
      <xdr:row>7</xdr:row>
      <xdr:rowOff>76200</xdr:rowOff>
    </xdr:from>
    <xdr:to>
      <xdr:col>0</xdr:col>
      <xdr:colOff>200025</xdr:colOff>
      <xdr:row>7</xdr:row>
      <xdr:rowOff>200025</xdr:rowOff>
    </xdr:to>
    <xdr:pic>
      <xdr:nvPicPr>
        <xdr:cNvPr id="4099"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76200" y="2686050"/>
          <a:ext cx="123825" cy="123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46"/>
  <sheetViews>
    <sheetView view="pageBreakPreview" topLeftCell="A4" zoomScaleNormal="100" zoomScaleSheetLayoutView="100" workbookViewId="0">
      <selection activeCell="H38" sqref="H38"/>
    </sheetView>
  </sheetViews>
  <sheetFormatPr defaultColWidth="8.625" defaultRowHeight="15.75"/>
  <cols>
    <col min="1" max="1" width="10.625" style="327" customWidth="1"/>
    <col min="2" max="7" width="8.625" style="327"/>
    <col min="8" max="8" width="10.625" style="327" customWidth="1"/>
    <col min="9" max="16384" width="8.625" style="327"/>
  </cols>
  <sheetData>
    <row r="1" spans="1:9" ht="47.45" customHeight="1">
      <c r="A1" s="463"/>
      <c r="B1" s="463"/>
      <c r="C1" s="463"/>
      <c r="D1" s="463"/>
      <c r="E1" s="463"/>
      <c r="F1" s="463"/>
      <c r="G1" s="463"/>
      <c r="H1" s="463"/>
      <c r="I1" s="326"/>
    </row>
    <row r="2" spans="1:9">
      <c r="A2" s="463"/>
      <c r="B2" s="463"/>
      <c r="C2" s="463"/>
      <c r="D2" s="463"/>
      <c r="E2" s="463"/>
      <c r="F2" s="463"/>
      <c r="G2" s="463"/>
      <c r="H2" s="463"/>
      <c r="I2" s="326"/>
    </row>
    <row r="3" spans="1:9">
      <c r="A3" s="463"/>
      <c r="B3" s="463"/>
      <c r="C3" s="463"/>
      <c r="D3" s="463"/>
      <c r="E3" s="463"/>
      <c r="F3" s="463"/>
      <c r="G3" s="463"/>
      <c r="H3" s="463"/>
      <c r="I3" s="326"/>
    </row>
    <row r="4" spans="1:9">
      <c r="A4" s="463"/>
      <c r="B4" s="463"/>
      <c r="C4" s="463"/>
      <c r="D4" s="463"/>
      <c r="E4" s="463"/>
      <c r="F4" s="463"/>
      <c r="G4" s="463"/>
      <c r="H4" s="463"/>
      <c r="I4" s="326"/>
    </row>
    <row r="5" spans="1:9">
      <c r="A5" s="463"/>
      <c r="B5" s="463"/>
      <c r="C5" s="463"/>
      <c r="D5" s="463"/>
      <c r="E5" s="463"/>
      <c r="F5" s="463"/>
      <c r="G5" s="463"/>
      <c r="H5" s="463"/>
      <c r="I5" s="326"/>
    </row>
    <row r="6" spans="1:9">
      <c r="A6" s="463"/>
      <c r="B6" s="463"/>
      <c r="C6" s="463"/>
      <c r="D6" s="463"/>
      <c r="E6" s="463"/>
      <c r="F6" s="463"/>
      <c r="G6" s="463"/>
      <c r="H6" s="463"/>
      <c r="I6" s="326"/>
    </row>
    <row r="7" spans="1:9">
      <c r="A7" s="463"/>
      <c r="B7" s="463"/>
      <c r="C7" s="463"/>
      <c r="D7" s="463"/>
      <c r="E7" s="463"/>
      <c r="F7" s="463"/>
      <c r="G7" s="463"/>
      <c r="H7" s="463"/>
      <c r="I7" s="326"/>
    </row>
    <row r="8" spans="1:9">
      <c r="A8" s="463"/>
      <c r="B8" s="463"/>
      <c r="C8" s="463"/>
      <c r="D8" s="463"/>
      <c r="E8" s="463"/>
      <c r="F8" s="463"/>
      <c r="G8" s="463"/>
      <c r="H8" s="463"/>
      <c r="I8" s="326"/>
    </row>
    <row r="9" spans="1:9">
      <c r="A9" s="463"/>
      <c r="B9" s="463"/>
      <c r="C9" s="463"/>
      <c r="D9" s="463"/>
      <c r="E9" s="463"/>
      <c r="F9" s="463"/>
      <c r="G9" s="463"/>
      <c r="H9" s="463"/>
      <c r="I9" s="326"/>
    </row>
    <row r="10" spans="1:9">
      <c r="A10" s="463"/>
      <c r="B10" s="463"/>
      <c r="C10" s="463"/>
      <c r="D10" s="463"/>
      <c r="E10" s="463"/>
      <c r="F10" s="463"/>
      <c r="G10" s="463"/>
      <c r="H10" s="463"/>
      <c r="I10" s="326"/>
    </row>
    <row r="11" spans="1:9">
      <c r="A11" s="463"/>
      <c r="B11" s="463"/>
      <c r="C11" s="463"/>
      <c r="D11" s="463"/>
      <c r="E11" s="463"/>
      <c r="F11" s="463"/>
      <c r="G11" s="463"/>
      <c r="H11" s="463"/>
      <c r="I11" s="326"/>
    </row>
    <row r="12" spans="1:9">
      <c r="A12" s="463"/>
      <c r="B12" s="463"/>
      <c r="C12" s="463"/>
      <c r="D12" s="463"/>
      <c r="E12" s="463"/>
      <c r="F12" s="463"/>
      <c r="G12" s="463"/>
      <c r="H12" s="463"/>
      <c r="I12" s="326"/>
    </row>
    <row r="13" spans="1:9">
      <c r="A13" s="463"/>
      <c r="B13" s="463"/>
      <c r="C13" s="463"/>
      <c r="D13" s="463"/>
      <c r="E13" s="463"/>
      <c r="F13" s="463"/>
      <c r="G13" s="463"/>
      <c r="H13" s="463"/>
      <c r="I13" s="326"/>
    </row>
    <row r="14" spans="1:9">
      <c r="A14" s="463"/>
      <c r="B14" s="463"/>
      <c r="C14" s="463"/>
      <c r="D14" s="463"/>
      <c r="E14" s="463"/>
      <c r="F14" s="463"/>
      <c r="G14" s="463"/>
      <c r="H14" s="463"/>
      <c r="I14" s="326"/>
    </row>
    <row r="15" spans="1:9">
      <c r="A15" s="463"/>
      <c r="B15" s="463"/>
      <c r="C15" s="463"/>
      <c r="D15" s="463"/>
      <c r="E15" s="463"/>
      <c r="F15" s="463"/>
      <c r="G15" s="463"/>
      <c r="H15" s="463"/>
      <c r="I15" s="326"/>
    </row>
    <row r="16" spans="1:9">
      <c r="A16" s="463"/>
      <c r="B16" s="463"/>
      <c r="C16" s="463"/>
      <c r="D16" s="463"/>
      <c r="E16" s="463"/>
      <c r="F16" s="463"/>
      <c r="G16" s="463"/>
      <c r="H16" s="463"/>
      <c r="I16" s="326"/>
    </row>
    <row r="17" spans="1:10">
      <c r="A17" s="463"/>
      <c r="B17" s="463"/>
      <c r="C17" s="463"/>
      <c r="D17" s="463"/>
      <c r="E17" s="463"/>
      <c r="F17" s="463"/>
      <c r="G17" s="463"/>
      <c r="H17" s="463"/>
      <c r="I17" s="326"/>
    </row>
    <row r="18" spans="1:10">
      <c r="A18" s="463"/>
      <c r="B18" s="463"/>
      <c r="C18" s="463"/>
      <c r="D18" s="463"/>
      <c r="E18" s="463"/>
      <c r="F18" s="463"/>
      <c r="G18" s="463"/>
      <c r="H18" s="463"/>
      <c r="I18" s="326"/>
    </row>
    <row r="19" spans="1:10">
      <c r="A19" s="463"/>
      <c r="B19" s="463"/>
      <c r="C19" s="463"/>
      <c r="D19" s="463"/>
      <c r="E19" s="463"/>
      <c r="F19" s="463"/>
      <c r="G19" s="463"/>
      <c r="H19" s="463"/>
      <c r="I19" s="326"/>
    </row>
    <row r="20" spans="1:10">
      <c r="A20" s="463"/>
      <c r="B20" s="463"/>
      <c r="C20" s="463"/>
      <c r="D20" s="463"/>
      <c r="E20" s="463"/>
      <c r="F20" s="463"/>
      <c r="G20" s="463"/>
      <c r="H20" s="463"/>
      <c r="I20" s="377"/>
    </row>
    <row r="21" spans="1:10">
      <c r="A21" s="463"/>
      <c r="B21" s="463"/>
      <c r="C21" s="463"/>
      <c r="D21" s="463"/>
      <c r="E21" s="463"/>
      <c r="F21" s="463"/>
      <c r="G21" s="463"/>
      <c r="H21" s="463"/>
      <c r="I21" s="326"/>
    </row>
    <row r="22" spans="1:10">
      <c r="A22" s="463"/>
      <c r="B22" s="463"/>
      <c r="C22" s="463"/>
      <c r="D22" s="463"/>
      <c r="E22" s="463"/>
      <c r="F22" s="463"/>
      <c r="G22" s="463"/>
      <c r="H22" s="463"/>
      <c r="I22" s="326"/>
      <c r="J22" s="376"/>
    </row>
    <row r="23" spans="1:10">
      <c r="A23" s="463"/>
      <c r="B23" s="463"/>
      <c r="C23" s="463"/>
      <c r="D23" s="463"/>
      <c r="E23" s="463"/>
      <c r="F23" s="463"/>
      <c r="G23" s="463"/>
      <c r="H23" s="463"/>
      <c r="I23" s="326"/>
    </row>
    <row r="24" spans="1:10">
      <c r="A24" s="463"/>
      <c r="B24" s="463"/>
      <c r="C24" s="463"/>
      <c r="D24" s="463"/>
      <c r="E24" s="463"/>
      <c r="F24" s="463"/>
      <c r="G24" s="463"/>
      <c r="H24" s="463"/>
      <c r="I24" s="326"/>
    </row>
    <row r="25" spans="1:10">
      <c r="A25" s="463"/>
      <c r="B25" s="463"/>
      <c r="C25" s="463"/>
      <c r="D25" s="463"/>
      <c r="E25" s="463"/>
      <c r="F25" s="463"/>
      <c r="G25" s="463"/>
      <c r="H25" s="463"/>
      <c r="I25" s="326"/>
    </row>
    <row r="26" spans="1:10">
      <c r="A26" s="463"/>
      <c r="B26" s="463"/>
      <c r="C26" s="463"/>
      <c r="D26" s="463"/>
      <c r="E26" s="463"/>
      <c r="F26" s="463"/>
      <c r="G26" s="463"/>
      <c r="H26" s="463"/>
      <c r="I26" s="326"/>
    </row>
    <row r="27" spans="1:10">
      <c r="A27" s="463"/>
      <c r="B27" s="463"/>
      <c r="C27" s="463"/>
      <c r="D27" s="463"/>
      <c r="E27" s="463"/>
      <c r="F27" s="463"/>
      <c r="G27" s="463"/>
      <c r="H27" s="463"/>
      <c r="I27" s="326"/>
    </row>
    <row r="28" spans="1:10">
      <c r="A28" s="464"/>
      <c r="B28" s="464"/>
      <c r="C28" s="464"/>
      <c r="D28" s="464"/>
      <c r="E28" s="464"/>
      <c r="F28" s="464"/>
      <c r="G28" s="464"/>
      <c r="H28" s="464"/>
    </row>
    <row r="29" spans="1:10">
      <c r="A29" s="464"/>
      <c r="B29" s="464"/>
      <c r="C29" s="464"/>
      <c r="D29" s="464"/>
      <c r="E29" s="464"/>
      <c r="F29" s="464"/>
      <c r="G29" s="464"/>
      <c r="H29" s="464"/>
    </row>
    <row r="30" spans="1:10">
      <c r="A30" s="464"/>
      <c r="B30" s="464"/>
      <c r="C30" s="464"/>
      <c r="D30" s="464"/>
      <c r="E30" s="464"/>
      <c r="F30" s="464"/>
      <c r="G30" s="464"/>
      <c r="H30" s="464"/>
    </row>
    <row r="31" spans="1:10">
      <c r="A31" s="464"/>
      <c r="B31" s="464"/>
      <c r="C31" s="464"/>
      <c r="D31" s="464"/>
      <c r="E31" s="464"/>
      <c r="F31" s="464"/>
      <c r="G31" s="464"/>
      <c r="H31" s="464"/>
    </row>
    <row r="32" spans="1:10">
      <c r="A32" s="464"/>
      <c r="B32" s="464"/>
      <c r="C32" s="464"/>
      <c r="D32" s="464"/>
      <c r="E32" s="464"/>
      <c r="F32" s="464"/>
      <c r="G32" s="464"/>
      <c r="H32" s="464"/>
    </row>
    <row r="33" spans="1:8">
      <c r="A33" s="464"/>
      <c r="B33" s="464"/>
      <c r="C33" s="464"/>
      <c r="D33" s="464"/>
      <c r="E33" s="464"/>
      <c r="F33" s="464"/>
      <c r="G33" s="464"/>
      <c r="H33" s="464"/>
    </row>
    <row r="34" spans="1:8">
      <c r="A34" s="464"/>
      <c r="B34" s="464"/>
      <c r="C34" s="464"/>
      <c r="D34" s="464"/>
      <c r="E34" s="464"/>
      <c r="F34" s="464"/>
      <c r="G34" s="464"/>
      <c r="H34" s="464"/>
    </row>
    <row r="35" spans="1:8">
      <c r="A35" s="464"/>
      <c r="B35" s="464"/>
      <c r="C35" s="464"/>
      <c r="D35" s="464"/>
      <c r="E35" s="464"/>
      <c r="F35" s="464"/>
      <c r="G35" s="464"/>
      <c r="H35" s="464"/>
    </row>
    <row r="36" spans="1:8">
      <c r="A36" s="464"/>
      <c r="B36" s="464"/>
      <c r="C36" s="464"/>
      <c r="D36" s="464"/>
      <c r="E36" s="464"/>
      <c r="F36" s="464"/>
      <c r="G36" s="464"/>
      <c r="H36" s="464"/>
    </row>
    <row r="37" spans="1:8">
      <c r="A37" s="464"/>
      <c r="B37" s="464"/>
      <c r="C37" s="464"/>
      <c r="D37" s="464"/>
      <c r="E37" s="464"/>
      <c r="F37" s="464"/>
      <c r="G37" s="464"/>
      <c r="H37" s="464"/>
    </row>
    <row r="38" spans="1:8">
      <c r="A38" s="464"/>
      <c r="B38" s="464"/>
      <c r="C38" s="464"/>
      <c r="D38" s="464"/>
      <c r="E38" s="464"/>
      <c r="F38" s="464"/>
      <c r="G38" s="464"/>
      <c r="H38" s="464"/>
    </row>
    <row r="39" spans="1:8">
      <c r="A39" s="464"/>
      <c r="B39" s="464"/>
      <c r="C39" s="464"/>
      <c r="D39" s="464"/>
      <c r="E39" s="464"/>
      <c r="F39" s="464"/>
      <c r="G39" s="464"/>
      <c r="H39" s="464"/>
    </row>
    <row r="40" spans="1:8">
      <c r="A40" s="464"/>
      <c r="B40" s="464"/>
      <c r="C40" s="464"/>
      <c r="D40" s="464"/>
      <c r="E40" s="464"/>
      <c r="F40" s="464"/>
      <c r="G40" s="464"/>
      <c r="H40" s="464"/>
    </row>
    <row r="41" spans="1:8">
      <c r="A41" s="464"/>
      <c r="B41" s="464"/>
      <c r="C41" s="464"/>
      <c r="D41" s="464"/>
      <c r="E41" s="464"/>
      <c r="F41" s="464"/>
      <c r="G41" s="464"/>
      <c r="H41" s="464"/>
    </row>
    <row r="42" spans="1:8">
      <c r="A42" s="464"/>
      <c r="B42" s="464"/>
      <c r="C42" s="464"/>
      <c r="D42" s="464"/>
      <c r="E42" s="464"/>
      <c r="F42" s="464"/>
      <c r="G42" s="464"/>
      <c r="H42" s="464"/>
    </row>
    <row r="43" spans="1:8">
      <c r="A43" s="464"/>
      <c r="B43" s="464"/>
      <c r="C43" s="464"/>
      <c r="D43" s="464"/>
      <c r="E43" s="464"/>
      <c r="F43" s="464"/>
      <c r="G43" s="464"/>
      <c r="H43" s="464"/>
    </row>
    <row r="44" spans="1:8" ht="14.45" customHeight="1">
      <c r="A44" s="464"/>
      <c r="B44" s="464"/>
      <c r="C44" s="464"/>
      <c r="D44" s="464"/>
      <c r="E44" s="464"/>
      <c r="F44" s="464"/>
      <c r="G44" s="464"/>
      <c r="H44" s="464"/>
    </row>
    <row r="45" spans="1:8" ht="15.6" customHeight="1">
      <c r="A45" s="464"/>
      <c r="B45" s="464"/>
      <c r="C45" s="464"/>
      <c r="D45" s="464"/>
      <c r="E45" s="464"/>
      <c r="F45" s="464"/>
      <c r="G45" s="464"/>
      <c r="H45" s="464"/>
    </row>
    <row r="46" spans="1:8" ht="44.1" customHeight="1">
      <c r="A46" s="464"/>
      <c r="B46" s="464"/>
      <c r="C46" s="464"/>
      <c r="D46" s="464"/>
      <c r="E46" s="464"/>
      <c r="F46" s="464"/>
      <c r="G46" s="464"/>
      <c r="H46" s="464"/>
    </row>
  </sheetData>
  <phoneticPr fontId="0" type="noConversion"/>
  <printOptions horizontalCentered="1" verticalCentered="1"/>
  <pageMargins left="0.98425196850393704" right="0.59055118110236227" top="0.59055118110236227" bottom="0.59055118110236227" header="0.51181102362204722" footer="0.51181102362204722"/>
  <pageSetup paperSize="9" orientation="portrait" horizontalDpi="1200" verticalDpi="1200" r:id="rId1"/>
  <headerFooter alignWithMargins="0"/>
  <drawing r:id="rId2"/>
  <legacyDrawing r:id="rId3"/>
  <oleObjects>
    <oleObject progId="Word.Picture.8" shapeId="3085" r:id="rId4"/>
  </oleObjects>
</worksheet>
</file>

<file path=xl/worksheets/sheet10.xml><?xml version="1.0" encoding="utf-8"?>
<worksheet xmlns="http://schemas.openxmlformats.org/spreadsheetml/2006/main" xmlns:r="http://schemas.openxmlformats.org/officeDocument/2006/relationships">
  <sheetPr codeName="Φύλλο9"/>
  <dimension ref="A1:L32"/>
  <sheetViews>
    <sheetView view="pageBreakPreview" topLeftCell="A3" zoomScale="75" zoomScaleNormal="100" workbookViewId="0">
      <selection activeCell="L32" sqref="L32"/>
    </sheetView>
  </sheetViews>
  <sheetFormatPr defaultColWidth="8.625" defaultRowHeight="16.350000000000001" customHeight="1"/>
  <cols>
    <col min="1" max="1" width="8.625" style="10" customWidth="1"/>
    <col min="2" max="2" width="34.375" style="10" customWidth="1"/>
    <col min="3" max="3" width="11.625" style="10" customWidth="1"/>
    <col min="4" max="4" width="15.125" style="10" customWidth="1"/>
    <col min="5" max="5" width="10.875" style="10" customWidth="1"/>
    <col min="6" max="6" width="7" style="10" customWidth="1"/>
    <col min="7" max="7" width="6.875" style="10" customWidth="1"/>
    <col min="8" max="8" width="8.625" style="10" customWidth="1"/>
    <col min="9" max="9" width="13.5" style="10" customWidth="1"/>
    <col min="10" max="10" width="15.375" style="10" customWidth="1"/>
    <col min="11" max="11" width="11.125" style="10" customWidth="1"/>
    <col min="12" max="12" width="14.625" style="10" customWidth="1"/>
    <col min="13" max="16384" width="8.625" style="10"/>
  </cols>
  <sheetData>
    <row r="1" spans="1:12" s="231" customFormat="1" ht="30" customHeight="1" thickBot="1">
      <c r="A1" s="817" t="s">
        <v>758</v>
      </c>
      <c r="B1" s="817"/>
      <c r="C1" s="817"/>
      <c r="D1" s="817"/>
      <c r="E1" s="817"/>
      <c r="F1" s="817"/>
      <c r="G1" s="817"/>
      <c r="H1" s="817"/>
      <c r="I1" s="817"/>
      <c r="J1" s="817"/>
      <c r="K1" s="817"/>
      <c r="L1" s="817"/>
    </row>
    <row r="2" spans="1:12" s="31" customFormat="1" ht="75" customHeight="1" thickTop="1">
      <c r="A2" s="912" t="s">
        <v>312</v>
      </c>
      <c r="B2" s="913"/>
      <c r="C2" s="919" t="s">
        <v>1068</v>
      </c>
      <c r="D2" s="920"/>
      <c r="E2" s="921"/>
      <c r="F2" s="916" t="s">
        <v>313</v>
      </c>
      <c r="G2" s="918"/>
      <c r="H2" s="917"/>
      <c r="I2" s="916" t="s">
        <v>631</v>
      </c>
      <c r="J2" s="917"/>
      <c r="K2" s="908" t="s">
        <v>969</v>
      </c>
      <c r="L2" s="910" t="s">
        <v>970</v>
      </c>
    </row>
    <row r="3" spans="1:12" s="31" customFormat="1" ht="50.45" customHeight="1">
      <c r="A3" s="914"/>
      <c r="B3" s="915"/>
      <c r="C3" s="922" t="s">
        <v>1121</v>
      </c>
      <c r="D3" s="922" t="s">
        <v>275</v>
      </c>
      <c r="E3" s="931" t="s">
        <v>1122</v>
      </c>
      <c r="F3" s="322" t="s">
        <v>1120</v>
      </c>
      <c r="G3" s="323" t="s">
        <v>632</v>
      </c>
      <c r="H3" s="324" t="s">
        <v>633</v>
      </c>
      <c r="I3" s="926" t="s">
        <v>1123</v>
      </c>
      <c r="J3" s="927" t="s">
        <v>634</v>
      </c>
      <c r="K3" s="909"/>
      <c r="L3" s="911"/>
    </row>
    <row r="4" spans="1:12" s="31" customFormat="1" ht="68.45" customHeight="1">
      <c r="A4" s="914"/>
      <c r="B4" s="915"/>
      <c r="C4" s="923"/>
      <c r="D4" s="923"/>
      <c r="E4" s="932"/>
      <c r="F4" s="928" t="s">
        <v>1124</v>
      </c>
      <c r="G4" s="929"/>
      <c r="H4" s="930"/>
      <c r="I4" s="926"/>
      <c r="J4" s="927"/>
      <c r="K4" s="909"/>
      <c r="L4" s="911"/>
    </row>
    <row r="5" spans="1:12" ht="16.350000000000001" customHeight="1">
      <c r="A5" s="924" t="s">
        <v>635</v>
      </c>
      <c r="B5" s="925"/>
      <c r="C5" s="152">
        <v>14.67</v>
      </c>
      <c r="D5" s="152">
        <v>10.14</v>
      </c>
      <c r="E5" s="359">
        <v>43.96</v>
      </c>
      <c r="F5" s="360">
        <v>5000</v>
      </c>
      <c r="G5" s="151">
        <v>125</v>
      </c>
      <c r="H5" s="361" t="s">
        <v>838</v>
      </c>
      <c r="I5" s="362">
        <v>0.8</v>
      </c>
      <c r="J5" s="361">
        <v>0.9</v>
      </c>
      <c r="K5" s="363">
        <v>25</v>
      </c>
      <c r="L5" s="364">
        <v>56</v>
      </c>
    </row>
    <row r="6" spans="1:12" ht="16.350000000000001" customHeight="1">
      <c r="A6" s="924" t="s">
        <v>637</v>
      </c>
      <c r="B6" s="925"/>
      <c r="C6" s="152">
        <v>13.97</v>
      </c>
      <c r="D6" s="152">
        <v>9.89</v>
      </c>
      <c r="E6" s="359">
        <v>35.51</v>
      </c>
      <c r="F6" s="360">
        <v>4000</v>
      </c>
      <c r="G6" s="151" t="s">
        <v>838</v>
      </c>
      <c r="H6" s="361" t="s">
        <v>838</v>
      </c>
      <c r="I6" s="362">
        <v>0.8</v>
      </c>
      <c r="J6" s="361" t="s">
        <v>636</v>
      </c>
      <c r="K6" s="363">
        <v>25</v>
      </c>
      <c r="L6" s="364">
        <v>45</v>
      </c>
    </row>
    <row r="7" spans="1:12" ht="16.350000000000001" customHeight="1">
      <c r="A7" s="924" t="s">
        <v>638</v>
      </c>
      <c r="B7" s="925"/>
      <c r="C7" s="152">
        <v>5.0199999999999996</v>
      </c>
      <c r="D7" s="152">
        <v>6.78</v>
      </c>
      <c r="E7" s="359">
        <v>8.16</v>
      </c>
      <c r="F7" s="362" t="s">
        <v>838</v>
      </c>
      <c r="G7" s="151">
        <v>70</v>
      </c>
      <c r="H7" s="361" t="s">
        <v>838</v>
      </c>
      <c r="I7" s="362">
        <v>0.6</v>
      </c>
      <c r="J7" s="361">
        <v>0.7</v>
      </c>
      <c r="K7" s="363">
        <v>20</v>
      </c>
      <c r="L7" s="364">
        <v>31</v>
      </c>
    </row>
    <row r="8" spans="1:12" ht="16.350000000000001" customHeight="1">
      <c r="A8" s="924" t="s">
        <v>639</v>
      </c>
      <c r="B8" s="925"/>
      <c r="C8" s="152">
        <v>13.56</v>
      </c>
      <c r="D8" s="152">
        <v>4.9000000000000004</v>
      </c>
      <c r="E8" s="359">
        <v>6.57</v>
      </c>
      <c r="F8" s="362" t="s">
        <v>838</v>
      </c>
      <c r="G8" s="151">
        <v>370</v>
      </c>
      <c r="H8" s="361" t="s">
        <v>838</v>
      </c>
      <c r="I8" s="362"/>
      <c r="J8" s="361" t="s">
        <v>640</v>
      </c>
      <c r="K8" s="363" t="s">
        <v>838</v>
      </c>
      <c r="L8" s="364">
        <v>200</v>
      </c>
    </row>
    <row r="9" spans="1:12" ht="16.350000000000001" customHeight="1">
      <c r="A9" s="924" t="s">
        <v>641</v>
      </c>
      <c r="B9" s="925"/>
      <c r="C9" s="152">
        <v>13</v>
      </c>
      <c r="D9" s="152">
        <v>4.46</v>
      </c>
      <c r="E9" s="359">
        <v>20.54</v>
      </c>
      <c r="F9" s="362" t="s">
        <v>838</v>
      </c>
      <c r="G9" s="151">
        <v>330</v>
      </c>
      <c r="H9" s="361" t="s">
        <v>838</v>
      </c>
      <c r="I9" s="362" t="s">
        <v>838</v>
      </c>
      <c r="J9" s="361" t="s">
        <v>838</v>
      </c>
      <c r="K9" s="363" t="s">
        <v>838</v>
      </c>
      <c r="L9" s="364">
        <v>180</v>
      </c>
    </row>
    <row r="10" spans="1:12" ht="16.350000000000001" customHeight="1">
      <c r="A10" s="924" t="s">
        <v>642</v>
      </c>
      <c r="B10" s="925"/>
      <c r="C10" s="152">
        <v>8.8000000000000007</v>
      </c>
      <c r="D10" s="152">
        <v>2.64</v>
      </c>
      <c r="E10" s="359">
        <v>19.46</v>
      </c>
      <c r="F10" s="362" t="s">
        <v>838</v>
      </c>
      <c r="G10" s="151">
        <v>270</v>
      </c>
      <c r="H10" s="361" t="s">
        <v>838</v>
      </c>
      <c r="I10" s="362" t="s">
        <v>838</v>
      </c>
      <c r="J10" s="361" t="s">
        <v>838</v>
      </c>
      <c r="K10" s="363" t="s">
        <v>838</v>
      </c>
      <c r="L10" s="364">
        <v>145</v>
      </c>
    </row>
    <row r="11" spans="1:12" ht="20.100000000000001" customHeight="1">
      <c r="A11" s="924" t="s">
        <v>643</v>
      </c>
      <c r="B11" s="925"/>
      <c r="C11" s="152">
        <v>6.37</v>
      </c>
      <c r="D11" s="152">
        <v>7.6</v>
      </c>
      <c r="E11" s="359">
        <v>4.28</v>
      </c>
      <c r="F11" s="362">
        <v>600</v>
      </c>
      <c r="G11" s="151">
        <v>15</v>
      </c>
      <c r="H11" s="361">
        <v>1.6</v>
      </c>
      <c r="I11" s="362">
        <v>1.6</v>
      </c>
      <c r="J11" s="361">
        <v>1.8</v>
      </c>
      <c r="K11" s="363">
        <v>25</v>
      </c>
      <c r="L11" s="364">
        <v>6.6</v>
      </c>
    </row>
    <row r="12" spans="1:12" ht="16.350000000000001" customHeight="1">
      <c r="A12" s="924" t="s">
        <v>644</v>
      </c>
      <c r="B12" s="925"/>
      <c r="C12" s="152">
        <v>0.5</v>
      </c>
      <c r="D12" s="152">
        <v>0.7</v>
      </c>
      <c r="E12" s="359">
        <v>1.1399999999999999</v>
      </c>
      <c r="F12" s="362">
        <v>220</v>
      </c>
      <c r="G12" s="151">
        <v>10</v>
      </c>
      <c r="H12" s="365">
        <v>1</v>
      </c>
      <c r="I12" s="366">
        <v>1</v>
      </c>
      <c r="J12" s="361">
        <v>1.5</v>
      </c>
      <c r="K12" s="363">
        <v>25</v>
      </c>
      <c r="L12" s="364" t="s">
        <v>645</v>
      </c>
    </row>
    <row r="13" spans="1:12" ht="16.350000000000001" customHeight="1">
      <c r="A13" s="924" t="s">
        <v>646</v>
      </c>
      <c r="B13" s="925"/>
      <c r="C13" s="152">
        <v>2.35</v>
      </c>
      <c r="D13" s="152">
        <v>1.73</v>
      </c>
      <c r="E13" s="359">
        <v>3.23</v>
      </c>
      <c r="F13" s="362">
        <v>220</v>
      </c>
      <c r="G13" s="151">
        <v>15</v>
      </c>
      <c r="H13" s="361">
        <v>1.5</v>
      </c>
      <c r="I13" s="362">
        <v>1.5</v>
      </c>
      <c r="J13" s="361">
        <v>1.7</v>
      </c>
      <c r="K13" s="367">
        <v>25</v>
      </c>
      <c r="L13" s="364">
        <v>6.6</v>
      </c>
    </row>
    <row r="14" spans="1:12" ht="16.350000000000001" customHeight="1">
      <c r="A14" s="933" t="s">
        <v>647</v>
      </c>
      <c r="B14" s="934"/>
      <c r="C14" s="152">
        <v>1.2</v>
      </c>
      <c r="D14" s="152">
        <v>0.88</v>
      </c>
      <c r="E14" s="359">
        <v>2.91</v>
      </c>
      <c r="F14" s="362">
        <v>150</v>
      </c>
      <c r="G14" s="151">
        <v>11.5</v>
      </c>
      <c r="H14" s="361">
        <v>1.1499999999999999</v>
      </c>
      <c r="I14" s="362">
        <v>1.1499999999999999</v>
      </c>
      <c r="J14" s="361">
        <v>1.2</v>
      </c>
      <c r="K14" s="363">
        <v>25</v>
      </c>
      <c r="L14" s="364">
        <v>5</v>
      </c>
    </row>
    <row r="15" spans="1:12" ht="16.350000000000001" customHeight="1">
      <c r="A15" s="924" t="s">
        <v>648</v>
      </c>
      <c r="B15" s="925"/>
      <c r="C15" s="152">
        <v>1.03</v>
      </c>
      <c r="D15" s="152">
        <v>0.82</v>
      </c>
      <c r="E15" s="359">
        <v>2.58</v>
      </c>
      <c r="F15" s="362">
        <v>100</v>
      </c>
      <c r="G15" s="151">
        <v>10</v>
      </c>
      <c r="H15" s="361">
        <v>0.9</v>
      </c>
      <c r="I15" s="362">
        <v>0.9</v>
      </c>
      <c r="J15" s="365">
        <v>1</v>
      </c>
      <c r="K15" s="363">
        <v>25</v>
      </c>
      <c r="L15" s="364">
        <v>4.4000000000000004</v>
      </c>
    </row>
    <row r="16" spans="1:12" ht="34.35" customHeight="1">
      <c r="A16" s="933" t="s">
        <v>783</v>
      </c>
      <c r="B16" s="934"/>
      <c r="C16" s="152">
        <v>2.35</v>
      </c>
      <c r="D16" s="152">
        <v>1.73</v>
      </c>
      <c r="E16" s="359">
        <v>3.23</v>
      </c>
      <c r="F16" s="362" t="s">
        <v>153</v>
      </c>
      <c r="G16" s="151" t="s">
        <v>154</v>
      </c>
      <c r="H16" s="361">
        <v>1.5</v>
      </c>
      <c r="I16" s="362">
        <v>1.5</v>
      </c>
      <c r="J16" s="361">
        <v>1.7</v>
      </c>
      <c r="K16" s="363">
        <v>25</v>
      </c>
      <c r="L16" s="364">
        <v>6.6</v>
      </c>
    </row>
    <row r="17" spans="1:12" ht="16.350000000000001" customHeight="1">
      <c r="A17" s="924" t="s">
        <v>784</v>
      </c>
      <c r="B17" s="925"/>
      <c r="C17" s="152"/>
      <c r="D17" s="152"/>
      <c r="E17" s="359"/>
      <c r="F17" s="362" t="s">
        <v>640</v>
      </c>
      <c r="G17" s="151">
        <v>14</v>
      </c>
      <c r="H17" s="361" t="s">
        <v>838</v>
      </c>
      <c r="I17" s="362" t="s">
        <v>838</v>
      </c>
      <c r="J17" s="361" t="s">
        <v>838</v>
      </c>
      <c r="K17" s="363" t="s">
        <v>838</v>
      </c>
      <c r="L17" s="364">
        <v>9.5</v>
      </c>
    </row>
    <row r="18" spans="1:12" ht="16.350000000000001" customHeight="1">
      <c r="A18" s="924" t="s">
        <v>785</v>
      </c>
      <c r="B18" s="925"/>
      <c r="C18" s="152"/>
      <c r="D18" s="152"/>
      <c r="E18" s="359"/>
      <c r="F18" s="362" t="s">
        <v>838</v>
      </c>
      <c r="G18" s="151">
        <v>13.2</v>
      </c>
      <c r="H18" s="361" t="s">
        <v>838</v>
      </c>
      <c r="I18" s="362" t="s">
        <v>838</v>
      </c>
      <c r="J18" s="361" t="s">
        <v>640</v>
      </c>
      <c r="K18" s="363" t="s">
        <v>838</v>
      </c>
      <c r="L18" s="364">
        <v>8.9</v>
      </c>
    </row>
    <row r="19" spans="1:12" ht="16.350000000000001" customHeight="1">
      <c r="A19" s="924" t="s">
        <v>143</v>
      </c>
      <c r="B19" s="925"/>
      <c r="C19" s="152"/>
      <c r="D19" s="152"/>
      <c r="E19" s="359"/>
      <c r="F19" s="362" t="s">
        <v>838</v>
      </c>
      <c r="G19" s="151">
        <v>12</v>
      </c>
      <c r="H19" s="361" t="s">
        <v>838</v>
      </c>
      <c r="I19" s="362" t="s">
        <v>838</v>
      </c>
      <c r="J19" s="361" t="s">
        <v>838</v>
      </c>
      <c r="K19" s="363" t="s">
        <v>838</v>
      </c>
      <c r="L19" s="364">
        <v>8</v>
      </c>
    </row>
    <row r="20" spans="1:12" ht="36" customHeight="1">
      <c r="A20" s="924" t="s">
        <v>147</v>
      </c>
      <c r="B20" s="925"/>
      <c r="C20" s="152">
        <v>0.76</v>
      </c>
      <c r="D20" s="152">
        <v>0.59</v>
      </c>
      <c r="E20" s="359">
        <v>2.14</v>
      </c>
      <c r="F20" s="362" t="s">
        <v>838</v>
      </c>
      <c r="G20" s="151">
        <v>23</v>
      </c>
      <c r="H20" s="361" t="s">
        <v>838</v>
      </c>
      <c r="I20" s="362" t="s">
        <v>838</v>
      </c>
      <c r="J20" s="361" t="s">
        <v>838</v>
      </c>
      <c r="K20" s="363" t="s">
        <v>838</v>
      </c>
      <c r="L20" s="364">
        <v>15</v>
      </c>
    </row>
    <row r="21" spans="1:12" ht="16.350000000000001" customHeight="1">
      <c r="A21" s="924" t="s">
        <v>148</v>
      </c>
      <c r="B21" s="925"/>
      <c r="C21" s="152"/>
      <c r="D21" s="152"/>
      <c r="E21" s="359"/>
      <c r="F21" s="362" t="s">
        <v>838</v>
      </c>
      <c r="G21" s="151">
        <v>12</v>
      </c>
      <c r="H21" s="361" t="s">
        <v>838</v>
      </c>
      <c r="I21" s="362" t="s">
        <v>838</v>
      </c>
      <c r="J21" s="361" t="s">
        <v>838</v>
      </c>
      <c r="K21" s="367" t="s">
        <v>838</v>
      </c>
      <c r="L21" s="364">
        <v>8</v>
      </c>
    </row>
    <row r="22" spans="1:12" ht="16.350000000000001" customHeight="1">
      <c r="A22" s="924" t="s">
        <v>149</v>
      </c>
      <c r="B22" s="925"/>
      <c r="C22" s="152"/>
      <c r="D22" s="152"/>
      <c r="E22" s="359"/>
      <c r="F22" s="362" t="s">
        <v>838</v>
      </c>
      <c r="G22" s="151">
        <v>10</v>
      </c>
      <c r="H22" s="361" t="s">
        <v>838</v>
      </c>
      <c r="I22" s="362" t="s">
        <v>838</v>
      </c>
      <c r="J22" s="361" t="s">
        <v>838</v>
      </c>
      <c r="K22" s="363" t="s">
        <v>838</v>
      </c>
      <c r="L22" s="364">
        <v>6.7</v>
      </c>
    </row>
    <row r="23" spans="1:12" ht="16.350000000000001" customHeight="1">
      <c r="A23" s="924" t="s">
        <v>150</v>
      </c>
      <c r="B23" s="925"/>
      <c r="C23" s="152">
        <v>10.77</v>
      </c>
      <c r="D23" s="152">
        <v>5.43</v>
      </c>
      <c r="E23" s="359">
        <v>27.41</v>
      </c>
      <c r="F23" s="362" t="s">
        <v>838</v>
      </c>
      <c r="G23" s="151">
        <v>100</v>
      </c>
      <c r="H23" s="361" t="s">
        <v>838</v>
      </c>
      <c r="I23" s="362">
        <v>12</v>
      </c>
      <c r="J23" s="361">
        <v>16</v>
      </c>
      <c r="K23" s="363">
        <v>50</v>
      </c>
      <c r="L23" s="364">
        <v>45</v>
      </c>
    </row>
    <row r="24" spans="1:12" ht="16.350000000000001" customHeight="1">
      <c r="A24" s="924" t="s">
        <v>151</v>
      </c>
      <c r="B24" s="925"/>
      <c r="C24" s="152">
        <v>1.41</v>
      </c>
      <c r="D24" s="152">
        <v>0.82</v>
      </c>
      <c r="E24" s="359">
        <v>3.52</v>
      </c>
      <c r="F24" s="362" t="s">
        <v>838</v>
      </c>
      <c r="G24" s="151">
        <v>100</v>
      </c>
      <c r="H24" s="361" t="s">
        <v>838</v>
      </c>
      <c r="I24" s="362" t="s">
        <v>838</v>
      </c>
      <c r="J24" s="361" t="s">
        <v>838</v>
      </c>
      <c r="K24" s="363" t="s">
        <v>838</v>
      </c>
      <c r="L24" s="364">
        <v>67</v>
      </c>
    </row>
    <row r="25" spans="1:12" ht="33.6" customHeight="1">
      <c r="A25" s="924" t="s">
        <v>870</v>
      </c>
      <c r="B25" s="925"/>
      <c r="C25" s="152">
        <v>1.7</v>
      </c>
      <c r="D25" s="152">
        <v>1.26</v>
      </c>
      <c r="E25" s="359">
        <v>2.17</v>
      </c>
      <c r="F25" s="362" t="s">
        <v>838</v>
      </c>
      <c r="G25" s="151">
        <v>40</v>
      </c>
      <c r="H25" s="361" t="s">
        <v>838</v>
      </c>
      <c r="I25" s="362" t="s">
        <v>838</v>
      </c>
      <c r="J25" s="361" t="s">
        <v>838</v>
      </c>
      <c r="K25" s="363" t="s">
        <v>838</v>
      </c>
      <c r="L25" s="364" t="s">
        <v>838</v>
      </c>
    </row>
    <row r="26" spans="1:12" ht="16.350000000000001" customHeight="1">
      <c r="A26" s="924" t="s">
        <v>152</v>
      </c>
      <c r="B26" s="925"/>
      <c r="C26" s="152">
        <v>0.28999999999999998</v>
      </c>
      <c r="D26" s="152">
        <v>0.16</v>
      </c>
      <c r="E26" s="359">
        <v>0.73</v>
      </c>
      <c r="F26" s="362" t="s">
        <v>838</v>
      </c>
      <c r="G26" s="151">
        <v>2.7</v>
      </c>
      <c r="H26" s="361" t="s">
        <v>838</v>
      </c>
      <c r="I26" s="362">
        <v>30</v>
      </c>
      <c r="J26" s="361">
        <v>35</v>
      </c>
      <c r="K26" s="363">
        <v>75</v>
      </c>
      <c r="L26" s="364">
        <v>1.5</v>
      </c>
    </row>
    <row r="27" spans="1:12" ht="20.45" customHeight="1" thickBot="1">
      <c r="A27" s="936" t="s">
        <v>776</v>
      </c>
      <c r="B27" s="937"/>
      <c r="C27" s="368">
        <v>0.03</v>
      </c>
      <c r="D27" s="368">
        <v>0.02</v>
      </c>
      <c r="E27" s="369">
        <v>0.06</v>
      </c>
      <c r="F27" s="370" t="s">
        <v>838</v>
      </c>
      <c r="G27" s="371">
        <v>2.5</v>
      </c>
      <c r="H27" s="372" t="s">
        <v>838</v>
      </c>
      <c r="I27" s="370" t="s">
        <v>838</v>
      </c>
      <c r="J27" s="372" t="s">
        <v>838</v>
      </c>
      <c r="K27" s="373" t="s">
        <v>838</v>
      </c>
      <c r="L27" s="374">
        <v>1.5</v>
      </c>
    </row>
    <row r="28" spans="1:12" ht="27" customHeight="1" thickTop="1">
      <c r="A28" s="935" t="s">
        <v>649</v>
      </c>
      <c r="B28" s="935"/>
      <c r="C28" s="935"/>
      <c r="D28" s="935"/>
      <c r="E28" s="935"/>
      <c r="F28" s="935"/>
      <c r="G28" s="935"/>
      <c r="H28" s="935"/>
      <c r="I28" s="935"/>
      <c r="J28" s="935"/>
      <c r="K28" s="935"/>
      <c r="L28" s="935"/>
    </row>
    <row r="29" spans="1:12" s="182" customFormat="1" ht="22.35" customHeight="1">
      <c r="A29" s="645" t="s">
        <v>1125</v>
      </c>
      <c r="B29" s="645"/>
      <c r="C29" s="645"/>
      <c r="D29" s="645"/>
      <c r="E29" s="645"/>
      <c r="F29" s="645"/>
      <c r="G29" s="645"/>
      <c r="H29" s="645"/>
      <c r="I29" s="645"/>
      <c r="J29" s="645"/>
      <c r="K29" s="645"/>
      <c r="L29" s="645"/>
    </row>
    <row r="30" spans="1:12" s="182" customFormat="1" ht="27" customHeight="1">
      <c r="A30" s="645" t="s">
        <v>953</v>
      </c>
      <c r="B30" s="645"/>
      <c r="C30" s="645"/>
      <c r="D30" s="645"/>
      <c r="E30" s="645"/>
      <c r="F30" s="645"/>
      <c r="G30" s="645"/>
      <c r="H30" s="645"/>
      <c r="I30" s="645"/>
      <c r="J30" s="645"/>
      <c r="K30" s="645"/>
      <c r="L30" s="645"/>
    </row>
    <row r="31" spans="1:12" ht="29.45" customHeight="1">
      <c r="A31" s="235"/>
      <c r="B31" s="235"/>
      <c r="C31" s="235"/>
      <c r="D31" s="235"/>
      <c r="E31" s="235"/>
      <c r="F31" s="235"/>
      <c r="G31" s="235"/>
      <c r="H31" s="235"/>
      <c r="I31" s="235"/>
      <c r="J31" s="235"/>
      <c r="K31" s="235"/>
    </row>
    <row r="32" spans="1:12" ht="49.35" customHeight="1">
      <c r="L32" s="358">
        <v>31</v>
      </c>
    </row>
  </sheetData>
  <mergeCells count="39">
    <mergeCell ref="A29:L29"/>
    <mergeCell ref="A30:L30"/>
    <mergeCell ref="A25:B25"/>
    <mergeCell ref="A26:B26"/>
    <mergeCell ref="A28:L28"/>
    <mergeCell ref="A27:B27"/>
    <mergeCell ref="A19:B19"/>
    <mergeCell ref="A14:B14"/>
    <mergeCell ref="A15:B15"/>
    <mergeCell ref="A24:B24"/>
    <mergeCell ref="A23:B23"/>
    <mergeCell ref="A22:B22"/>
    <mergeCell ref="A20:B20"/>
    <mergeCell ref="A21:B21"/>
    <mergeCell ref="A16:B16"/>
    <mergeCell ref="A17:B17"/>
    <mergeCell ref="A18:B18"/>
    <mergeCell ref="A7:B7"/>
    <mergeCell ref="A8:B8"/>
    <mergeCell ref="A9:B9"/>
    <mergeCell ref="A10:B10"/>
    <mergeCell ref="A11:B11"/>
    <mergeCell ref="A12:B12"/>
    <mergeCell ref="A13:B13"/>
    <mergeCell ref="A6:B6"/>
    <mergeCell ref="I3:I4"/>
    <mergeCell ref="J3:J4"/>
    <mergeCell ref="A5:B5"/>
    <mergeCell ref="F4:H4"/>
    <mergeCell ref="E3:E4"/>
    <mergeCell ref="K2:K4"/>
    <mergeCell ref="L2:L4"/>
    <mergeCell ref="A1:L1"/>
    <mergeCell ref="A2:B4"/>
    <mergeCell ref="I2:J2"/>
    <mergeCell ref="F2:H2"/>
    <mergeCell ref="C2:E2"/>
    <mergeCell ref="C3:C4"/>
    <mergeCell ref="D3:D4"/>
  </mergeCells>
  <phoneticPr fontId="0" type="noConversion"/>
  <printOptions horizontalCentered="1"/>
  <pageMargins left="0.39370078740157483" right="0.39370078740157483" top="0.98425196850393704" bottom="0.15748031496062992" header="3.937007874015748E-2" footer="3.937007874015748E-2"/>
  <pageSetup paperSize="9" scale="64"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Φύλλο10"/>
  <dimension ref="B1:AA25"/>
  <sheetViews>
    <sheetView view="pageBreakPreview" topLeftCell="A4" zoomScale="75" zoomScaleNormal="75" zoomScaleSheetLayoutView="75" workbookViewId="0">
      <selection activeCell="C19" sqref="C19:AA24"/>
    </sheetView>
  </sheetViews>
  <sheetFormatPr defaultRowHeight="15"/>
  <cols>
    <col min="1" max="1" width="4.375" style="141" customWidth="1"/>
    <col min="2" max="2" width="8.625" style="141" hidden="1" customWidth="1"/>
    <col min="3" max="3" width="3.875" style="141" customWidth="1"/>
    <col min="4" max="4" width="8.5" style="141" customWidth="1"/>
    <col min="5" max="5" width="28.125" style="141" customWidth="1"/>
    <col min="6" max="14" width="7.375" style="141" customWidth="1"/>
    <col min="15" max="26" width="7.375" style="165" customWidth="1"/>
    <col min="27" max="16384" width="9" style="141"/>
  </cols>
  <sheetData>
    <row r="1" spans="3:27" ht="12" customHeight="1">
      <c r="C1" s="950"/>
      <c r="D1" s="950"/>
      <c r="E1" s="950"/>
      <c r="F1" s="950"/>
      <c r="G1" s="950"/>
      <c r="H1" s="950"/>
      <c r="I1" s="950"/>
      <c r="J1" s="950"/>
      <c r="K1" s="950"/>
      <c r="L1" s="950"/>
      <c r="M1" s="950"/>
      <c r="N1" s="950"/>
      <c r="O1" s="950"/>
      <c r="P1" s="950"/>
      <c r="Q1" s="950"/>
    </row>
    <row r="2" spans="3:27" ht="27.95" customHeight="1">
      <c r="C2" s="953" t="s">
        <v>1046</v>
      </c>
      <c r="D2" s="953"/>
      <c r="E2" s="953"/>
      <c r="F2" s="953"/>
      <c r="G2" s="953"/>
      <c r="H2" s="953"/>
      <c r="I2" s="953"/>
      <c r="J2" s="953"/>
      <c r="K2" s="953"/>
      <c r="L2" s="953"/>
      <c r="M2" s="953"/>
      <c r="N2" s="953"/>
      <c r="O2" s="953"/>
      <c r="P2" s="953"/>
      <c r="Q2" s="953"/>
      <c r="R2" s="953"/>
      <c r="S2" s="953"/>
      <c r="T2" s="953"/>
      <c r="U2" s="953"/>
      <c r="V2" s="953"/>
      <c r="W2" s="953"/>
      <c r="X2" s="953"/>
      <c r="Y2" s="953"/>
      <c r="Z2" s="953"/>
      <c r="AA2" s="953"/>
    </row>
    <row r="3" spans="3:27" ht="11.45" customHeight="1" thickBot="1">
      <c r="C3" s="951"/>
      <c r="D3" s="951"/>
      <c r="E3" s="951"/>
      <c r="F3" s="951"/>
      <c r="G3" s="951"/>
      <c r="H3" s="951"/>
      <c r="I3" s="951"/>
      <c r="J3" s="951"/>
      <c r="K3" s="951"/>
      <c r="L3" s="951"/>
      <c r="M3" s="951"/>
      <c r="N3" s="951"/>
    </row>
    <row r="4" spans="3:27" s="168" customFormat="1" ht="40.35" customHeight="1">
      <c r="C4" s="956" t="s">
        <v>580</v>
      </c>
      <c r="D4" s="957"/>
      <c r="E4" s="958"/>
      <c r="F4" s="944" t="s">
        <v>532</v>
      </c>
      <c r="G4" s="776"/>
      <c r="H4" s="945"/>
      <c r="I4" s="944" t="s">
        <v>795</v>
      </c>
      <c r="J4" s="776"/>
      <c r="K4" s="945"/>
      <c r="L4" s="642" t="s">
        <v>796</v>
      </c>
      <c r="M4" s="776"/>
      <c r="N4" s="640"/>
      <c r="O4" s="944" t="s">
        <v>1134</v>
      </c>
      <c r="P4" s="776"/>
      <c r="Q4" s="945"/>
      <c r="R4" s="944" t="s">
        <v>3</v>
      </c>
      <c r="S4" s="776"/>
      <c r="T4" s="945"/>
      <c r="U4" s="642" t="s">
        <v>797</v>
      </c>
      <c r="V4" s="776"/>
      <c r="W4" s="640"/>
      <c r="X4" s="944" t="s">
        <v>798</v>
      </c>
      <c r="Y4" s="776"/>
      <c r="Z4" s="945"/>
    </row>
    <row r="5" spans="3:27" s="168" customFormat="1" ht="68.099999999999994" customHeight="1">
      <c r="C5" s="959" t="s">
        <v>542</v>
      </c>
      <c r="D5" s="960"/>
      <c r="E5" s="961"/>
      <c r="F5" s="227" t="s">
        <v>561</v>
      </c>
      <c r="G5" s="228" t="s">
        <v>562</v>
      </c>
      <c r="H5" s="459" t="s">
        <v>563</v>
      </c>
      <c r="I5" s="227" t="s">
        <v>564</v>
      </c>
      <c r="J5" s="228" t="s">
        <v>565</v>
      </c>
      <c r="K5" s="459" t="s">
        <v>566</v>
      </c>
      <c r="L5" s="468" t="s">
        <v>567</v>
      </c>
      <c r="M5" s="228" t="s">
        <v>568</v>
      </c>
      <c r="N5" s="465" t="s">
        <v>569</v>
      </c>
      <c r="O5" s="227" t="s">
        <v>564</v>
      </c>
      <c r="P5" s="228" t="s">
        <v>565</v>
      </c>
      <c r="Q5" s="459" t="s">
        <v>566</v>
      </c>
      <c r="R5" s="227" t="s">
        <v>564</v>
      </c>
      <c r="S5" s="228" t="s">
        <v>565</v>
      </c>
      <c r="T5" s="459" t="s">
        <v>566</v>
      </c>
      <c r="U5" s="468" t="s">
        <v>564</v>
      </c>
      <c r="V5" s="228" t="s">
        <v>565</v>
      </c>
      <c r="W5" s="465" t="s">
        <v>566</v>
      </c>
      <c r="X5" s="227" t="s">
        <v>567</v>
      </c>
      <c r="Y5" s="228" t="s">
        <v>568</v>
      </c>
      <c r="Z5" s="459" t="s">
        <v>569</v>
      </c>
    </row>
    <row r="6" spans="3:27" s="168" customFormat="1" ht="68.099999999999994" customHeight="1">
      <c r="C6" s="460">
        <v>1</v>
      </c>
      <c r="D6" s="940" t="s">
        <v>582</v>
      </c>
      <c r="E6" s="962"/>
      <c r="F6" s="227"/>
      <c r="G6" s="228"/>
      <c r="H6" s="459"/>
      <c r="I6" s="227"/>
      <c r="J6" s="228"/>
      <c r="K6" s="459"/>
      <c r="L6" s="468">
        <v>21</v>
      </c>
      <c r="M6" s="228">
        <v>19</v>
      </c>
      <c r="N6" s="466">
        <v>17</v>
      </c>
      <c r="O6" s="227">
        <v>37</v>
      </c>
      <c r="P6" s="228">
        <v>29</v>
      </c>
      <c r="Q6" s="459">
        <v>27</v>
      </c>
      <c r="R6" s="227"/>
      <c r="S6" s="228"/>
      <c r="T6" s="459"/>
      <c r="U6" s="468">
        <v>55</v>
      </c>
      <c r="V6" s="228">
        <v>40</v>
      </c>
      <c r="W6" s="465">
        <v>35</v>
      </c>
      <c r="X6" s="227"/>
      <c r="Y6" s="228"/>
      <c r="Z6" s="459"/>
    </row>
    <row r="7" spans="3:27" s="168" customFormat="1" ht="53.1" customHeight="1">
      <c r="C7" s="460">
        <v>2</v>
      </c>
      <c r="D7" s="939" t="s">
        <v>543</v>
      </c>
      <c r="E7" s="940"/>
      <c r="F7" s="227">
        <v>180</v>
      </c>
      <c r="G7" s="228">
        <v>154</v>
      </c>
      <c r="H7" s="459">
        <v>116</v>
      </c>
      <c r="I7" s="227">
        <v>24</v>
      </c>
      <c r="J7" s="228">
        <v>22</v>
      </c>
      <c r="K7" s="459">
        <v>19</v>
      </c>
      <c r="L7" s="468">
        <v>20</v>
      </c>
      <c r="M7" s="228">
        <v>18</v>
      </c>
      <c r="N7" s="465">
        <v>16</v>
      </c>
      <c r="O7" s="227">
        <v>35</v>
      </c>
      <c r="P7" s="228">
        <v>27</v>
      </c>
      <c r="Q7" s="459">
        <v>25</v>
      </c>
      <c r="R7" s="227">
        <v>17</v>
      </c>
      <c r="S7" s="228">
        <v>14</v>
      </c>
      <c r="T7" s="459">
        <v>13</v>
      </c>
      <c r="U7" s="468">
        <v>85</v>
      </c>
      <c r="V7" s="228">
        <v>65</v>
      </c>
      <c r="W7" s="465">
        <v>60</v>
      </c>
      <c r="X7" s="227">
        <v>16</v>
      </c>
      <c r="Y7" s="228">
        <v>12</v>
      </c>
      <c r="Z7" s="459">
        <v>8</v>
      </c>
    </row>
    <row r="8" spans="3:27" s="168" customFormat="1" ht="53.1" customHeight="1">
      <c r="C8" s="460">
        <v>3</v>
      </c>
      <c r="D8" s="939" t="s">
        <v>1133</v>
      </c>
      <c r="E8" s="940"/>
      <c r="F8" s="227">
        <v>162</v>
      </c>
      <c r="G8" s="228">
        <v>140</v>
      </c>
      <c r="H8" s="459">
        <v>106</v>
      </c>
      <c r="I8" s="227"/>
      <c r="J8" s="228"/>
      <c r="K8" s="459"/>
      <c r="L8" s="468"/>
      <c r="M8" s="228"/>
      <c r="N8" s="465"/>
      <c r="O8" s="469"/>
      <c r="P8" s="466"/>
      <c r="Q8" s="467"/>
      <c r="R8" s="469"/>
      <c r="S8" s="466"/>
      <c r="T8" s="467"/>
      <c r="U8" s="466"/>
      <c r="V8" s="466"/>
      <c r="W8" s="466"/>
      <c r="X8" s="469"/>
      <c r="Y8" s="466"/>
      <c r="Z8" s="467"/>
    </row>
    <row r="9" spans="3:27" s="168" customFormat="1" ht="53.1" customHeight="1">
      <c r="C9" s="460">
        <v>4</v>
      </c>
      <c r="D9" s="939" t="s">
        <v>544</v>
      </c>
      <c r="E9" s="940"/>
      <c r="F9" s="227">
        <v>126</v>
      </c>
      <c r="G9" s="228">
        <v>108</v>
      </c>
      <c r="H9" s="459">
        <v>82</v>
      </c>
      <c r="I9" s="227"/>
      <c r="J9" s="228"/>
      <c r="K9" s="459"/>
      <c r="L9" s="468"/>
      <c r="M9" s="228"/>
      <c r="N9" s="465"/>
      <c r="O9" s="469"/>
      <c r="P9" s="466"/>
      <c r="Q9" s="467"/>
      <c r="R9" s="469"/>
      <c r="S9" s="466"/>
      <c r="T9" s="467"/>
      <c r="U9" s="466"/>
      <c r="V9" s="466"/>
      <c r="W9" s="466"/>
      <c r="X9" s="469"/>
      <c r="Y9" s="466"/>
      <c r="Z9" s="467"/>
    </row>
    <row r="10" spans="3:27" s="168" customFormat="1" ht="53.1" customHeight="1">
      <c r="C10" s="460">
        <v>5</v>
      </c>
      <c r="D10" s="939" t="s">
        <v>545</v>
      </c>
      <c r="E10" s="940"/>
      <c r="F10" s="227">
        <v>152</v>
      </c>
      <c r="G10" s="228">
        <v>135</v>
      </c>
      <c r="H10" s="459">
        <v>102</v>
      </c>
      <c r="I10" s="227"/>
      <c r="J10" s="228"/>
      <c r="K10" s="459"/>
      <c r="L10" s="468"/>
      <c r="M10" s="228"/>
      <c r="N10" s="465"/>
      <c r="O10" s="227">
        <v>26</v>
      </c>
      <c r="P10" s="228">
        <v>22</v>
      </c>
      <c r="Q10" s="459">
        <v>20</v>
      </c>
      <c r="R10" s="227">
        <v>15</v>
      </c>
      <c r="S10" s="228">
        <v>11</v>
      </c>
      <c r="T10" s="459">
        <v>10</v>
      </c>
      <c r="U10" s="468">
        <v>76</v>
      </c>
      <c r="V10" s="228">
        <v>58</v>
      </c>
      <c r="W10" s="465">
        <v>54</v>
      </c>
      <c r="X10" s="227">
        <v>15</v>
      </c>
      <c r="Y10" s="228">
        <v>11</v>
      </c>
      <c r="Z10" s="459">
        <v>7</v>
      </c>
    </row>
    <row r="11" spans="3:27" s="168" customFormat="1" ht="53.1" customHeight="1">
      <c r="C11" s="460">
        <v>6</v>
      </c>
      <c r="D11" s="939" t="s">
        <v>546</v>
      </c>
      <c r="E11" s="940"/>
      <c r="F11" s="227">
        <v>107</v>
      </c>
      <c r="G11" s="228">
        <v>96</v>
      </c>
      <c r="H11" s="459">
        <v>73</v>
      </c>
      <c r="I11" s="227"/>
      <c r="J11" s="228"/>
      <c r="K11" s="459"/>
      <c r="L11" s="468"/>
      <c r="M11" s="228"/>
      <c r="N11" s="465"/>
      <c r="O11" s="469"/>
      <c r="P11" s="466"/>
      <c r="Q11" s="467"/>
      <c r="R11" s="469"/>
      <c r="S11" s="466"/>
      <c r="T11" s="467"/>
      <c r="U11" s="466"/>
      <c r="V11" s="466"/>
      <c r="W11" s="466"/>
      <c r="X11" s="469"/>
      <c r="Y11" s="466"/>
      <c r="Z11" s="467"/>
    </row>
    <row r="12" spans="3:27" s="168" customFormat="1" ht="53.1" customHeight="1" thickBot="1">
      <c r="C12" s="473">
        <v>7</v>
      </c>
      <c r="D12" s="941" t="s">
        <v>547</v>
      </c>
      <c r="E12" s="942"/>
      <c r="F12" s="470">
        <v>90</v>
      </c>
      <c r="G12" s="471">
        <v>77</v>
      </c>
      <c r="H12" s="472">
        <v>58</v>
      </c>
      <c r="I12" s="470"/>
      <c r="J12" s="471"/>
      <c r="K12" s="472"/>
      <c r="L12" s="474"/>
      <c r="M12" s="471"/>
      <c r="N12" s="475"/>
      <c r="O12" s="470">
        <v>18</v>
      </c>
      <c r="P12" s="471">
        <v>15</v>
      </c>
      <c r="Q12" s="472">
        <v>14</v>
      </c>
      <c r="R12" s="470">
        <v>14</v>
      </c>
      <c r="S12" s="471">
        <v>10</v>
      </c>
      <c r="T12" s="472">
        <v>8</v>
      </c>
      <c r="U12" s="474">
        <v>70</v>
      </c>
      <c r="V12" s="471">
        <v>52</v>
      </c>
      <c r="W12" s="475">
        <v>50</v>
      </c>
      <c r="X12" s="470">
        <v>14</v>
      </c>
      <c r="Y12" s="471">
        <v>10</v>
      </c>
      <c r="Z12" s="472">
        <v>6</v>
      </c>
    </row>
    <row r="13" spans="3:27" s="168" customFormat="1" ht="10.5" customHeight="1" thickBot="1">
      <c r="C13" s="946"/>
      <c r="D13" s="947"/>
      <c r="E13" s="947"/>
      <c r="F13" s="947"/>
      <c r="G13" s="947"/>
      <c r="H13" s="947"/>
      <c r="I13" s="947"/>
      <c r="J13" s="947"/>
      <c r="K13" s="947"/>
      <c r="L13" s="947"/>
      <c r="M13" s="947"/>
      <c r="N13" s="947"/>
      <c r="O13" s="947"/>
      <c r="P13" s="947"/>
      <c r="Q13" s="947"/>
      <c r="R13" s="947"/>
      <c r="S13" s="947"/>
      <c r="T13" s="947"/>
      <c r="U13" s="947"/>
      <c r="V13" s="947"/>
      <c r="W13" s="947"/>
      <c r="X13" s="947"/>
      <c r="Y13" s="947"/>
      <c r="Z13" s="948"/>
    </row>
    <row r="14" spans="3:27" s="168" customFormat="1" ht="45" customHeight="1" thickBot="1">
      <c r="C14" s="954" t="s">
        <v>581</v>
      </c>
      <c r="D14" s="954"/>
      <c r="E14" s="954"/>
      <c r="F14" s="938" t="s">
        <v>1135</v>
      </c>
      <c r="G14" s="938"/>
      <c r="H14" s="938"/>
      <c r="I14" s="938"/>
      <c r="J14" s="938"/>
      <c r="K14" s="938"/>
      <c r="L14" s="938" t="s">
        <v>2</v>
      </c>
      <c r="M14" s="938"/>
      <c r="N14" s="938"/>
      <c r="O14" s="938">
        <v>1.5</v>
      </c>
      <c r="P14" s="938"/>
      <c r="Q14" s="938"/>
      <c r="R14" s="938">
        <v>1</v>
      </c>
      <c r="S14" s="938"/>
      <c r="T14" s="938"/>
      <c r="U14" s="938">
        <v>6</v>
      </c>
      <c r="V14" s="938"/>
      <c r="W14" s="938"/>
      <c r="X14" s="938">
        <v>1.2</v>
      </c>
      <c r="Y14" s="938"/>
      <c r="Z14" s="938"/>
    </row>
    <row r="15" spans="3:27" s="168" customFormat="1" ht="3" customHeight="1">
      <c r="C15" s="955"/>
      <c r="D15" s="955"/>
      <c r="E15" s="955"/>
      <c r="F15" s="955"/>
      <c r="G15" s="955"/>
      <c r="H15" s="955"/>
      <c r="I15" s="955"/>
      <c r="J15" s="955"/>
      <c r="K15" s="955"/>
      <c r="L15" s="955"/>
      <c r="M15" s="955"/>
      <c r="N15" s="955"/>
      <c r="O15" s="955"/>
      <c r="P15" s="955"/>
      <c r="Q15" s="955"/>
      <c r="R15" s="955"/>
      <c r="S15" s="955"/>
      <c r="T15" s="955"/>
      <c r="U15" s="955"/>
      <c r="V15" s="955"/>
      <c r="W15" s="955"/>
      <c r="X15" s="955"/>
      <c r="Y15" s="955"/>
      <c r="Z15" s="955"/>
    </row>
    <row r="16" spans="3:27" s="168" customFormat="1" ht="23.45" customHeight="1">
      <c r="C16" s="811" t="s">
        <v>0</v>
      </c>
      <c r="D16" s="811"/>
      <c r="E16" s="811"/>
      <c r="F16" s="811"/>
      <c r="G16" s="811"/>
      <c r="H16" s="811"/>
      <c r="I16" s="811"/>
      <c r="J16" s="811"/>
      <c r="K16" s="811"/>
      <c r="L16" s="811"/>
      <c r="M16" s="811"/>
      <c r="N16" s="811"/>
      <c r="O16" s="811"/>
      <c r="P16" s="811"/>
      <c r="Q16" s="811"/>
      <c r="R16" s="811"/>
      <c r="S16" s="811"/>
      <c r="T16" s="811"/>
      <c r="U16" s="811"/>
      <c r="V16" s="811"/>
      <c r="W16" s="811"/>
      <c r="X16" s="811"/>
      <c r="Y16" s="811"/>
      <c r="Z16" s="811"/>
    </row>
    <row r="17" spans="3:27" ht="23.1" customHeight="1">
      <c r="C17" s="952" t="s">
        <v>583</v>
      </c>
      <c r="D17" s="952"/>
      <c r="E17" s="952"/>
      <c r="F17" s="952"/>
      <c r="G17" s="952"/>
      <c r="H17" s="952"/>
      <c r="I17" s="952"/>
      <c r="J17" s="952"/>
      <c r="K17" s="952"/>
      <c r="L17" s="952"/>
      <c r="M17" s="952"/>
      <c r="N17" s="952"/>
      <c r="O17" s="952"/>
      <c r="P17" s="952"/>
      <c r="Q17" s="952"/>
      <c r="R17" s="952"/>
      <c r="S17" s="952"/>
      <c r="T17" s="952"/>
      <c r="U17" s="952"/>
      <c r="V17" s="952"/>
      <c r="W17" s="952"/>
      <c r="X17" s="952"/>
      <c r="Y17" s="952"/>
      <c r="Z17" s="952"/>
    </row>
    <row r="18" spans="3:27" ht="27" customHeight="1">
      <c r="C18" s="943" t="s">
        <v>496</v>
      </c>
      <c r="D18" s="943"/>
      <c r="E18" s="943"/>
      <c r="F18" s="943"/>
      <c r="G18" s="943"/>
      <c r="H18" s="943"/>
      <c r="I18" s="943"/>
      <c r="J18" s="943"/>
      <c r="K18" s="943"/>
      <c r="L18" s="943"/>
      <c r="M18" s="943"/>
      <c r="N18" s="943"/>
      <c r="O18" s="943"/>
      <c r="P18" s="943"/>
      <c r="Q18" s="943"/>
      <c r="R18" s="943"/>
      <c r="S18" s="943"/>
      <c r="T18" s="943"/>
      <c r="U18" s="943"/>
      <c r="V18" s="943"/>
      <c r="W18" s="943"/>
      <c r="X18" s="943"/>
      <c r="Y18" s="943"/>
      <c r="Z18" s="943"/>
    </row>
    <row r="19" spans="3:27" s="148" customFormat="1" ht="39" customHeight="1">
      <c r="C19" s="645" t="s">
        <v>1116</v>
      </c>
      <c r="D19" s="645"/>
      <c r="E19" s="645"/>
      <c r="F19" s="645"/>
      <c r="G19" s="645"/>
      <c r="H19" s="645"/>
      <c r="I19" s="645"/>
      <c r="J19" s="645"/>
      <c r="K19" s="645"/>
      <c r="L19" s="645"/>
      <c r="M19" s="645"/>
      <c r="N19" s="645"/>
      <c r="O19" s="645"/>
      <c r="P19" s="645"/>
      <c r="Q19" s="645"/>
      <c r="R19" s="645"/>
      <c r="S19" s="645"/>
      <c r="T19" s="645"/>
      <c r="U19" s="645"/>
      <c r="V19" s="645"/>
      <c r="W19" s="645"/>
      <c r="X19" s="645"/>
      <c r="Y19" s="645"/>
      <c r="Z19" s="645"/>
      <c r="AA19" s="645"/>
    </row>
    <row r="20" spans="3:27" s="148" customFormat="1" ht="39.950000000000003" customHeight="1">
      <c r="C20" s="645" t="s">
        <v>693</v>
      </c>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row>
    <row r="21" spans="3:27" s="148" customFormat="1" ht="33" customHeight="1">
      <c r="C21" s="645" t="s">
        <v>1</v>
      </c>
      <c r="D21" s="645"/>
      <c r="E21" s="645"/>
      <c r="F21" s="645"/>
      <c r="G21" s="645"/>
      <c r="H21" s="645"/>
      <c r="I21" s="645"/>
      <c r="J21" s="645"/>
      <c r="K21" s="645"/>
      <c r="L21" s="645"/>
      <c r="M21" s="645"/>
      <c r="N21" s="645"/>
      <c r="O21" s="645"/>
      <c r="P21" s="645"/>
      <c r="Q21" s="645"/>
      <c r="R21" s="645"/>
      <c r="S21" s="645"/>
      <c r="T21" s="645"/>
      <c r="U21" s="645"/>
      <c r="V21" s="645"/>
      <c r="W21" s="645"/>
      <c r="X21" s="645"/>
      <c r="Y21" s="645"/>
      <c r="Z21" s="645"/>
      <c r="AA21" s="645"/>
    </row>
    <row r="22" spans="3:27" ht="31.5" customHeight="1">
      <c r="C22" s="718" t="s">
        <v>1117</v>
      </c>
      <c r="D22" s="718"/>
      <c r="E22" s="718"/>
      <c r="F22" s="718"/>
      <c r="G22" s="718"/>
      <c r="H22" s="718"/>
      <c r="I22" s="718"/>
      <c r="J22" s="718"/>
      <c r="K22" s="718"/>
      <c r="L22" s="718"/>
      <c r="M22" s="718"/>
      <c r="N22" s="718"/>
      <c r="O22" s="718"/>
      <c r="P22" s="718"/>
      <c r="Q22" s="718"/>
      <c r="R22" s="718"/>
      <c r="S22" s="718"/>
      <c r="T22" s="718"/>
      <c r="U22" s="718"/>
      <c r="V22" s="718"/>
      <c r="W22" s="718"/>
      <c r="X22" s="718"/>
      <c r="Y22" s="718"/>
      <c r="Z22" s="718"/>
      <c r="AA22" s="718"/>
    </row>
    <row r="23" spans="3:27" ht="30.6" customHeight="1">
      <c r="C23" s="718" t="s">
        <v>1094</v>
      </c>
      <c r="D23" s="718"/>
      <c r="E23" s="718"/>
      <c r="F23" s="718"/>
      <c r="G23" s="718"/>
      <c r="H23" s="718"/>
      <c r="I23" s="718"/>
      <c r="J23" s="718"/>
      <c r="K23" s="718"/>
      <c r="L23" s="718"/>
      <c r="M23" s="718"/>
      <c r="N23" s="718"/>
      <c r="O23" s="718"/>
      <c r="P23" s="718"/>
      <c r="Q23" s="718"/>
      <c r="R23" s="718"/>
      <c r="S23" s="718"/>
      <c r="T23" s="718"/>
      <c r="U23" s="718"/>
      <c r="V23" s="718"/>
      <c r="W23" s="718"/>
      <c r="X23" s="718"/>
      <c r="Y23" s="718"/>
      <c r="Z23" s="718"/>
      <c r="AA23" s="718"/>
    </row>
    <row r="24" spans="3:27" ht="41.45" customHeight="1">
      <c r="C24" s="719" t="s">
        <v>560</v>
      </c>
      <c r="D24" s="719"/>
      <c r="E24" s="719"/>
      <c r="F24" s="719"/>
      <c r="G24" s="719"/>
      <c r="H24" s="719"/>
      <c r="I24" s="719"/>
      <c r="J24" s="719"/>
      <c r="K24" s="719"/>
      <c r="L24" s="719"/>
      <c r="M24" s="719"/>
      <c r="N24" s="719"/>
      <c r="O24" s="719"/>
      <c r="P24" s="719"/>
      <c r="Q24" s="719"/>
      <c r="R24" s="719"/>
      <c r="S24" s="719"/>
      <c r="T24" s="719"/>
      <c r="U24" s="719"/>
      <c r="V24" s="719"/>
      <c r="W24" s="719"/>
      <c r="X24" s="719"/>
      <c r="Y24" s="719"/>
      <c r="Z24" s="719"/>
      <c r="AA24" s="719"/>
    </row>
    <row r="25" spans="3:27" ht="18.75">
      <c r="C25" s="949"/>
      <c r="D25" s="949"/>
      <c r="E25" s="949"/>
      <c r="F25" s="949"/>
      <c r="G25" s="949"/>
      <c r="H25" s="949"/>
      <c r="I25" s="949"/>
      <c r="J25" s="949"/>
      <c r="K25" s="949"/>
      <c r="L25" s="949"/>
      <c r="M25" s="949"/>
      <c r="N25" s="949"/>
      <c r="O25" s="949"/>
      <c r="P25" s="949"/>
      <c r="Q25" s="949"/>
      <c r="AA25" s="462">
        <v>32</v>
      </c>
    </row>
  </sheetData>
  <mergeCells count="39">
    <mergeCell ref="C2:AA2"/>
    <mergeCell ref="C14:E14"/>
    <mergeCell ref="C15:Z15"/>
    <mergeCell ref="C4:E4"/>
    <mergeCell ref="C5:E5"/>
    <mergeCell ref="D10:E10"/>
    <mergeCell ref="D6:E6"/>
    <mergeCell ref="F14:H14"/>
    <mergeCell ref="I14:K14"/>
    <mergeCell ref="C25:Q25"/>
    <mergeCell ref="C1:Q1"/>
    <mergeCell ref="L4:N4"/>
    <mergeCell ref="I4:K4"/>
    <mergeCell ref="F4:H4"/>
    <mergeCell ref="C3:N3"/>
    <mergeCell ref="C17:Z17"/>
    <mergeCell ref="D7:E7"/>
    <mergeCell ref="D8:E8"/>
    <mergeCell ref="C24:AA24"/>
    <mergeCell ref="D9:E9"/>
    <mergeCell ref="C22:AA22"/>
    <mergeCell ref="C23:AA23"/>
    <mergeCell ref="O4:Q4"/>
    <mergeCell ref="R4:T4"/>
    <mergeCell ref="U4:W4"/>
    <mergeCell ref="X4:Z4"/>
    <mergeCell ref="C13:Z13"/>
    <mergeCell ref="R14:T14"/>
    <mergeCell ref="U14:W14"/>
    <mergeCell ref="C19:AA19"/>
    <mergeCell ref="C20:AA20"/>
    <mergeCell ref="C21:AA21"/>
    <mergeCell ref="X14:Z14"/>
    <mergeCell ref="D11:E11"/>
    <mergeCell ref="D12:E12"/>
    <mergeCell ref="C18:Z18"/>
    <mergeCell ref="O14:Q14"/>
    <mergeCell ref="C16:Z16"/>
    <mergeCell ref="L14:N14"/>
  </mergeCells>
  <phoneticPr fontId="0" type="noConversion"/>
  <pageMargins left="0.15748031496062992" right="0.9055118110236221" top="0.98425196850393704" bottom="0.19685039370078741" header="0.27559055118110237" footer="0.23622047244094491"/>
  <pageSetup paperSize="9" scale="57" orientation="landscape" r:id="rId1"/>
  <headerFooter alignWithMargins="0"/>
</worksheet>
</file>

<file path=xl/worksheets/sheet12.xml><?xml version="1.0" encoding="utf-8"?>
<worksheet xmlns="http://schemas.openxmlformats.org/spreadsheetml/2006/main" xmlns:r="http://schemas.openxmlformats.org/officeDocument/2006/relationships">
  <sheetPr codeName="Φύλλο11"/>
  <dimension ref="A1:I85"/>
  <sheetViews>
    <sheetView view="pageBreakPreview" zoomScale="75" zoomScaleNormal="100" workbookViewId="0">
      <selection activeCell="D85" sqref="D85"/>
    </sheetView>
  </sheetViews>
  <sheetFormatPr defaultColWidth="8.625" defaultRowHeight="15"/>
  <cols>
    <col min="1" max="1" width="12.5" style="10" customWidth="1"/>
    <col min="2" max="2" width="45.5" style="10" customWidth="1"/>
    <col min="3" max="3" width="28" style="10" customWidth="1"/>
    <col min="4" max="4" width="7.875" style="10" customWidth="1"/>
    <col min="5" max="16384" width="8.625" style="10"/>
  </cols>
  <sheetData>
    <row r="1" spans="1:9" s="102" customFormat="1" ht="39" customHeight="1">
      <c r="A1" s="967" t="s">
        <v>980</v>
      </c>
      <c r="B1" s="967"/>
      <c r="C1" s="967"/>
      <c r="D1" s="236"/>
      <c r="E1" s="236"/>
      <c r="F1" s="236"/>
      <c r="G1" s="236"/>
      <c r="H1" s="236"/>
      <c r="I1" s="236"/>
    </row>
    <row r="2" spans="1:9" ht="15.75" thickBot="1">
      <c r="A2" s="950"/>
      <c r="B2" s="950"/>
      <c r="C2" s="950"/>
      <c r="D2" s="950"/>
      <c r="E2" s="141"/>
      <c r="F2" s="141"/>
      <c r="G2" s="141"/>
      <c r="H2" s="141"/>
    </row>
    <row r="3" spans="1:9" ht="53.45" customHeight="1">
      <c r="A3" s="970" t="s">
        <v>826</v>
      </c>
      <c r="B3" s="971"/>
      <c r="C3" s="336" t="s">
        <v>825</v>
      </c>
      <c r="D3" s="141"/>
      <c r="E3" s="141"/>
      <c r="F3" s="141"/>
      <c r="G3" s="141"/>
      <c r="H3" s="141"/>
    </row>
    <row r="4" spans="1:9" ht="18" customHeight="1">
      <c r="A4" s="976" t="s">
        <v>206</v>
      </c>
      <c r="B4" s="977"/>
      <c r="C4" s="337"/>
      <c r="D4" s="141"/>
      <c r="E4" s="141"/>
      <c r="F4" s="141"/>
      <c r="G4" s="141"/>
      <c r="H4" s="141"/>
    </row>
    <row r="5" spans="1:9" ht="18" customHeight="1">
      <c r="A5" s="963" t="s">
        <v>207</v>
      </c>
      <c r="B5" s="964"/>
      <c r="C5" s="338">
        <v>4.55</v>
      </c>
      <c r="D5" s="141"/>
      <c r="E5" s="141"/>
      <c r="F5" s="141"/>
      <c r="G5" s="141"/>
      <c r="H5" s="141"/>
    </row>
    <row r="6" spans="1:9" ht="18" customHeight="1">
      <c r="A6" s="963" t="s">
        <v>208</v>
      </c>
      <c r="B6" s="964"/>
      <c r="C6" s="338">
        <v>3.71</v>
      </c>
      <c r="D6" s="141"/>
      <c r="E6" s="141"/>
      <c r="F6" s="141"/>
      <c r="G6" s="141"/>
      <c r="H6" s="141"/>
    </row>
    <row r="7" spans="1:9" ht="18" customHeight="1">
      <c r="A7" s="976" t="s">
        <v>209</v>
      </c>
      <c r="B7" s="977"/>
      <c r="C7" s="978"/>
      <c r="D7" s="141"/>
      <c r="E7" s="141"/>
      <c r="F7" s="141"/>
      <c r="G7" s="141"/>
      <c r="H7" s="141"/>
    </row>
    <row r="8" spans="1:9" ht="18" customHeight="1">
      <c r="A8" s="963" t="s">
        <v>813</v>
      </c>
      <c r="B8" s="977"/>
      <c r="C8" s="338">
        <v>3.82</v>
      </c>
      <c r="D8" s="141"/>
      <c r="E8" s="141"/>
      <c r="F8" s="141"/>
      <c r="G8" s="141"/>
      <c r="H8" s="141"/>
    </row>
    <row r="9" spans="1:9" ht="18" customHeight="1">
      <c r="A9" s="963" t="s">
        <v>210</v>
      </c>
      <c r="B9" s="964"/>
      <c r="C9" s="338">
        <v>4.7</v>
      </c>
      <c r="D9" s="141"/>
      <c r="E9" s="141"/>
      <c r="F9" s="141"/>
      <c r="G9" s="141"/>
      <c r="H9" s="141"/>
    </row>
    <row r="10" spans="1:9" ht="18" customHeight="1">
      <c r="A10" s="963" t="s">
        <v>211</v>
      </c>
      <c r="B10" s="964"/>
      <c r="C10" s="338">
        <v>4.4000000000000004</v>
      </c>
      <c r="D10" s="141"/>
      <c r="E10" s="141"/>
      <c r="F10" s="141"/>
      <c r="G10" s="141"/>
      <c r="H10" s="141"/>
    </row>
    <row r="11" spans="1:9" ht="18" customHeight="1">
      <c r="A11" s="963" t="s">
        <v>208</v>
      </c>
      <c r="B11" s="964"/>
      <c r="C11" s="338">
        <v>2.0499999999999998</v>
      </c>
      <c r="D11" s="141"/>
      <c r="E11" s="141"/>
      <c r="F11" s="141"/>
      <c r="G11" s="141"/>
      <c r="H11" s="141"/>
    </row>
    <row r="12" spans="1:9" ht="18" customHeight="1">
      <c r="A12" s="976" t="s">
        <v>212</v>
      </c>
      <c r="B12" s="977"/>
      <c r="C12" s="978"/>
      <c r="D12" s="141"/>
      <c r="E12" s="141"/>
      <c r="F12" s="141"/>
      <c r="G12" s="141"/>
      <c r="H12" s="141"/>
    </row>
    <row r="13" spans="1:9" ht="18" customHeight="1">
      <c r="A13" s="963" t="s">
        <v>213</v>
      </c>
      <c r="B13" s="964"/>
      <c r="C13" s="338">
        <v>4.99</v>
      </c>
      <c r="D13" s="141"/>
      <c r="E13" s="141"/>
      <c r="F13" s="141"/>
      <c r="G13" s="141"/>
      <c r="H13" s="141"/>
    </row>
    <row r="14" spans="1:9" ht="18" customHeight="1">
      <c r="A14" s="963" t="s">
        <v>214</v>
      </c>
      <c r="B14" s="964"/>
      <c r="C14" s="338">
        <v>4.7</v>
      </c>
      <c r="D14" s="141"/>
      <c r="E14" s="141"/>
      <c r="F14" s="141"/>
      <c r="G14" s="141"/>
      <c r="H14" s="141"/>
    </row>
    <row r="15" spans="1:9" ht="18" customHeight="1">
      <c r="A15" s="963" t="s">
        <v>208</v>
      </c>
      <c r="B15" s="964"/>
      <c r="C15" s="338">
        <v>2.0499999999999998</v>
      </c>
      <c r="D15" s="141"/>
      <c r="E15" s="141"/>
      <c r="F15" s="141"/>
      <c r="G15" s="141"/>
      <c r="H15" s="141"/>
    </row>
    <row r="16" spans="1:9" ht="18" customHeight="1">
      <c r="A16" s="976" t="s">
        <v>215</v>
      </c>
      <c r="B16" s="977"/>
      <c r="C16" s="978"/>
      <c r="D16" s="141"/>
      <c r="E16" s="141"/>
      <c r="F16" s="141"/>
      <c r="G16" s="141"/>
      <c r="H16" s="141"/>
    </row>
    <row r="17" spans="1:8" ht="18" customHeight="1">
      <c r="A17" s="963" t="s">
        <v>216</v>
      </c>
      <c r="B17" s="964"/>
      <c r="C17" s="338">
        <v>2.93</v>
      </c>
      <c r="D17" s="141"/>
      <c r="E17" s="141"/>
      <c r="F17" s="141"/>
      <c r="G17" s="141"/>
      <c r="H17" s="141"/>
    </row>
    <row r="18" spans="1:8" ht="18" customHeight="1">
      <c r="A18" s="963" t="s">
        <v>217</v>
      </c>
      <c r="B18" s="964"/>
      <c r="C18" s="338">
        <v>2.64</v>
      </c>
      <c r="D18" s="141"/>
      <c r="E18" s="141"/>
      <c r="F18" s="141"/>
      <c r="G18" s="141"/>
      <c r="H18" s="141"/>
    </row>
    <row r="19" spans="1:8" ht="18" customHeight="1">
      <c r="A19" s="976" t="s">
        <v>1027</v>
      </c>
      <c r="B19" s="977"/>
      <c r="C19" s="978"/>
      <c r="D19" s="141"/>
      <c r="E19" s="141"/>
      <c r="F19" s="141"/>
      <c r="G19" s="141"/>
      <c r="H19" s="141"/>
    </row>
    <row r="20" spans="1:8" ht="18" customHeight="1">
      <c r="A20" s="963" t="s">
        <v>1028</v>
      </c>
      <c r="B20" s="964"/>
      <c r="C20" s="338">
        <v>3.52</v>
      </c>
      <c r="D20" s="141"/>
      <c r="E20" s="141"/>
      <c r="F20" s="141"/>
      <c r="G20" s="141"/>
      <c r="H20" s="141"/>
    </row>
    <row r="21" spans="1:8" ht="18" customHeight="1">
      <c r="A21" s="963" t="s">
        <v>1029</v>
      </c>
      <c r="B21" s="964"/>
      <c r="C21" s="338">
        <v>4.4000000000000004</v>
      </c>
      <c r="D21" s="141"/>
      <c r="E21" s="141"/>
      <c r="F21" s="141"/>
      <c r="G21" s="141"/>
      <c r="H21" s="141"/>
    </row>
    <row r="22" spans="1:8" ht="18" customHeight="1">
      <c r="A22" s="976" t="s">
        <v>828</v>
      </c>
      <c r="B22" s="977"/>
      <c r="C22" s="978"/>
      <c r="D22" s="141"/>
      <c r="E22" s="141"/>
      <c r="F22" s="141"/>
      <c r="G22" s="141"/>
      <c r="H22" s="141"/>
    </row>
    <row r="23" spans="1:8" ht="18" customHeight="1">
      <c r="A23" s="963" t="s">
        <v>218</v>
      </c>
      <c r="B23" s="964"/>
      <c r="C23" s="338">
        <v>0.38</v>
      </c>
      <c r="D23" s="141"/>
      <c r="E23" s="141"/>
      <c r="F23" s="141"/>
      <c r="G23" s="141"/>
      <c r="H23" s="141"/>
    </row>
    <row r="24" spans="1:8" ht="18" customHeight="1">
      <c r="A24" s="963" t="s">
        <v>219</v>
      </c>
      <c r="B24" s="964"/>
      <c r="C24" s="338">
        <v>0.73</v>
      </c>
      <c r="D24" s="141"/>
      <c r="E24" s="141"/>
      <c r="F24" s="141"/>
      <c r="G24" s="141"/>
      <c r="H24" s="141"/>
    </row>
    <row r="25" spans="1:8" ht="18" customHeight="1">
      <c r="A25" s="963" t="s">
        <v>813</v>
      </c>
      <c r="B25" s="977"/>
      <c r="C25" s="338">
        <v>0.88</v>
      </c>
      <c r="D25" s="141"/>
      <c r="E25" s="141"/>
      <c r="F25" s="141"/>
      <c r="G25" s="141"/>
      <c r="H25" s="141"/>
    </row>
    <row r="26" spans="1:8" ht="18" customHeight="1">
      <c r="A26" s="963" t="s">
        <v>220</v>
      </c>
      <c r="B26" s="964"/>
      <c r="C26" s="338">
        <v>0.5</v>
      </c>
      <c r="D26" s="141"/>
      <c r="E26" s="141"/>
      <c r="F26" s="141"/>
      <c r="G26" s="141"/>
      <c r="H26" s="141"/>
    </row>
    <row r="27" spans="1:8" ht="18" customHeight="1">
      <c r="A27" s="976" t="s">
        <v>893</v>
      </c>
      <c r="B27" s="977"/>
      <c r="C27" s="978"/>
      <c r="D27" s="141"/>
      <c r="E27" s="141"/>
      <c r="F27" s="141"/>
      <c r="G27" s="141"/>
      <c r="H27" s="141"/>
    </row>
    <row r="28" spans="1:8" ht="18" customHeight="1">
      <c r="A28" s="963" t="s">
        <v>221</v>
      </c>
      <c r="B28" s="964"/>
      <c r="C28" s="338">
        <v>0.34</v>
      </c>
      <c r="D28" s="141"/>
      <c r="E28" s="141"/>
      <c r="F28" s="141"/>
      <c r="G28" s="141"/>
      <c r="H28" s="141"/>
    </row>
    <row r="29" spans="1:8" ht="18" customHeight="1">
      <c r="A29" s="963" t="s">
        <v>799</v>
      </c>
      <c r="B29" s="964"/>
      <c r="C29" s="338">
        <v>0.21</v>
      </c>
      <c r="D29" s="141"/>
      <c r="E29" s="141"/>
      <c r="F29" s="141"/>
      <c r="G29" s="141"/>
      <c r="H29" s="141"/>
    </row>
    <row r="30" spans="1:8" ht="23.1" customHeight="1" thickBot="1">
      <c r="A30" s="979" t="s">
        <v>829</v>
      </c>
      <c r="B30" s="980"/>
      <c r="C30" s="339">
        <v>0.09</v>
      </c>
      <c r="D30" s="141"/>
      <c r="E30" s="141"/>
      <c r="F30" s="141"/>
      <c r="G30" s="141"/>
      <c r="H30" s="141"/>
    </row>
    <row r="31" spans="1:8" ht="18" customHeight="1">
      <c r="A31" s="167"/>
      <c r="B31" s="167"/>
      <c r="C31" s="167"/>
      <c r="D31" s="141"/>
      <c r="E31" s="141"/>
      <c r="F31" s="141"/>
      <c r="G31" s="141"/>
      <c r="H31" s="141"/>
    </row>
    <row r="32" spans="1:8" ht="18" customHeight="1">
      <c r="A32" s="240"/>
      <c r="B32" s="240"/>
      <c r="C32" s="332"/>
      <c r="D32" s="141"/>
      <c r="E32" s="141"/>
      <c r="F32" s="141"/>
      <c r="G32" s="141"/>
      <c r="H32" s="141"/>
    </row>
    <row r="33" spans="1:8" ht="18" customHeight="1">
      <c r="A33" s="240"/>
      <c r="B33" s="240"/>
      <c r="C33" s="332"/>
      <c r="D33" s="141"/>
      <c r="E33" s="141"/>
      <c r="F33" s="141"/>
      <c r="G33" s="141"/>
      <c r="H33" s="141"/>
    </row>
    <row r="34" spans="1:8" ht="18" customHeight="1">
      <c r="A34" s="240"/>
      <c r="B34" s="240"/>
      <c r="C34" s="332"/>
      <c r="D34" s="141"/>
      <c r="E34" s="141"/>
      <c r="F34" s="141"/>
      <c r="G34" s="141"/>
      <c r="H34" s="141"/>
    </row>
    <row r="35" spans="1:8" ht="18" customHeight="1">
      <c r="A35" s="240"/>
      <c r="B35" s="240"/>
      <c r="C35" s="332"/>
      <c r="D35" s="141"/>
      <c r="E35" s="141"/>
      <c r="F35" s="141"/>
      <c r="G35" s="141"/>
      <c r="H35" s="141"/>
    </row>
    <row r="36" spans="1:8" ht="18" customHeight="1">
      <c r="A36" s="240"/>
      <c r="B36" s="240"/>
      <c r="C36" s="332"/>
      <c r="D36" s="141"/>
      <c r="E36" s="141"/>
      <c r="F36" s="141"/>
      <c r="G36" s="141"/>
      <c r="H36" s="141"/>
    </row>
    <row r="37" spans="1:8" ht="18" customHeight="1">
      <c r="A37" s="240"/>
      <c r="B37" s="240"/>
      <c r="C37" s="332"/>
      <c r="D37" s="141"/>
      <c r="E37" s="141"/>
      <c r="F37" s="141"/>
      <c r="G37" s="141"/>
      <c r="H37" s="141"/>
    </row>
    <row r="38" spans="1:8" ht="18" customHeight="1">
      <c r="A38" s="240"/>
      <c r="B38" s="240"/>
      <c r="C38" s="332"/>
      <c r="D38" s="141"/>
      <c r="E38" s="141"/>
      <c r="F38" s="141"/>
      <c r="G38" s="141"/>
      <c r="H38" s="141"/>
    </row>
    <row r="39" spans="1:8" ht="18" customHeight="1">
      <c r="A39" s="240"/>
      <c r="B39" s="240"/>
      <c r="C39" s="332"/>
      <c r="D39" s="141"/>
      <c r="E39" s="141"/>
      <c r="F39" s="141"/>
      <c r="G39" s="141"/>
      <c r="H39" s="141"/>
    </row>
    <row r="40" spans="1:8" ht="24" customHeight="1">
      <c r="A40" s="167"/>
      <c r="B40" s="167"/>
      <c r="C40" s="240"/>
      <c r="D40" s="141"/>
      <c r="E40" s="141"/>
      <c r="F40" s="141"/>
      <c r="G40" s="141"/>
      <c r="H40" s="141"/>
    </row>
    <row r="41" spans="1:8" ht="17.45" customHeight="1">
      <c r="A41" s="240"/>
      <c r="B41" s="240"/>
      <c r="C41" s="333"/>
      <c r="D41" s="141"/>
      <c r="E41" s="141"/>
      <c r="F41" s="141"/>
      <c r="G41" s="141"/>
      <c r="H41" s="141"/>
    </row>
    <row r="42" spans="1:8" ht="17.45" customHeight="1">
      <c r="A42" s="240"/>
      <c r="B42" s="240"/>
      <c r="C42" s="333"/>
      <c r="D42" s="141"/>
      <c r="E42" s="141"/>
      <c r="F42" s="141"/>
      <c r="G42" s="141"/>
      <c r="H42" s="141"/>
    </row>
    <row r="43" spans="1:8" ht="18" customHeight="1">
      <c r="A43" s="240"/>
      <c r="B43" s="240"/>
      <c r="C43" s="334"/>
      <c r="D43" s="238"/>
      <c r="E43" s="141"/>
      <c r="F43" s="141"/>
      <c r="G43" s="141"/>
      <c r="H43" s="141"/>
    </row>
    <row r="44" spans="1:8" ht="15" customHeight="1">
      <c r="A44" s="335"/>
      <c r="B44" s="335"/>
      <c r="C44" s="334"/>
      <c r="D44" s="238"/>
      <c r="E44" s="141"/>
      <c r="F44" s="141"/>
      <c r="G44" s="141"/>
      <c r="H44" s="141"/>
    </row>
    <row r="45" spans="1:8" ht="45" customHeight="1">
      <c r="A45" s="240"/>
      <c r="B45" s="240"/>
      <c r="C45" s="240"/>
      <c r="D45" s="290">
        <v>33</v>
      </c>
      <c r="E45" s="141"/>
      <c r="F45" s="141"/>
      <c r="G45" s="141"/>
      <c r="H45" s="141"/>
    </row>
    <row r="46" spans="1:8">
      <c r="A46" s="169"/>
      <c r="B46" s="169"/>
      <c r="C46" s="169"/>
      <c r="D46" s="238"/>
      <c r="E46" s="141"/>
      <c r="F46" s="141"/>
      <c r="G46" s="141"/>
      <c r="H46" s="141"/>
    </row>
    <row r="47" spans="1:8">
      <c r="A47" s="141"/>
      <c r="B47" s="141"/>
      <c r="C47" s="141"/>
      <c r="D47" s="141"/>
      <c r="E47" s="141"/>
      <c r="F47" s="141"/>
      <c r="G47" s="141"/>
      <c r="H47" s="141"/>
    </row>
    <row r="48" spans="1:8">
      <c r="A48" s="141"/>
      <c r="B48" s="141"/>
      <c r="C48" s="141"/>
      <c r="D48" s="141"/>
      <c r="E48" s="141"/>
      <c r="F48" s="141"/>
      <c r="G48" s="141"/>
      <c r="H48" s="141"/>
    </row>
    <row r="49" spans="1:8">
      <c r="A49" s="141"/>
      <c r="B49" s="141"/>
      <c r="C49" s="141"/>
      <c r="D49" s="238"/>
      <c r="E49" s="141"/>
      <c r="F49" s="141"/>
      <c r="G49" s="141"/>
      <c r="H49" s="141"/>
    </row>
    <row r="50" spans="1:8" ht="16.5">
      <c r="A50" s="967" t="s">
        <v>981</v>
      </c>
      <c r="B50" s="967"/>
      <c r="C50" s="967"/>
      <c r="D50" s="141"/>
      <c r="E50" s="141"/>
      <c r="F50" s="141"/>
      <c r="G50" s="141"/>
      <c r="H50" s="141"/>
    </row>
    <row r="51" spans="1:8" ht="20.25" customHeight="1" thickBot="1">
      <c r="A51" s="745"/>
      <c r="B51" s="745"/>
      <c r="C51" s="745"/>
      <c r="D51" s="239"/>
    </row>
    <row r="52" spans="1:8" ht="49.35" customHeight="1">
      <c r="A52" s="970" t="s">
        <v>906</v>
      </c>
      <c r="B52" s="971"/>
      <c r="C52" s="342" t="s">
        <v>501</v>
      </c>
      <c r="D52" s="141"/>
    </row>
    <row r="53" spans="1:8" ht="32.1" customHeight="1">
      <c r="A53" s="968" t="s">
        <v>807</v>
      </c>
      <c r="B53" s="969"/>
      <c r="C53" s="340">
        <v>1666</v>
      </c>
      <c r="D53" s="141"/>
    </row>
    <row r="54" spans="1:8" ht="24" customHeight="1">
      <c r="A54" s="963" t="s">
        <v>808</v>
      </c>
      <c r="B54" s="964"/>
      <c r="C54" s="340">
        <v>1019</v>
      </c>
      <c r="D54" s="141"/>
    </row>
    <row r="55" spans="1:8" ht="24" customHeight="1">
      <c r="A55" s="963" t="s">
        <v>809</v>
      </c>
      <c r="B55" s="964"/>
      <c r="C55" s="340">
        <v>926</v>
      </c>
      <c r="D55" s="141"/>
    </row>
    <row r="56" spans="1:8" ht="24" customHeight="1">
      <c r="A56" s="963" t="s">
        <v>82</v>
      </c>
      <c r="B56" s="964"/>
      <c r="C56" s="340">
        <v>833</v>
      </c>
      <c r="D56" s="141"/>
    </row>
    <row r="57" spans="1:8" ht="24" customHeight="1">
      <c r="A57" s="963" t="s">
        <v>83</v>
      </c>
      <c r="B57" s="964"/>
      <c r="C57" s="340">
        <v>1296</v>
      </c>
      <c r="D57" s="141"/>
    </row>
    <row r="58" spans="1:8" ht="30.6" customHeight="1">
      <c r="A58" s="963" t="s">
        <v>503</v>
      </c>
      <c r="B58" s="964"/>
      <c r="C58" s="340">
        <v>157</v>
      </c>
      <c r="D58" s="141"/>
    </row>
    <row r="59" spans="1:8" ht="30.6" customHeight="1">
      <c r="A59" s="963" t="s">
        <v>504</v>
      </c>
      <c r="B59" s="964"/>
      <c r="C59" s="340">
        <v>264</v>
      </c>
      <c r="D59" s="141"/>
    </row>
    <row r="60" spans="1:8" ht="24" customHeight="1">
      <c r="A60" s="963" t="s">
        <v>505</v>
      </c>
      <c r="B60" s="964"/>
      <c r="C60" s="340">
        <v>231</v>
      </c>
      <c r="D60" s="141"/>
    </row>
    <row r="61" spans="1:8" ht="24" customHeight="1">
      <c r="A61" s="963" t="s">
        <v>506</v>
      </c>
      <c r="B61" s="964"/>
      <c r="C61" s="340">
        <v>185</v>
      </c>
      <c r="D61" s="141"/>
    </row>
    <row r="62" spans="1:8" ht="24" customHeight="1">
      <c r="A62" s="963" t="s">
        <v>507</v>
      </c>
      <c r="B62" s="964"/>
      <c r="C62" s="340">
        <v>264</v>
      </c>
      <c r="D62" s="141"/>
    </row>
    <row r="63" spans="1:8" ht="24" customHeight="1">
      <c r="A63" s="963" t="s">
        <v>508</v>
      </c>
      <c r="B63" s="964"/>
      <c r="C63" s="340">
        <v>92</v>
      </c>
      <c r="D63" s="141"/>
    </row>
    <row r="64" spans="1:8" ht="24" customHeight="1">
      <c r="A64" s="963" t="s">
        <v>509</v>
      </c>
      <c r="B64" s="964"/>
      <c r="C64" s="340">
        <v>120</v>
      </c>
      <c r="D64" s="141"/>
    </row>
    <row r="65" spans="1:9" ht="24" customHeight="1">
      <c r="A65" s="963" t="s">
        <v>510</v>
      </c>
      <c r="B65" s="964"/>
      <c r="C65" s="340">
        <v>295</v>
      </c>
      <c r="D65" s="141"/>
    </row>
    <row r="66" spans="1:9" ht="34.35" customHeight="1">
      <c r="A66" s="963" t="s">
        <v>511</v>
      </c>
      <c r="B66" s="964"/>
      <c r="C66" s="340">
        <v>120</v>
      </c>
      <c r="D66" s="141"/>
    </row>
    <row r="67" spans="1:9" ht="24" customHeight="1">
      <c r="A67" s="963" t="s">
        <v>512</v>
      </c>
      <c r="B67" s="964"/>
      <c r="C67" s="340">
        <v>92</v>
      </c>
      <c r="D67" s="141"/>
    </row>
    <row r="68" spans="1:9" ht="24" customHeight="1">
      <c r="A68" s="963" t="s">
        <v>513</v>
      </c>
      <c r="B68" s="964"/>
      <c r="C68" s="340">
        <v>440</v>
      </c>
      <c r="D68" s="141"/>
    </row>
    <row r="69" spans="1:9" ht="24" customHeight="1">
      <c r="A69" s="963" t="s">
        <v>514</v>
      </c>
      <c r="B69" s="964"/>
      <c r="C69" s="343">
        <v>88</v>
      </c>
      <c r="D69" s="141"/>
    </row>
    <row r="70" spans="1:9" ht="24" customHeight="1">
      <c r="A70" s="965" t="s">
        <v>84</v>
      </c>
      <c r="B70" s="966"/>
      <c r="C70" s="340">
        <v>420</v>
      </c>
      <c r="D70" s="141"/>
    </row>
    <row r="71" spans="1:9" ht="24" customHeight="1" thickBot="1">
      <c r="A71" s="973" t="s">
        <v>85</v>
      </c>
      <c r="B71" s="974"/>
      <c r="C71" s="341">
        <v>23</v>
      </c>
      <c r="D71" s="141"/>
      <c r="E71" s="141"/>
      <c r="F71" s="141"/>
      <c r="G71" s="141"/>
    </row>
    <row r="72" spans="1:9" s="137" customFormat="1" ht="9.6" customHeight="1">
      <c r="A72" s="975"/>
      <c r="B72" s="975"/>
      <c r="C72" s="975"/>
      <c r="D72" s="975"/>
      <c r="E72" s="169"/>
      <c r="F72" s="169"/>
      <c r="G72" s="169"/>
    </row>
    <row r="73" spans="1:9" s="137" customFormat="1" ht="25.35" customHeight="1">
      <c r="A73" s="972" t="s">
        <v>625</v>
      </c>
      <c r="B73" s="972"/>
      <c r="C73" s="972"/>
      <c r="D73" s="241"/>
      <c r="E73" s="241"/>
      <c r="F73" s="241"/>
      <c r="G73" s="241"/>
      <c r="H73" s="241"/>
      <c r="I73" s="241"/>
    </row>
    <row r="74" spans="1:9" ht="23.1" customHeight="1">
      <c r="A74" s="645" t="s">
        <v>626</v>
      </c>
      <c r="B74" s="645"/>
      <c r="C74" s="645"/>
      <c r="D74" s="5"/>
      <c r="E74" s="5"/>
      <c r="F74" s="5"/>
      <c r="G74" s="5"/>
      <c r="H74" s="5"/>
    </row>
    <row r="75" spans="1:9" ht="41.1" customHeight="1">
      <c r="A75" s="740" t="s">
        <v>1019</v>
      </c>
      <c r="B75" s="740"/>
      <c r="C75" s="740"/>
      <c r="D75" s="740"/>
    </row>
    <row r="79" spans="1:9" ht="16.5" customHeight="1"/>
    <row r="80" spans="1:9" ht="25.35" customHeight="1"/>
    <row r="81" spans="4:4" ht="17.45" customHeight="1"/>
    <row r="82" spans="4:4" ht="15" customHeight="1"/>
    <row r="84" spans="4:4" ht="11.1" customHeight="1"/>
    <row r="85" spans="4:4" ht="17.100000000000001" customHeight="1">
      <c r="D85" s="10">
        <v>34</v>
      </c>
    </row>
  </sheetData>
  <mergeCells count="56">
    <mergeCell ref="A11:B11"/>
    <mergeCell ref="A30:B30"/>
    <mergeCell ref="A29:B29"/>
    <mergeCell ref="A28:B28"/>
    <mergeCell ref="A25:B25"/>
    <mergeCell ref="A27:C27"/>
    <mergeCell ref="A26:B26"/>
    <mergeCell ref="A12:C12"/>
    <mergeCell ref="A24:B24"/>
    <mergeCell ref="A19:C19"/>
    <mergeCell ref="A3:B3"/>
    <mergeCell ref="A22:C22"/>
    <mergeCell ref="A9:B9"/>
    <mergeCell ref="A10:B10"/>
    <mergeCell ref="A2:D2"/>
    <mergeCell ref="A8:B8"/>
    <mergeCell ref="A7:C7"/>
    <mergeCell ref="A4:B4"/>
    <mergeCell ref="A5:B5"/>
    <mergeCell ref="A6:B6"/>
    <mergeCell ref="A17:B17"/>
    <mergeCell ref="A13:B13"/>
    <mergeCell ref="A14:B14"/>
    <mergeCell ref="A15:B15"/>
    <mergeCell ref="A1:C1"/>
    <mergeCell ref="A55:B55"/>
    <mergeCell ref="A18:B18"/>
    <mergeCell ref="A20:B20"/>
    <mergeCell ref="A21:B21"/>
    <mergeCell ref="A16:C16"/>
    <mergeCell ref="A59:B59"/>
    <mergeCell ref="A61:B61"/>
    <mergeCell ref="A62:B62"/>
    <mergeCell ref="A66:B66"/>
    <mergeCell ref="A64:B64"/>
    <mergeCell ref="A23:B23"/>
    <mergeCell ref="A56:B56"/>
    <mergeCell ref="A51:C51"/>
    <mergeCell ref="A75:D75"/>
    <mergeCell ref="A67:B67"/>
    <mergeCell ref="A74:C74"/>
    <mergeCell ref="A69:B69"/>
    <mergeCell ref="A73:C73"/>
    <mergeCell ref="A71:B71"/>
    <mergeCell ref="A68:B68"/>
    <mergeCell ref="A72:D72"/>
    <mergeCell ref="A57:B57"/>
    <mergeCell ref="A70:B70"/>
    <mergeCell ref="A50:C50"/>
    <mergeCell ref="A54:B54"/>
    <mergeCell ref="A53:B53"/>
    <mergeCell ref="A52:B52"/>
    <mergeCell ref="A63:B63"/>
    <mergeCell ref="A58:B58"/>
    <mergeCell ref="A60:B60"/>
    <mergeCell ref="A65:B65"/>
  </mergeCells>
  <phoneticPr fontId="0" type="noConversion"/>
  <printOptions horizontalCentered="1"/>
  <pageMargins left="0.98425196850393704" right="0.39370078740157483" top="0.98425196850393704" bottom="0.19685039370078741" header="0.51181102362204722" footer="0.31496062992125984"/>
  <pageSetup paperSize="9" scale="86" orientation="portrait" r:id="rId1"/>
  <headerFooter alignWithMargins="0"/>
  <rowBreaks count="1" manualBreakCount="1">
    <brk id="45" max="3" man="1"/>
  </rowBreaks>
</worksheet>
</file>

<file path=xl/worksheets/sheet13.xml><?xml version="1.0" encoding="utf-8"?>
<worksheet xmlns="http://schemas.openxmlformats.org/spreadsheetml/2006/main" xmlns:r="http://schemas.openxmlformats.org/officeDocument/2006/relationships">
  <sheetPr codeName="Φύλλο12"/>
  <dimension ref="A1:I29"/>
  <sheetViews>
    <sheetView view="pageBreakPreview" zoomScale="75" zoomScaleNormal="75" workbookViewId="0">
      <selection activeCell="F29" sqref="F29"/>
    </sheetView>
  </sheetViews>
  <sheetFormatPr defaultColWidth="8.625" defaultRowHeight="15"/>
  <cols>
    <col min="1" max="1" width="32.625" style="10" customWidth="1"/>
    <col min="2" max="2" width="6.625" style="10" customWidth="1"/>
    <col min="3" max="3" width="5.5" style="10" customWidth="1"/>
    <col min="4" max="4" width="32.625" style="10" customWidth="1"/>
    <col min="5" max="6" width="5.625" style="10" customWidth="1"/>
    <col min="7" max="7" width="8.625" style="10" hidden="1" customWidth="1"/>
    <col min="8" max="8" width="5.625" style="10" customWidth="1"/>
    <col min="9" max="16384" width="8.625" style="10"/>
  </cols>
  <sheetData>
    <row r="1" spans="1:9" ht="18">
      <c r="A1" s="989" t="s">
        <v>800</v>
      </c>
      <c r="B1" s="989"/>
      <c r="C1" s="989"/>
      <c r="D1" s="989"/>
      <c r="E1" s="989"/>
      <c r="F1" s="989"/>
    </row>
    <row r="2" spans="1:9" ht="19.5" thickBot="1">
      <c r="A2" s="817"/>
      <c r="B2" s="817"/>
      <c r="C2" s="817"/>
      <c r="D2" s="817"/>
      <c r="E2" s="817"/>
      <c r="F2" s="817"/>
      <c r="G2" s="185"/>
      <c r="H2" s="185"/>
      <c r="I2" s="185"/>
    </row>
    <row r="3" spans="1:9" ht="35.1" customHeight="1" thickTop="1">
      <c r="A3" s="993" t="s">
        <v>951</v>
      </c>
      <c r="B3" s="884"/>
      <c r="C3" s="885"/>
      <c r="D3" s="994" t="s">
        <v>302</v>
      </c>
      <c r="E3" s="882"/>
      <c r="F3" s="995"/>
      <c r="G3" s="242"/>
      <c r="H3" s="193"/>
    </row>
    <row r="4" spans="1:9" ht="30" customHeight="1">
      <c r="A4" s="984" t="s">
        <v>303</v>
      </c>
      <c r="B4" s="962"/>
      <c r="C4" s="985"/>
      <c r="D4" s="984" t="s">
        <v>303</v>
      </c>
      <c r="E4" s="962"/>
      <c r="F4" s="985"/>
      <c r="G4" s="243"/>
      <c r="H4" s="193"/>
      <c r="I4" s="244"/>
    </row>
    <row r="5" spans="1:9" ht="35.1" customHeight="1">
      <c r="A5" s="232" t="s">
        <v>262</v>
      </c>
      <c r="B5" s="1000">
        <f>320*0.09*1000</f>
        <v>28800</v>
      </c>
      <c r="C5" s="1001"/>
      <c r="D5" s="990" t="s">
        <v>1030</v>
      </c>
      <c r="E5" s="996">
        <f>950*1.7*2.2</f>
        <v>3553</v>
      </c>
      <c r="F5" s="997"/>
      <c r="G5" s="243"/>
      <c r="H5" s="193"/>
    </row>
    <row r="6" spans="1:9" ht="35.1" customHeight="1">
      <c r="A6" s="232" t="s">
        <v>300</v>
      </c>
      <c r="B6" s="1000">
        <f>1000*0.29*12/18</f>
        <v>193.33</v>
      </c>
      <c r="C6" s="1001"/>
      <c r="D6" s="991"/>
      <c r="E6" s="998"/>
      <c r="F6" s="999"/>
      <c r="G6" s="243"/>
      <c r="H6" s="193"/>
    </row>
    <row r="7" spans="1:9" ht="32.1" customHeight="1">
      <c r="A7" s="984" t="s">
        <v>304</v>
      </c>
      <c r="B7" s="962"/>
      <c r="C7" s="985"/>
      <c r="D7" s="984" t="s">
        <v>304</v>
      </c>
      <c r="E7" s="962"/>
      <c r="F7" s="985"/>
      <c r="G7" s="243"/>
      <c r="H7" s="193"/>
    </row>
    <row r="8" spans="1:9" ht="45" customHeight="1">
      <c r="A8" s="232" t="s">
        <v>298</v>
      </c>
      <c r="B8" s="1000">
        <f>1000*0.73*12/18</f>
        <v>486.67</v>
      </c>
      <c r="C8" s="1001"/>
      <c r="D8" s="232" t="s">
        <v>515</v>
      </c>
      <c r="E8" s="1000">
        <f>1000*0.38</f>
        <v>380</v>
      </c>
      <c r="F8" s="1001"/>
      <c r="G8" s="243"/>
      <c r="H8" s="193"/>
    </row>
    <row r="9" spans="1:9" ht="51" customHeight="1">
      <c r="A9" s="232" t="s">
        <v>299</v>
      </c>
      <c r="B9" s="1000">
        <f>4500*0.28*12/18</f>
        <v>840</v>
      </c>
      <c r="C9" s="1001"/>
      <c r="D9" s="992" t="s">
        <v>516</v>
      </c>
      <c r="E9" s="996">
        <f>2.3*1000*0.23</f>
        <v>529</v>
      </c>
      <c r="F9" s="997"/>
      <c r="G9" s="243"/>
      <c r="H9" s="193"/>
    </row>
    <row r="10" spans="1:9" ht="45" customHeight="1">
      <c r="A10" s="232" t="s">
        <v>263</v>
      </c>
      <c r="B10" s="1000">
        <f>40*1000*0.2</f>
        <v>8000</v>
      </c>
      <c r="C10" s="1001"/>
      <c r="D10" s="992"/>
      <c r="E10" s="998"/>
      <c r="F10" s="999"/>
      <c r="G10" s="243"/>
      <c r="H10" s="193"/>
    </row>
    <row r="11" spans="1:9" ht="45" customHeight="1">
      <c r="A11" s="232" t="s">
        <v>306</v>
      </c>
      <c r="B11" s="1000">
        <v>236.1</v>
      </c>
      <c r="C11" s="1001"/>
      <c r="D11" s="232" t="s">
        <v>305</v>
      </c>
      <c r="E11" s="1000">
        <v>121.2</v>
      </c>
      <c r="F11" s="1001"/>
      <c r="G11" s="243"/>
      <c r="H11" s="193"/>
    </row>
    <row r="12" spans="1:9" ht="45" customHeight="1">
      <c r="A12" s="232" t="s">
        <v>308</v>
      </c>
      <c r="B12" s="1000">
        <v>176.08</v>
      </c>
      <c r="C12" s="1001"/>
      <c r="D12" s="232" t="s">
        <v>264</v>
      </c>
      <c r="E12" s="1000">
        <v>156.65</v>
      </c>
      <c r="F12" s="1001"/>
      <c r="G12" s="243"/>
      <c r="H12" s="193"/>
    </row>
    <row r="13" spans="1:9" ht="45" customHeight="1" thickBot="1">
      <c r="A13" s="232" t="s">
        <v>309</v>
      </c>
      <c r="B13" s="1000">
        <v>375.64</v>
      </c>
      <c r="C13" s="1001"/>
      <c r="D13" s="232" t="s">
        <v>307</v>
      </c>
      <c r="E13" s="1000">
        <v>50.86</v>
      </c>
      <c r="F13" s="1001"/>
      <c r="G13" s="243"/>
      <c r="H13" s="193"/>
    </row>
    <row r="14" spans="1:9" ht="32.1" customHeight="1" thickTop="1">
      <c r="A14" s="981" t="s">
        <v>979</v>
      </c>
      <c r="B14" s="982"/>
      <c r="C14" s="983"/>
      <c r="D14" s="981" t="s">
        <v>979</v>
      </c>
      <c r="E14" s="982"/>
      <c r="F14" s="983"/>
      <c r="G14" s="245"/>
      <c r="H14" s="246"/>
      <c r="I14" s="137"/>
    </row>
    <row r="15" spans="1:9" ht="32.1" customHeight="1">
      <c r="A15" s="986" t="s">
        <v>746</v>
      </c>
      <c r="B15" s="987"/>
      <c r="C15" s="988"/>
      <c r="D15" s="986" t="s">
        <v>744</v>
      </c>
      <c r="E15" s="987"/>
      <c r="F15" s="988"/>
      <c r="G15" s="247"/>
      <c r="H15" s="246"/>
      <c r="I15" s="137"/>
    </row>
    <row r="16" spans="1:9" ht="32.1" customHeight="1">
      <c r="A16" s="986" t="s">
        <v>745</v>
      </c>
      <c r="B16" s="987"/>
      <c r="C16" s="988"/>
      <c r="D16" s="986" t="s">
        <v>745</v>
      </c>
      <c r="E16" s="987"/>
      <c r="F16" s="988"/>
      <c r="G16" s="248"/>
      <c r="H16" s="246"/>
      <c r="I16" s="137"/>
    </row>
    <row r="17" spans="1:9" ht="32.1" customHeight="1">
      <c r="A17" s="984" t="s">
        <v>310</v>
      </c>
      <c r="B17" s="962"/>
      <c r="C17" s="985"/>
      <c r="D17" s="984" t="s">
        <v>517</v>
      </c>
      <c r="E17" s="962"/>
      <c r="F17" s="985"/>
      <c r="G17" s="237"/>
      <c r="H17" s="246"/>
      <c r="I17" s="137"/>
    </row>
    <row r="18" spans="1:9" ht="32.1" customHeight="1">
      <c r="A18" s="986" t="s">
        <v>88</v>
      </c>
      <c r="B18" s="987"/>
      <c r="C18" s="988"/>
      <c r="D18" s="986" t="s">
        <v>89</v>
      </c>
      <c r="E18" s="987"/>
      <c r="F18" s="988"/>
      <c r="G18" s="234"/>
      <c r="H18" s="246"/>
      <c r="I18" s="137"/>
    </row>
    <row r="19" spans="1:9" ht="32.1" customHeight="1">
      <c r="A19" s="986" t="s">
        <v>90</v>
      </c>
      <c r="B19" s="987"/>
      <c r="C19" s="988"/>
      <c r="D19" s="986" t="s">
        <v>91</v>
      </c>
      <c r="E19" s="987"/>
      <c r="F19" s="988"/>
      <c r="G19" s="234"/>
      <c r="H19" s="246"/>
      <c r="I19" s="137"/>
    </row>
    <row r="20" spans="1:9" ht="32.1" customHeight="1">
      <c r="A20" s="984" t="s">
        <v>311</v>
      </c>
      <c r="B20" s="962"/>
      <c r="C20" s="985"/>
      <c r="D20" s="984" t="s">
        <v>311</v>
      </c>
      <c r="E20" s="962"/>
      <c r="F20" s="985"/>
      <c r="G20" s="237"/>
      <c r="H20" s="246"/>
      <c r="I20" s="137"/>
    </row>
    <row r="21" spans="1:9" ht="32.1" customHeight="1">
      <c r="A21" s="1003" t="s">
        <v>261</v>
      </c>
      <c r="B21" s="808"/>
      <c r="C21" s="1004"/>
      <c r="D21" s="1003" t="s">
        <v>968</v>
      </c>
      <c r="E21" s="808"/>
      <c r="F21" s="1004"/>
      <c r="G21" s="249"/>
      <c r="H21" s="246"/>
      <c r="I21" s="137"/>
    </row>
    <row r="22" spans="1:9" ht="9" customHeight="1" thickBot="1">
      <c r="A22" s="1005"/>
      <c r="B22" s="1006"/>
      <c r="C22" s="1007"/>
      <c r="D22" s="1005"/>
      <c r="E22" s="1006"/>
      <c r="F22" s="1007"/>
      <c r="G22" s="250"/>
      <c r="H22" s="246"/>
      <c r="I22" s="137"/>
    </row>
    <row r="23" spans="1:9" ht="19.5" thickTop="1">
      <c r="A23" s="222"/>
      <c r="B23" s="222"/>
      <c r="C23" s="222"/>
      <c r="D23" s="222"/>
      <c r="E23" s="222"/>
      <c r="F23" s="222"/>
      <c r="G23" s="222"/>
      <c r="H23" s="222"/>
      <c r="I23" s="222"/>
    </row>
    <row r="24" spans="1:9">
      <c r="A24" s="1008" t="s">
        <v>92</v>
      </c>
      <c r="B24" s="1008"/>
      <c r="C24" s="1008"/>
      <c r="D24" s="1008"/>
      <c r="E24" s="1008"/>
      <c r="F24" s="1008"/>
      <c r="G24" s="251"/>
      <c r="H24" s="251"/>
      <c r="I24" s="251"/>
    </row>
    <row r="25" spans="1:9">
      <c r="A25" s="1002" t="s">
        <v>584</v>
      </c>
      <c r="B25" s="1002"/>
      <c r="C25" s="1002"/>
      <c r="D25" s="1002"/>
      <c r="E25" s="1002"/>
      <c r="F25" s="1002"/>
      <c r="G25" s="252"/>
      <c r="H25" s="252"/>
      <c r="I25" s="252"/>
    </row>
    <row r="26" spans="1:9">
      <c r="A26" s="252"/>
      <c r="B26" s="252"/>
      <c r="C26" s="252"/>
      <c r="D26" s="252"/>
      <c r="E26" s="252"/>
      <c r="F26" s="252"/>
      <c r="G26" s="252"/>
      <c r="H26" s="252"/>
      <c r="I26" s="252"/>
    </row>
    <row r="29" spans="1:9" ht="44.1" customHeight="1">
      <c r="F29" s="10">
        <v>35</v>
      </c>
    </row>
  </sheetData>
  <mergeCells count="42">
    <mergeCell ref="E13:F13"/>
    <mergeCell ref="E9:F10"/>
    <mergeCell ref="D21:F22"/>
    <mergeCell ref="D19:F19"/>
    <mergeCell ref="B13:C13"/>
    <mergeCell ref="E8:F8"/>
    <mergeCell ref="B9:C9"/>
    <mergeCell ref="B10:C10"/>
    <mergeCell ref="B11:C11"/>
    <mergeCell ref="B12:C12"/>
    <mergeCell ref="E11:F11"/>
    <mergeCell ref="E12:F12"/>
    <mergeCell ref="E5:F6"/>
    <mergeCell ref="B5:C5"/>
    <mergeCell ref="B6:C6"/>
    <mergeCell ref="A4:C4"/>
    <mergeCell ref="B8:C8"/>
    <mergeCell ref="A25:F25"/>
    <mergeCell ref="A14:C14"/>
    <mergeCell ref="A17:C17"/>
    <mergeCell ref="A21:C22"/>
    <mergeCell ref="A24:F24"/>
    <mergeCell ref="D15:F15"/>
    <mergeCell ref="D16:F16"/>
    <mergeCell ref="D5:D6"/>
    <mergeCell ref="D9:D10"/>
    <mergeCell ref="A2:F2"/>
    <mergeCell ref="A3:C3"/>
    <mergeCell ref="D3:F3"/>
    <mergeCell ref="A7:C7"/>
    <mergeCell ref="D7:F7"/>
    <mergeCell ref="D4:F4"/>
    <mergeCell ref="D14:F14"/>
    <mergeCell ref="D17:F17"/>
    <mergeCell ref="D20:F20"/>
    <mergeCell ref="D18:F18"/>
    <mergeCell ref="A1:F1"/>
    <mergeCell ref="A19:C19"/>
    <mergeCell ref="A20:C20"/>
    <mergeCell ref="A18:C18"/>
    <mergeCell ref="A15:C15"/>
    <mergeCell ref="A16:C16"/>
  </mergeCells>
  <phoneticPr fontId="0" type="noConversion"/>
  <printOptions horizontalCentered="1"/>
  <pageMargins left="0.98425196850393704" right="0.39370078740157483" top="0.98425196850393704" bottom="0.19685039370078741" header="0.31496062992125984" footer="0.31496062992125984"/>
  <pageSetup paperSize="9" scale="87"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Φύλλο13"/>
  <dimension ref="A1:G23"/>
  <sheetViews>
    <sheetView view="pageBreakPreview" zoomScale="75" zoomScaleNormal="100" workbookViewId="0">
      <selection activeCell="A23" sqref="A23:E23"/>
    </sheetView>
  </sheetViews>
  <sheetFormatPr defaultColWidth="8.625" defaultRowHeight="15"/>
  <cols>
    <col min="1" max="1" width="23.625" style="10" customWidth="1"/>
    <col min="2" max="2" width="18" style="10" customWidth="1"/>
    <col min="3" max="3" width="15.625" style="10" customWidth="1"/>
    <col min="4" max="4" width="42.125" style="10" customWidth="1"/>
    <col min="5" max="5" width="26.125" style="10" customWidth="1"/>
    <col min="6" max="6" width="14" style="10" customWidth="1"/>
    <col min="7" max="7" width="11.125" style="10" customWidth="1"/>
    <col min="8" max="16384" width="8.625" style="10"/>
  </cols>
  <sheetData>
    <row r="1" spans="1:7" ht="28.35" customHeight="1">
      <c r="A1" s="773" t="s">
        <v>874</v>
      </c>
      <c r="B1" s="773"/>
      <c r="C1" s="773"/>
      <c r="D1" s="773"/>
    </row>
    <row r="2" spans="1:7">
      <c r="A2" s="165"/>
      <c r="B2" s="165"/>
      <c r="C2" s="165"/>
    </row>
    <row r="3" spans="1:7" ht="34.35" customHeight="1">
      <c r="A3" s="647" t="s">
        <v>875</v>
      </c>
      <c r="B3" s="647"/>
      <c r="C3" s="647"/>
      <c r="D3" s="647"/>
    </row>
    <row r="4" spans="1:7" ht="15.75" thickBot="1">
      <c r="A4" s="141"/>
      <c r="B4" s="141"/>
      <c r="C4" s="169"/>
    </row>
    <row r="5" spans="1:7" ht="36" customHeight="1" thickTop="1">
      <c r="A5" s="170" t="s">
        <v>627</v>
      </c>
      <c r="B5" s="142" t="s">
        <v>286</v>
      </c>
      <c r="C5" s="171"/>
    </row>
    <row r="6" spans="1:7" ht="22.35" customHeight="1">
      <c r="A6" s="145" t="s">
        <v>203</v>
      </c>
      <c r="B6" s="172">
        <v>0.7</v>
      </c>
      <c r="C6" s="173"/>
    </row>
    <row r="7" spans="1:7" ht="21.6" customHeight="1">
      <c r="A7" s="155" t="s">
        <v>204</v>
      </c>
      <c r="B7" s="172">
        <v>0.35</v>
      </c>
      <c r="C7" s="173"/>
    </row>
    <row r="8" spans="1:7" ht="30" customHeight="1" thickBot="1">
      <c r="A8" s="174" t="s">
        <v>630</v>
      </c>
      <c r="B8" s="175">
        <v>0.88</v>
      </c>
      <c r="C8" s="173"/>
    </row>
    <row r="9" spans="1:7" ht="16.5" thickTop="1" thickBot="1">
      <c r="C9" s="176"/>
    </row>
    <row r="10" spans="1:7" ht="33.6" customHeight="1" thickTop="1">
      <c r="A10" s="177" t="s">
        <v>629</v>
      </c>
      <c r="B10" s="142" t="s">
        <v>287</v>
      </c>
      <c r="C10" s="171"/>
    </row>
    <row r="11" spans="1:7" ht="36" customHeight="1" thickBot="1">
      <c r="A11" s="178" t="s">
        <v>628</v>
      </c>
      <c r="B11" s="179">
        <v>0.04</v>
      </c>
      <c r="C11" s="180"/>
    </row>
    <row r="12" spans="1:7" ht="11.45" customHeight="1" thickTop="1" thickBot="1"/>
    <row r="13" spans="1:7" ht="27" customHeight="1" thickTop="1">
      <c r="A13" s="1018" t="s">
        <v>775</v>
      </c>
      <c r="B13" s="1019"/>
      <c r="C13" s="1019"/>
      <c r="D13" s="1020"/>
      <c r="E13" s="158"/>
      <c r="F13" s="158"/>
      <c r="G13" s="158"/>
    </row>
    <row r="14" spans="1:7" ht="20.100000000000001" customHeight="1">
      <c r="A14" s="1015" t="s">
        <v>518</v>
      </c>
      <c r="B14" s="1016"/>
      <c r="C14" s="1021" t="s">
        <v>777</v>
      </c>
      <c r="D14" s="1022"/>
      <c r="E14" s="181"/>
      <c r="F14" s="182"/>
      <c r="G14" s="182"/>
    </row>
    <row r="15" spans="1:7" ht="20.100000000000001" customHeight="1">
      <c r="A15" s="1015" t="s">
        <v>778</v>
      </c>
      <c r="B15" s="1016"/>
      <c r="C15" s="1021" t="s">
        <v>779</v>
      </c>
      <c r="D15" s="1022"/>
      <c r="E15" s="181"/>
      <c r="F15" s="182"/>
      <c r="G15" s="182"/>
    </row>
    <row r="16" spans="1:7" ht="20.100000000000001" customHeight="1">
      <c r="A16" s="1015" t="s">
        <v>781</v>
      </c>
      <c r="B16" s="1016"/>
      <c r="C16" s="1021" t="s">
        <v>780</v>
      </c>
      <c r="D16" s="1022"/>
      <c r="E16" s="181"/>
      <c r="F16" s="182"/>
      <c r="G16" s="182"/>
    </row>
    <row r="17" spans="1:7" ht="20.100000000000001" customHeight="1">
      <c r="A17" s="1015" t="s">
        <v>519</v>
      </c>
      <c r="B17" s="1016"/>
      <c r="C17" s="1021" t="s">
        <v>782</v>
      </c>
      <c r="D17" s="1022"/>
      <c r="E17" s="181"/>
      <c r="F17" s="182"/>
      <c r="G17" s="182"/>
    </row>
    <row r="18" spans="1:7" ht="20.100000000000001" customHeight="1">
      <c r="A18" s="1015" t="s">
        <v>520</v>
      </c>
      <c r="B18" s="1016"/>
      <c r="C18" s="1021" t="s">
        <v>871</v>
      </c>
      <c r="D18" s="1022"/>
      <c r="E18" s="181"/>
      <c r="F18" s="182"/>
      <c r="G18" s="182"/>
    </row>
    <row r="19" spans="1:7" ht="20.100000000000001" customHeight="1" thickBot="1">
      <c r="A19" s="1013" t="s">
        <v>521</v>
      </c>
      <c r="B19" s="1014"/>
      <c r="C19" s="1010" t="s">
        <v>872</v>
      </c>
      <c r="D19" s="1011"/>
      <c r="E19" s="181"/>
    </row>
    <row r="20" spans="1:7" ht="24.6" customHeight="1" thickTop="1">
      <c r="A20" s="1017" t="s">
        <v>1000</v>
      </c>
      <c r="B20" s="1017"/>
      <c r="C20" s="1017"/>
      <c r="D20" s="1017"/>
      <c r="E20" s="1017"/>
    </row>
    <row r="21" spans="1:7" ht="41.1" customHeight="1">
      <c r="A21" s="1012" t="s">
        <v>185</v>
      </c>
      <c r="B21" s="1012"/>
      <c r="C21" s="1012"/>
      <c r="D21" s="1012"/>
      <c r="E21" s="1012"/>
    </row>
    <row r="22" spans="1:7" ht="12" customHeight="1"/>
    <row r="23" spans="1:7" ht="22.5" customHeight="1">
      <c r="A23" s="1009">
        <v>36</v>
      </c>
      <c r="B23" s="1009"/>
      <c r="C23" s="1009"/>
      <c r="D23" s="1009"/>
      <c r="E23" s="1009"/>
    </row>
  </sheetData>
  <mergeCells count="18">
    <mergeCell ref="A3:D3"/>
    <mergeCell ref="C18:D18"/>
    <mergeCell ref="C17:D17"/>
    <mergeCell ref="C16:D16"/>
    <mergeCell ref="C15:D15"/>
    <mergeCell ref="C14:D14"/>
    <mergeCell ref="A15:B15"/>
    <mergeCell ref="A16:B16"/>
    <mergeCell ref="A23:E23"/>
    <mergeCell ref="C19:D19"/>
    <mergeCell ref="A21:E21"/>
    <mergeCell ref="A19:B19"/>
    <mergeCell ref="A17:B17"/>
    <mergeCell ref="A1:D1"/>
    <mergeCell ref="A20:E20"/>
    <mergeCell ref="A18:B18"/>
    <mergeCell ref="A13:D13"/>
    <mergeCell ref="A14:B14"/>
  </mergeCells>
  <phoneticPr fontId="0" type="noConversion"/>
  <printOptions horizontalCentered="1"/>
  <pageMargins left="0.98425196850393704" right="0.39370078740157483" top="0.98425196850393704" bottom="0.19685039370078741" header="0.51181102362204722" footer="0.31496062992125984"/>
  <pageSetup paperSize="9" scale="94" orientation="landscape" r:id="rId1"/>
  <headerFooter alignWithMargins="0"/>
</worksheet>
</file>

<file path=xl/worksheets/sheet15.xml><?xml version="1.0" encoding="utf-8"?>
<worksheet xmlns="http://schemas.openxmlformats.org/spreadsheetml/2006/main" xmlns:r="http://schemas.openxmlformats.org/officeDocument/2006/relationships">
  <sheetPr codeName="Φύλλο14"/>
  <dimension ref="A1:G29"/>
  <sheetViews>
    <sheetView view="pageBreakPreview" zoomScale="80" zoomScaleNormal="75" zoomScaleSheetLayoutView="80" workbookViewId="0">
      <selection activeCell="F27" sqref="F27"/>
    </sheetView>
  </sheetViews>
  <sheetFormatPr defaultColWidth="11.125" defaultRowHeight="15"/>
  <cols>
    <col min="1" max="1" width="11.125" style="10" customWidth="1"/>
    <col min="2" max="2" width="31.125" style="10" customWidth="1"/>
    <col min="3" max="3" width="10.875" style="94" customWidth="1"/>
    <col min="4" max="4" width="11.125" style="10" customWidth="1"/>
    <col min="5" max="5" width="27.125" style="10" customWidth="1"/>
    <col min="6" max="6" width="10.625" style="94" customWidth="1"/>
    <col min="7" max="7" width="9.875" style="10" customWidth="1"/>
    <col min="8" max="16384" width="11.125" style="10"/>
  </cols>
  <sheetData>
    <row r="1" spans="1:7" s="25" customFormat="1" ht="24" customHeight="1" thickBot="1">
      <c r="A1" s="1038" t="s">
        <v>757</v>
      </c>
      <c r="B1" s="1038"/>
      <c r="C1" s="1038"/>
      <c r="D1" s="1038"/>
      <c r="E1" s="1038"/>
      <c r="F1" s="1038"/>
      <c r="G1" s="187"/>
    </row>
    <row r="2" spans="1:7" s="182" customFormat="1" ht="40.5" customHeight="1">
      <c r="A2" s="1024" t="s">
        <v>343</v>
      </c>
      <c r="B2" s="1025"/>
      <c r="C2" s="447">
        <f>1.1*60</f>
        <v>66</v>
      </c>
      <c r="D2" s="1025" t="s">
        <v>340</v>
      </c>
      <c r="E2" s="1025"/>
      <c r="F2" s="448">
        <v>350</v>
      </c>
    </row>
    <row r="3" spans="1:7" s="182" customFormat="1" ht="36.6" customHeight="1">
      <c r="A3" s="1026" t="s">
        <v>344</v>
      </c>
      <c r="B3" s="1023"/>
      <c r="C3" s="189">
        <f>1.1*39</f>
        <v>43</v>
      </c>
      <c r="D3" s="1023" t="s">
        <v>342</v>
      </c>
      <c r="E3" s="1023"/>
      <c r="F3" s="449">
        <v>220</v>
      </c>
    </row>
    <row r="4" spans="1:7" s="182" customFormat="1" ht="36.6" customHeight="1">
      <c r="A4" s="1026" t="s">
        <v>182</v>
      </c>
      <c r="B4" s="1023"/>
      <c r="C4" s="189">
        <f>1.1*65</f>
        <v>72</v>
      </c>
      <c r="D4" s="1023" t="s">
        <v>339</v>
      </c>
      <c r="E4" s="1023"/>
      <c r="F4" s="449">
        <f>1.1*156</f>
        <v>172</v>
      </c>
    </row>
    <row r="5" spans="1:7" s="182" customFormat="1" ht="39.6" customHeight="1">
      <c r="A5" s="1026" t="s">
        <v>179</v>
      </c>
      <c r="B5" s="1023"/>
      <c r="C5" s="189">
        <f>1.1*49</f>
        <v>54</v>
      </c>
      <c r="D5" s="1023" t="s">
        <v>338</v>
      </c>
      <c r="E5" s="1023"/>
      <c r="F5" s="449">
        <f>1.1*130</f>
        <v>143</v>
      </c>
    </row>
    <row r="6" spans="1:7" s="182" customFormat="1" ht="36" customHeight="1">
      <c r="A6" s="1026" t="s">
        <v>180</v>
      </c>
      <c r="B6" s="1023"/>
      <c r="C6" s="189">
        <f>1.1*72</f>
        <v>79</v>
      </c>
      <c r="D6" s="1023" t="s">
        <v>695</v>
      </c>
      <c r="E6" s="1023"/>
      <c r="F6" s="449">
        <v>311</v>
      </c>
    </row>
    <row r="7" spans="1:7" s="182" customFormat="1" ht="35.1" customHeight="1">
      <c r="A7" s="1026" t="s">
        <v>181</v>
      </c>
      <c r="B7" s="1023"/>
      <c r="C7" s="189">
        <f>1.1*55</f>
        <v>61</v>
      </c>
      <c r="D7" s="1023" t="s">
        <v>1106</v>
      </c>
      <c r="E7" s="1023"/>
      <c r="F7" s="449">
        <f>1.1*114</f>
        <v>125</v>
      </c>
    </row>
    <row r="8" spans="1:7" s="182" customFormat="1" ht="35.450000000000003" customHeight="1">
      <c r="A8" s="1026" t="s">
        <v>1069</v>
      </c>
      <c r="B8" s="1023"/>
      <c r="C8" s="189">
        <f>1.1*63</f>
        <v>69</v>
      </c>
      <c r="D8" s="1023" t="s">
        <v>1034</v>
      </c>
      <c r="E8" s="1023"/>
      <c r="F8" s="449">
        <v>100</v>
      </c>
    </row>
    <row r="9" spans="1:7" s="182" customFormat="1" ht="39" customHeight="1">
      <c r="A9" s="1026" t="s">
        <v>1036</v>
      </c>
      <c r="B9" s="1023"/>
      <c r="C9" s="189">
        <f>1.1*9</f>
        <v>10</v>
      </c>
      <c r="D9" s="1023" t="s">
        <v>1035</v>
      </c>
      <c r="E9" s="1023"/>
      <c r="F9" s="449">
        <v>4</v>
      </c>
    </row>
    <row r="10" spans="1:7" s="182" customFormat="1" ht="38.25" customHeight="1">
      <c r="A10" s="1026" t="s">
        <v>1070</v>
      </c>
      <c r="B10" s="1023"/>
      <c r="C10" s="189">
        <f>1.1*33</f>
        <v>36</v>
      </c>
      <c r="D10" s="1023" t="s">
        <v>1071</v>
      </c>
      <c r="E10" s="1023"/>
      <c r="F10" s="449">
        <v>16</v>
      </c>
    </row>
    <row r="11" spans="1:7" s="182" customFormat="1" ht="40.5" customHeight="1">
      <c r="A11" s="1026" t="s">
        <v>694</v>
      </c>
      <c r="B11" s="1023"/>
      <c r="C11" s="189">
        <f>1.1*117</f>
        <v>129</v>
      </c>
      <c r="D11" s="1023" t="s">
        <v>336</v>
      </c>
      <c r="E11" s="1023"/>
      <c r="F11" s="449" t="s">
        <v>604</v>
      </c>
    </row>
    <row r="12" spans="1:7" s="182" customFormat="1" ht="47.1" customHeight="1">
      <c r="A12" s="1026" t="s">
        <v>341</v>
      </c>
      <c r="B12" s="1023"/>
      <c r="C12" s="189">
        <f>1.1*45708</f>
        <v>50279</v>
      </c>
      <c r="D12" s="1023" t="s">
        <v>335</v>
      </c>
      <c r="E12" s="1023"/>
      <c r="F12" s="450" t="s">
        <v>605</v>
      </c>
    </row>
    <row r="13" spans="1:7" s="182" customFormat="1" ht="42" customHeight="1">
      <c r="A13" s="1026" t="s">
        <v>140</v>
      </c>
      <c r="B13" s="1023"/>
      <c r="C13" s="189">
        <f>1.1*3504</f>
        <v>3854</v>
      </c>
      <c r="D13" s="1023" t="s">
        <v>130</v>
      </c>
      <c r="E13" s="1023"/>
      <c r="F13" s="451" t="s">
        <v>696</v>
      </c>
    </row>
    <row r="14" spans="1:7" s="182" customFormat="1" ht="39.75" customHeight="1">
      <c r="A14" s="1026" t="s">
        <v>345</v>
      </c>
      <c r="B14" s="1023"/>
      <c r="C14" s="189">
        <f>1.1*168</f>
        <v>185</v>
      </c>
      <c r="D14" s="1023" t="s">
        <v>334</v>
      </c>
      <c r="E14" s="1023"/>
      <c r="F14" s="450" t="s">
        <v>606</v>
      </c>
    </row>
    <row r="15" spans="1:7" s="182" customFormat="1" ht="41.1" customHeight="1">
      <c r="A15" s="1029" t="s">
        <v>1072</v>
      </c>
      <c r="B15" s="1030"/>
      <c r="C15" s="1031"/>
      <c r="D15" s="1023" t="s">
        <v>131</v>
      </c>
      <c r="E15" s="1023"/>
      <c r="F15" s="450" t="s">
        <v>56</v>
      </c>
    </row>
    <row r="16" spans="1:7" s="182" customFormat="1" ht="39" customHeight="1">
      <c r="A16" s="1032"/>
      <c r="B16" s="1033"/>
      <c r="C16" s="1034"/>
      <c r="D16" s="1023" t="s">
        <v>1001</v>
      </c>
      <c r="E16" s="1023"/>
      <c r="F16" s="449">
        <f>1.1*381</f>
        <v>419</v>
      </c>
    </row>
    <row r="17" spans="1:7" s="182" customFormat="1" ht="40.5" customHeight="1" thickBot="1">
      <c r="A17" s="1035"/>
      <c r="B17" s="1036"/>
      <c r="C17" s="1037"/>
      <c r="D17" s="1028" t="s">
        <v>333</v>
      </c>
      <c r="E17" s="1028"/>
      <c r="F17" s="452">
        <f>1.1*205</f>
        <v>225.5</v>
      </c>
    </row>
    <row r="18" spans="1:7" s="182" customFormat="1" ht="35.25" customHeight="1">
      <c r="A18" s="453"/>
      <c r="B18" s="453"/>
      <c r="C18" s="453"/>
      <c r="D18" s="453"/>
      <c r="E18" s="453"/>
      <c r="F18" s="453"/>
    </row>
    <row r="19" spans="1:7" s="182" customFormat="1" ht="21" customHeight="1">
      <c r="A19" s="453"/>
      <c r="B19" s="453"/>
      <c r="C19" s="453"/>
      <c r="D19" s="458"/>
      <c r="E19" s="458"/>
      <c r="F19" s="458"/>
    </row>
    <row r="20" spans="1:7" s="182" customFormat="1" ht="20.25" customHeight="1">
      <c r="A20" s="458" t="s">
        <v>873</v>
      </c>
      <c r="B20" s="458"/>
      <c r="C20" s="458"/>
      <c r="D20" s="458"/>
      <c r="E20" s="458"/>
      <c r="F20" s="458"/>
    </row>
    <row r="21" spans="1:7" s="182" customFormat="1" ht="20.25" customHeight="1">
      <c r="A21" s="458" t="s">
        <v>132</v>
      </c>
      <c r="B21" s="458"/>
      <c r="C21" s="458"/>
      <c r="D21" s="458"/>
      <c r="E21" s="458"/>
      <c r="F21" s="458"/>
    </row>
    <row r="22" spans="1:7" s="182" customFormat="1" ht="20.25" customHeight="1">
      <c r="A22" s="458" t="s">
        <v>133</v>
      </c>
      <c r="B22" s="458"/>
      <c r="C22" s="458"/>
      <c r="D22" s="458"/>
      <c r="E22" s="458"/>
      <c r="F22" s="458"/>
    </row>
    <row r="23" spans="1:7" s="182" customFormat="1" ht="21.95" customHeight="1">
      <c r="A23" s="458"/>
      <c r="B23" s="458"/>
      <c r="C23" s="458"/>
      <c r="D23" s="190"/>
      <c r="E23" s="190"/>
      <c r="F23" s="190"/>
    </row>
    <row r="24" spans="1:7" s="182" customFormat="1" ht="15.6" customHeight="1">
      <c r="A24" s="190" t="s">
        <v>943</v>
      </c>
      <c r="B24" s="190"/>
      <c r="C24" s="190"/>
      <c r="D24" s="191"/>
      <c r="E24" s="191"/>
      <c r="F24" s="191"/>
      <c r="G24" s="190"/>
    </row>
    <row r="25" spans="1:7" s="182" customFormat="1" ht="14.1" customHeight="1">
      <c r="A25" s="1027" t="s">
        <v>57</v>
      </c>
      <c r="B25" s="1027"/>
      <c r="C25" s="1027"/>
      <c r="D25" s="1027"/>
      <c r="E25" s="1027"/>
      <c r="F25" s="191"/>
      <c r="G25" s="191"/>
    </row>
    <row r="26" spans="1:7" s="182" customFormat="1" ht="33" customHeight="1">
      <c r="A26" s="1027" t="s">
        <v>435</v>
      </c>
      <c r="B26" s="1027"/>
      <c r="C26" s="1027"/>
      <c r="D26" s="1027"/>
      <c r="E26" s="1027"/>
      <c r="F26" s="10"/>
      <c r="G26" s="191"/>
    </row>
    <row r="27" spans="1:7" ht="134.1" customHeight="1">
      <c r="C27" s="10"/>
      <c r="F27" s="64">
        <v>37</v>
      </c>
    </row>
    <row r="28" spans="1:7" ht="55.35" customHeight="1"/>
    <row r="29" spans="1:7" ht="55.35" customHeight="1"/>
  </sheetData>
  <mergeCells count="33">
    <mergeCell ref="A8:B8"/>
    <mergeCell ref="A15:C17"/>
    <mergeCell ref="A1:F1"/>
    <mergeCell ref="A9:B9"/>
    <mergeCell ref="D8:E8"/>
    <mergeCell ref="D5:E5"/>
    <mergeCell ref="A4:B4"/>
    <mergeCell ref="A5:B5"/>
    <mergeCell ref="A7:B7"/>
    <mergeCell ref="D6:E6"/>
    <mergeCell ref="D7:E7"/>
    <mergeCell ref="D10:E10"/>
    <mergeCell ref="D17:E17"/>
    <mergeCell ref="D14:E14"/>
    <mergeCell ref="D16:E16"/>
    <mergeCell ref="D15:E15"/>
    <mergeCell ref="D11:E11"/>
    <mergeCell ref="D13:E13"/>
    <mergeCell ref="A25:E25"/>
    <mergeCell ref="A26:E26"/>
    <mergeCell ref="D9:E9"/>
    <mergeCell ref="D12:E12"/>
    <mergeCell ref="A12:B12"/>
    <mergeCell ref="A10:B10"/>
    <mergeCell ref="A13:B13"/>
    <mergeCell ref="A14:B14"/>
    <mergeCell ref="A11:B11"/>
    <mergeCell ref="D4:E4"/>
    <mergeCell ref="A2:B2"/>
    <mergeCell ref="A3:B3"/>
    <mergeCell ref="D2:E2"/>
    <mergeCell ref="D3:E3"/>
    <mergeCell ref="A6:B6"/>
  </mergeCells>
  <phoneticPr fontId="0" type="noConversion"/>
  <printOptions horizontalCentered="1"/>
  <pageMargins left="0.98425196850393704" right="0.39370078740157483" top="0.78740157480314965" bottom="0.19685039370078741" header="0.31496062992125984" footer="0.11811023622047245"/>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Φύλλο15"/>
  <dimension ref="A1:J68"/>
  <sheetViews>
    <sheetView view="pageBreakPreview" topLeftCell="A13" zoomScaleNormal="75" workbookViewId="0">
      <selection activeCell="I27" sqref="I27"/>
    </sheetView>
  </sheetViews>
  <sheetFormatPr defaultColWidth="8.625" defaultRowHeight="12.75"/>
  <cols>
    <col min="1" max="1" width="4.125" style="253" customWidth="1"/>
    <col min="2" max="2" width="31" style="253" customWidth="1"/>
    <col min="3" max="3" width="9.625" style="253" customWidth="1"/>
    <col min="4" max="4" width="14" style="353" customWidth="1"/>
    <col min="5" max="5" width="2.125" style="253" customWidth="1"/>
    <col min="6" max="6" width="11" style="253" customWidth="1"/>
    <col min="7" max="7" width="9.375" style="235" customWidth="1"/>
    <col min="8" max="8" width="9.625" style="253" customWidth="1"/>
    <col min="9" max="9" width="6" style="253" customWidth="1"/>
    <col min="10" max="16384" width="8.625" style="253"/>
  </cols>
  <sheetData>
    <row r="1" spans="1:10" ht="48" customHeight="1" thickBot="1">
      <c r="A1" s="745" t="s">
        <v>535</v>
      </c>
      <c r="B1" s="745"/>
      <c r="C1" s="745"/>
      <c r="D1" s="745"/>
      <c r="E1" s="745"/>
      <c r="F1" s="745"/>
      <c r="G1" s="745"/>
      <c r="H1" s="745"/>
      <c r="I1" s="745"/>
    </row>
    <row r="2" spans="1:10" ht="26.45" customHeight="1" thickTop="1">
      <c r="A2" s="838" t="s">
        <v>832</v>
      </c>
      <c r="B2" s="1059" t="s">
        <v>816</v>
      </c>
      <c r="C2" s="1059" t="s">
        <v>374</v>
      </c>
      <c r="D2" s="1061" t="s">
        <v>925</v>
      </c>
      <c r="E2" s="254"/>
      <c r="F2" s="1064" t="s">
        <v>260</v>
      </c>
      <c r="G2" s="1064"/>
      <c r="H2" s="1064"/>
      <c r="I2" s="1064"/>
      <c r="J2" s="158"/>
    </row>
    <row r="3" spans="1:10" ht="26.45" customHeight="1">
      <c r="A3" s="839"/>
      <c r="B3" s="1060"/>
      <c r="C3" s="1060"/>
      <c r="D3" s="1062"/>
      <c r="E3" s="254"/>
      <c r="F3" s="1064"/>
      <c r="G3" s="1064"/>
      <c r="H3" s="1064"/>
      <c r="I3" s="1064"/>
      <c r="J3" s="255"/>
    </row>
    <row r="4" spans="1:10" ht="39" customHeight="1">
      <c r="A4" s="147">
        <v>1</v>
      </c>
      <c r="B4" s="196" t="s">
        <v>95</v>
      </c>
      <c r="C4" s="225">
        <v>160</v>
      </c>
      <c r="D4" s="351" t="s">
        <v>366</v>
      </c>
      <c r="E4" s="202"/>
      <c r="F4" s="1063" t="s">
        <v>876</v>
      </c>
      <c r="G4" s="1063"/>
      <c r="H4" s="1063"/>
      <c r="I4" s="1063"/>
      <c r="J4" s="256"/>
    </row>
    <row r="5" spans="1:10" ht="38.450000000000003" customHeight="1">
      <c r="A5" s="147">
        <v>2</v>
      </c>
      <c r="B5" s="196" t="s">
        <v>96</v>
      </c>
      <c r="C5" s="225">
        <v>155</v>
      </c>
      <c r="D5" s="351" t="s">
        <v>365</v>
      </c>
      <c r="E5" s="202"/>
      <c r="F5" s="1049" t="s">
        <v>266</v>
      </c>
      <c r="G5" s="1049"/>
      <c r="H5" s="1049"/>
      <c r="I5" s="1049"/>
      <c r="J5" s="256"/>
    </row>
    <row r="6" spans="1:10" ht="43.35" customHeight="1">
      <c r="A6" s="147">
        <v>3</v>
      </c>
      <c r="B6" s="196" t="s">
        <v>97</v>
      </c>
      <c r="C6" s="225">
        <v>130</v>
      </c>
      <c r="D6" s="351" t="s">
        <v>367</v>
      </c>
      <c r="E6" s="202"/>
      <c r="F6" s="1049" t="s">
        <v>927</v>
      </c>
      <c r="G6" s="1049"/>
      <c r="H6" s="1049"/>
      <c r="I6" s="1049"/>
      <c r="J6" s="256"/>
    </row>
    <row r="7" spans="1:10" ht="57" customHeight="1">
      <c r="A7" s="147">
        <v>4</v>
      </c>
      <c r="B7" s="196" t="s">
        <v>98</v>
      </c>
      <c r="C7" s="225">
        <v>150</v>
      </c>
      <c r="D7" s="351" t="s">
        <v>368</v>
      </c>
      <c r="E7" s="202"/>
      <c r="F7" s="1049" t="s">
        <v>621</v>
      </c>
      <c r="G7" s="1049"/>
      <c r="H7" s="1049"/>
      <c r="I7" s="1049"/>
      <c r="J7" s="256"/>
    </row>
    <row r="8" spans="1:10" ht="27.95" customHeight="1">
      <c r="A8" s="147">
        <v>5</v>
      </c>
      <c r="B8" s="196" t="s">
        <v>817</v>
      </c>
      <c r="C8" s="225">
        <v>130</v>
      </c>
      <c r="D8" s="351" t="s">
        <v>369</v>
      </c>
      <c r="E8" s="202"/>
      <c r="F8" s="1049" t="s">
        <v>926</v>
      </c>
      <c r="G8" s="1049"/>
      <c r="H8" s="1049"/>
      <c r="I8" s="1049"/>
      <c r="J8" s="256"/>
    </row>
    <row r="9" spans="1:10" ht="48" customHeight="1">
      <c r="A9" s="147">
        <v>6</v>
      </c>
      <c r="B9" s="196" t="s">
        <v>99</v>
      </c>
      <c r="C9" s="225">
        <v>150</v>
      </c>
      <c r="D9" s="351" t="s">
        <v>370</v>
      </c>
      <c r="E9" s="202"/>
      <c r="F9" s="1049"/>
      <c r="G9" s="1049"/>
      <c r="H9" s="1049"/>
      <c r="I9" s="1049"/>
      <c r="J9" s="256"/>
    </row>
    <row r="10" spans="1:10" ht="39.6" customHeight="1">
      <c r="A10" s="147">
        <v>7</v>
      </c>
      <c r="B10" s="196" t="s">
        <v>818</v>
      </c>
      <c r="C10" s="225">
        <v>140</v>
      </c>
      <c r="D10" s="351" t="s">
        <v>373</v>
      </c>
      <c r="E10" s="202"/>
      <c r="F10" s="1049"/>
      <c r="G10" s="1049"/>
      <c r="H10" s="1049"/>
      <c r="I10" s="1049"/>
      <c r="J10" s="256"/>
    </row>
    <row r="11" spans="1:10" ht="48" customHeight="1">
      <c r="A11" s="147">
        <v>8</v>
      </c>
      <c r="B11" s="196" t="s">
        <v>134</v>
      </c>
      <c r="C11" s="225">
        <v>75</v>
      </c>
      <c r="D11" s="351" t="s">
        <v>372</v>
      </c>
      <c r="E11" s="202"/>
      <c r="F11" s="1049"/>
      <c r="G11" s="1049"/>
      <c r="H11" s="1049"/>
      <c r="I11" s="1049"/>
      <c r="J11" s="256"/>
    </row>
    <row r="12" spans="1:10" ht="34.35" customHeight="1">
      <c r="A12" s="147">
        <v>9</v>
      </c>
      <c r="B12" s="196" t="s">
        <v>819</v>
      </c>
      <c r="C12" s="225">
        <v>140</v>
      </c>
      <c r="D12" s="351" t="s">
        <v>364</v>
      </c>
      <c r="E12" s="202"/>
      <c r="F12" s="1049" t="s">
        <v>956</v>
      </c>
      <c r="G12" s="1049"/>
      <c r="H12" s="1049"/>
      <c r="I12" s="1049"/>
      <c r="J12" s="256"/>
    </row>
    <row r="13" spans="1:10" ht="26.45" customHeight="1">
      <c r="A13" s="147">
        <v>10</v>
      </c>
      <c r="B13" s="196" t="s">
        <v>653</v>
      </c>
      <c r="C13" s="225">
        <v>190</v>
      </c>
      <c r="D13" s="351" t="s">
        <v>363</v>
      </c>
      <c r="E13" s="202"/>
      <c r="F13" s="1049"/>
      <c r="G13" s="1049"/>
      <c r="H13" s="1049"/>
      <c r="I13" s="1049"/>
    </row>
    <row r="14" spans="1:10" ht="38.450000000000003" customHeight="1">
      <c r="A14" s="147">
        <v>11</v>
      </c>
      <c r="B14" s="196" t="s">
        <v>821</v>
      </c>
      <c r="C14" s="225">
        <v>190</v>
      </c>
      <c r="D14" s="351" t="s">
        <v>371</v>
      </c>
      <c r="E14" s="202"/>
      <c r="F14" s="1049"/>
      <c r="G14" s="1049"/>
      <c r="H14" s="1049"/>
      <c r="I14" s="1049"/>
    </row>
    <row r="15" spans="1:10" ht="39" customHeight="1">
      <c r="A15" s="147">
        <v>12</v>
      </c>
      <c r="B15" s="196" t="s">
        <v>651</v>
      </c>
      <c r="C15" s="225">
        <v>150</v>
      </c>
      <c r="D15" s="351" t="s">
        <v>838</v>
      </c>
      <c r="E15" s="202"/>
      <c r="F15" s="1049"/>
      <c r="G15" s="1049"/>
      <c r="H15" s="1049"/>
      <c r="I15" s="1049"/>
    </row>
    <row r="16" spans="1:10" ht="27" customHeight="1">
      <c r="A16" s="147">
        <v>13</v>
      </c>
      <c r="B16" s="196" t="s">
        <v>822</v>
      </c>
      <c r="C16" s="225" t="s">
        <v>838</v>
      </c>
      <c r="D16" s="351" t="s">
        <v>375</v>
      </c>
      <c r="E16" s="202"/>
      <c r="F16" s="1048" t="s">
        <v>652</v>
      </c>
      <c r="G16" s="1048"/>
      <c r="H16" s="1048"/>
      <c r="I16" s="1048"/>
    </row>
    <row r="17" spans="1:9" ht="29.45" customHeight="1">
      <c r="A17" s="147">
        <v>14</v>
      </c>
      <c r="B17" s="196" t="s">
        <v>135</v>
      </c>
      <c r="C17" s="225" t="s">
        <v>838</v>
      </c>
      <c r="D17" s="351" t="s">
        <v>924</v>
      </c>
      <c r="E17" s="202"/>
      <c r="F17" s="1048"/>
      <c r="G17" s="1048"/>
      <c r="H17" s="1048"/>
      <c r="I17" s="1048"/>
    </row>
    <row r="18" spans="1:9" ht="33.6" customHeight="1">
      <c r="A18" s="147">
        <v>15</v>
      </c>
      <c r="B18" s="196" t="s">
        <v>136</v>
      </c>
      <c r="C18" s="225" t="s">
        <v>838</v>
      </c>
      <c r="D18" s="351" t="s">
        <v>376</v>
      </c>
      <c r="E18" s="202"/>
      <c r="F18" s="1048"/>
      <c r="G18" s="1048"/>
      <c r="H18" s="1048"/>
      <c r="I18" s="1048"/>
    </row>
    <row r="19" spans="1:9" ht="31.5" customHeight="1">
      <c r="A19" s="147">
        <v>16</v>
      </c>
      <c r="B19" s="196" t="s">
        <v>137</v>
      </c>
      <c r="C19" s="225" t="s">
        <v>838</v>
      </c>
      <c r="D19" s="351" t="s">
        <v>377</v>
      </c>
      <c r="E19" s="202"/>
      <c r="F19" s="1049" t="s">
        <v>654</v>
      </c>
      <c r="G19" s="1049"/>
      <c r="H19" s="1049"/>
      <c r="I19" s="1049"/>
    </row>
    <row r="20" spans="1:9" ht="20.100000000000001" customHeight="1">
      <c r="A20" s="147">
        <v>17</v>
      </c>
      <c r="B20" s="196" t="s">
        <v>830</v>
      </c>
      <c r="C20" s="225">
        <v>140</v>
      </c>
      <c r="D20" s="351"/>
      <c r="E20" s="202"/>
      <c r="F20" s="1049"/>
      <c r="G20" s="1049"/>
      <c r="H20" s="1049"/>
      <c r="I20" s="1049"/>
    </row>
    <row r="21" spans="1:9" ht="20.100000000000001" customHeight="1">
      <c r="A21" s="147">
        <v>18</v>
      </c>
      <c r="B21" s="196" t="s">
        <v>923</v>
      </c>
      <c r="C21" s="225">
        <v>300</v>
      </c>
      <c r="D21" s="351"/>
      <c r="E21" s="202"/>
      <c r="F21" s="1049"/>
      <c r="G21" s="1049"/>
      <c r="H21" s="1049"/>
      <c r="I21" s="1049"/>
    </row>
    <row r="22" spans="1:9" ht="20.100000000000001" customHeight="1">
      <c r="A22" s="257">
        <v>19</v>
      </c>
      <c r="B22" s="201" t="s">
        <v>831</v>
      </c>
      <c r="C22" s="258">
        <v>75</v>
      </c>
      <c r="D22" s="352"/>
      <c r="E22" s="202"/>
      <c r="F22" s="1049"/>
      <c r="G22" s="1049"/>
      <c r="H22" s="1049"/>
      <c r="I22" s="1049"/>
    </row>
    <row r="23" spans="1:9" ht="20.100000000000001" customHeight="1" thickBot="1">
      <c r="A23" s="259">
        <v>20</v>
      </c>
      <c r="B23" s="197" t="s">
        <v>957</v>
      </c>
      <c r="C23" s="260"/>
      <c r="D23" s="446" t="s">
        <v>958</v>
      </c>
      <c r="E23" s="202"/>
    </row>
    <row r="24" spans="1:9" ht="30.6" customHeight="1" thickTop="1">
      <c r="A24" s="1050" t="s">
        <v>496</v>
      </c>
      <c r="B24" s="1050"/>
      <c r="C24" s="1050"/>
      <c r="D24" s="1050"/>
      <c r="E24" s="202"/>
    </row>
    <row r="25" spans="1:9" ht="24.95" customHeight="1">
      <c r="A25" s="1049" t="s">
        <v>748</v>
      </c>
      <c r="B25" s="1049"/>
      <c r="C25" s="1049"/>
      <c r="D25" s="1049"/>
      <c r="E25" s="1049"/>
      <c r="F25" s="1049"/>
      <c r="G25" s="1049"/>
      <c r="H25" s="1049"/>
      <c r="I25" s="1049"/>
    </row>
    <row r="26" spans="1:9" ht="16.5" customHeight="1">
      <c r="A26" s="1049"/>
      <c r="B26" s="1049"/>
      <c r="C26" s="1049"/>
      <c r="D26" s="1049"/>
      <c r="E26" s="1049"/>
      <c r="F26" s="1049"/>
      <c r="G26" s="1049"/>
      <c r="H26" s="1049"/>
      <c r="I26" s="1049"/>
    </row>
    <row r="27" spans="1:9" ht="42.6" customHeight="1">
      <c r="A27" s="461"/>
      <c r="B27" s="461"/>
      <c r="C27" s="461"/>
      <c r="D27" s="461"/>
      <c r="E27" s="461"/>
      <c r="F27" s="461"/>
      <c r="G27" s="461"/>
      <c r="H27" s="461"/>
      <c r="I27" s="461">
        <v>38</v>
      </c>
    </row>
    <row r="28" spans="1:9" ht="19.350000000000001" customHeight="1">
      <c r="A28" s="1039"/>
      <c r="B28" s="1039"/>
      <c r="C28" s="1039"/>
      <c r="D28" s="1039"/>
      <c r="E28" s="1039"/>
      <c r="F28" s="1039"/>
      <c r="G28" s="1039"/>
      <c r="H28" s="1039"/>
      <c r="I28" s="1039"/>
    </row>
    <row r="29" spans="1:9" ht="35.450000000000003" customHeight="1">
      <c r="A29" s="745" t="s">
        <v>460</v>
      </c>
      <c r="B29" s="745"/>
      <c r="C29" s="745"/>
      <c r="D29" s="745"/>
      <c r="E29" s="745"/>
      <c r="F29" s="745"/>
      <c r="G29" s="745"/>
      <c r="H29" s="745"/>
      <c r="I29" s="745"/>
    </row>
    <row r="30" spans="1:9" ht="15.6" customHeight="1" thickBot="1">
      <c r="A30" s="1054"/>
      <c r="B30" s="1055"/>
      <c r="C30" s="1055"/>
      <c r="D30" s="1055"/>
      <c r="E30" s="1055"/>
      <c r="F30" s="1055"/>
      <c r="G30" s="1055"/>
      <c r="H30" s="1055"/>
      <c r="I30" s="1055"/>
    </row>
    <row r="31" spans="1:9" ht="50.45" customHeight="1" thickTop="1">
      <c r="A31" s="261" t="s">
        <v>832</v>
      </c>
      <c r="B31" s="1056" t="s">
        <v>740</v>
      </c>
      <c r="C31" s="1056"/>
      <c r="D31" s="1051" t="s">
        <v>622</v>
      </c>
      <c r="E31" s="1052"/>
      <c r="F31" s="1052"/>
      <c r="G31" s="1052"/>
      <c r="H31" s="1052"/>
      <c r="I31" s="1053"/>
    </row>
    <row r="32" spans="1:9" ht="42" customHeight="1">
      <c r="A32" s="147">
        <v>1</v>
      </c>
      <c r="B32" s="764" t="s">
        <v>820</v>
      </c>
      <c r="C32" s="764"/>
      <c r="D32" s="1040" t="s">
        <v>449</v>
      </c>
      <c r="E32" s="1041"/>
      <c r="F32" s="1041"/>
      <c r="G32" s="1041"/>
      <c r="H32" s="1041"/>
      <c r="I32" s="1042"/>
    </row>
    <row r="33" spans="1:9" ht="39" customHeight="1">
      <c r="A33" s="147">
        <v>2</v>
      </c>
      <c r="B33" s="764" t="s">
        <v>741</v>
      </c>
      <c r="C33" s="764"/>
      <c r="D33" s="1040" t="s">
        <v>451</v>
      </c>
      <c r="E33" s="1041"/>
      <c r="F33" s="1041"/>
      <c r="G33" s="1041"/>
      <c r="H33" s="1041"/>
      <c r="I33" s="1042"/>
    </row>
    <row r="34" spans="1:9" ht="55.35" customHeight="1">
      <c r="A34" s="147">
        <v>3</v>
      </c>
      <c r="B34" s="764" t="s">
        <v>742</v>
      </c>
      <c r="C34" s="764"/>
      <c r="D34" s="1040" t="s">
        <v>997</v>
      </c>
      <c r="E34" s="1041"/>
      <c r="F34" s="1041"/>
      <c r="G34" s="1041"/>
      <c r="H34" s="1041"/>
      <c r="I34" s="1042"/>
    </row>
    <row r="35" spans="1:9" ht="83.1" customHeight="1" thickBot="1">
      <c r="A35" s="259">
        <v>4</v>
      </c>
      <c r="B35" s="1047" t="s">
        <v>743</v>
      </c>
      <c r="C35" s="1047"/>
      <c r="D35" s="1043" t="s">
        <v>450</v>
      </c>
      <c r="E35" s="1044"/>
      <c r="F35" s="1044"/>
      <c r="G35" s="1044"/>
      <c r="H35" s="1044"/>
      <c r="I35" s="1045"/>
    </row>
    <row r="36" spans="1:9" ht="14.1" customHeight="1" thickTop="1">
      <c r="A36" s="1046"/>
      <c r="B36" s="1046"/>
      <c r="C36" s="1046"/>
      <c r="D36" s="1046"/>
      <c r="E36" s="1046"/>
      <c r="F36" s="1046"/>
      <c r="G36" s="1046"/>
      <c r="H36" s="1046"/>
      <c r="I36" s="1046"/>
    </row>
    <row r="37" spans="1:9">
      <c r="A37" s="1039"/>
      <c r="B37" s="1039"/>
      <c r="C37" s="1039"/>
      <c r="D37" s="1039"/>
      <c r="E37" s="1039"/>
      <c r="F37" s="1039"/>
      <c r="G37" s="1039"/>
      <c r="H37" s="1039"/>
      <c r="I37" s="1039"/>
    </row>
    <row r="38" spans="1:9" ht="15.6" customHeight="1">
      <c r="A38" s="886"/>
      <c r="B38" s="886"/>
      <c r="C38" s="886"/>
      <c r="D38" s="886"/>
      <c r="E38" s="886"/>
      <c r="F38" s="886"/>
      <c r="G38" s="886"/>
      <c r="H38" s="886"/>
      <c r="I38" s="886"/>
    </row>
    <row r="39" spans="1:9" ht="18.600000000000001" customHeight="1">
      <c r="A39" s="1058"/>
      <c r="B39" s="1058"/>
      <c r="C39" s="1058"/>
      <c r="D39" s="1058"/>
      <c r="E39" s="1058"/>
      <c r="F39" s="1058"/>
      <c r="G39" s="1058"/>
      <c r="H39" s="1058"/>
      <c r="I39" s="1058"/>
    </row>
    <row r="40" spans="1:9" ht="13.35" customHeight="1">
      <c r="A40" s="1057"/>
      <c r="B40" s="1057"/>
      <c r="C40" s="1057"/>
      <c r="D40" s="1057"/>
      <c r="E40" s="1057"/>
      <c r="F40" s="1057"/>
      <c r="G40" s="1057"/>
      <c r="H40" s="1057"/>
      <c r="I40" s="1057"/>
    </row>
    <row r="41" spans="1:9" ht="29.45" customHeight="1">
      <c r="A41" s="1057"/>
      <c r="B41" s="1057"/>
      <c r="C41" s="1057"/>
      <c r="D41" s="1057"/>
      <c r="E41" s="1057"/>
      <c r="F41" s="1057"/>
      <c r="G41" s="1057"/>
      <c r="H41" s="1057"/>
      <c r="I41" s="1057"/>
    </row>
    <row r="42" spans="1:9" ht="29.45" customHeight="1">
      <c r="A42" s="1057"/>
      <c r="B42" s="1057"/>
      <c r="C42" s="1057"/>
      <c r="D42" s="1057"/>
      <c r="E42" s="1057"/>
      <c r="F42" s="1057"/>
      <c r="G42" s="1057"/>
      <c r="H42" s="1057"/>
      <c r="I42" s="1057"/>
    </row>
    <row r="43" spans="1:9" ht="57.6" customHeight="1">
      <c r="A43" s="1057"/>
      <c r="B43" s="1057"/>
      <c r="C43" s="1057"/>
      <c r="D43" s="1057"/>
      <c r="E43" s="1057"/>
      <c r="F43" s="1057"/>
      <c r="G43" s="1057"/>
      <c r="H43" s="1057"/>
      <c r="I43" s="1057"/>
    </row>
    <row r="44" spans="1:9">
      <c r="A44" s="1057"/>
      <c r="B44" s="1057"/>
      <c r="C44" s="1057"/>
      <c r="D44" s="1057"/>
      <c r="E44" s="1057"/>
      <c r="F44" s="1057"/>
      <c r="G44" s="1057"/>
      <c r="H44" s="1057"/>
      <c r="I44" s="1057"/>
    </row>
    <row r="45" spans="1:9" ht="18" customHeight="1">
      <c r="A45" s="1057"/>
      <c r="B45" s="1057"/>
      <c r="C45" s="1057"/>
      <c r="D45" s="1057"/>
      <c r="E45" s="1057"/>
      <c r="F45" s="1057"/>
      <c r="G45" s="1057"/>
      <c r="H45" s="1057"/>
      <c r="I45" s="1057"/>
    </row>
    <row r="46" spans="1:9" ht="55.35" customHeight="1">
      <c r="A46" s="1057"/>
      <c r="B46" s="1057"/>
      <c r="C46" s="1057"/>
      <c r="D46" s="1057"/>
      <c r="E46" s="1057"/>
      <c r="F46" s="1057"/>
      <c r="G46" s="1057"/>
      <c r="H46" s="1057"/>
      <c r="I46" s="1057"/>
    </row>
    <row r="47" spans="1:9" ht="20.45" customHeight="1">
      <c r="A47" s="1057"/>
      <c r="B47" s="1057"/>
      <c r="C47" s="1057"/>
      <c r="D47" s="1057"/>
      <c r="E47" s="1057"/>
      <c r="F47" s="1057"/>
      <c r="G47" s="1057"/>
      <c r="H47" s="1057"/>
      <c r="I47" s="1057"/>
    </row>
    <row r="48" spans="1:9">
      <c r="A48" s="1057"/>
      <c r="B48" s="1057"/>
      <c r="C48" s="1057"/>
      <c r="D48" s="1057"/>
      <c r="E48" s="1057"/>
      <c r="F48" s="1057"/>
      <c r="G48" s="1057"/>
      <c r="H48" s="1057"/>
      <c r="I48" s="1057"/>
    </row>
    <row r="49" spans="1:9">
      <c r="A49" s="1057"/>
      <c r="B49" s="1057"/>
      <c r="C49" s="1057"/>
      <c r="D49" s="1057"/>
      <c r="E49" s="1057"/>
      <c r="F49" s="1057"/>
      <c r="G49" s="1057"/>
      <c r="H49" s="1057"/>
      <c r="I49" s="1057"/>
    </row>
    <row r="50" spans="1:9">
      <c r="A50" s="1039"/>
      <c r="B50" s="1039"/>
      <c r="C50" s="1039"/>
      <c r="D50" s="1039"/>
      <c r="E50" s="1039"/>
      <c r="F50" s="1039"/>
      <c r="G50" s="1039"/>
      <c r="H50" s="1039"/>
      <c r="I50" s="1039"/>
    </row>
    <row r="51" spans="1:9">
      <c r="A51" s="1039"/>
      <c r="B51" s="1039"/>
      <c r="C51" s="1039"/>
      <c r="D51" s="1039"/>
      <c r="E51" s="1039"/>
      <c r="F51" s="1039"/>
      <c r="G51" s="1039"/>
      <c r="H51" s="1039"/>
      <c r="I51" s="1039"/>
    </row>
    <row r="52" spans="1:9">
      <c r="A52" s="1039"/>
      <c r="B52" s="1039"/>
      <c r="C52" s="1039"/>
      <c r="D52" s="1039"/>
      <c r="E52" s="1039"/>
      <c r="F52" s="1039"/>
      <c r="G52" s="1039"/>
      <c r="H52" s="1039"/>
      <c r="I52" s="1039"/>
    </row>
    <row r="53" spans="1:9">
      <c r="A53" s="1039"/>
      <c r="B53" s="1039"/>
      <c r="C53" s="1039"/>
      <c r="D53" s="1039"/>
      <c r="E53" s="1039"/>
      <c r="F53" s="1039"/>
      <c r="G53" s="1039"/>
      <c r="H53" s="1039"/>
      <c r="I53" s="1039"/>
    </row>
    <row r="54" spans="1:9">
      <c r="A54" s="1039"/>
      <c r="B54" s="1039"/>
      <c r="C54" s="1039"/>
      <c r="D54" s="1039"/>
      <c r="E54" s="1039"/>
      <c r="F54" s="1039"/>
      <c r="G54" s="1039"/>
      <c r="H54" s="1039"/>
      <c r="I54" s="1039"/>
    </row>
    <row r="55" spans="1:9">
      <c r="A55" s="1039"/>
      <c r="B55" s="1039"/>
      <c r="C55" s="1039"/>
      <c r="D55" s="1039"/>
      <c r="E55" s="1039"/>
      <c r="F55" s="1039"/>
      <c r="G55" s="1039"/>
      <c r="H55" s="1039"/>
      <c r="I55" s="1039"/>
    </row>
    <row r="56" spans="1:9">
      <c r="A56" s="1039"/>
      <c r="B56" s="1039"/>
      <c r="C56" s="1039"/>
      <c r="D56" s="1039"/>
      <c r="E56" s="1039"/>
      <c r="F56" s="1039"/>
      <c r="G56" s="1039"/>
      <c r="H56" s="1039"/>
      <c r="I56" s="1039"/>
    </row>
    <row r="57" spans="1:9">
      <c r="A57" s="1039"/>
      <c r="B57" s="1039"/>
      <c r="C57" s="1039"/>
      <c r="D57" s="1039"/>
      <c r="E57" s="1039"/>
      <c r="F57" s="1039"/>
      <c r="G57" s="1039"/>
      <c r="H57" s="1039"/>
      <c r="I57" s="1039"/>
    </row>
    <row r="58" spans="1:9">
      <c r="A58" s="1039"/>
      <c r="B58" s="1039"/>
      <c r="C58" s="1039"/>
      <c r="D58" s="1039"/>
      <c r="E58" s="1039"/>
      <c r="F58" s="1039"/>
      <c r="G58" s="1039"/>
      <c r="H58" s="1039"/>
      <c r="I58" s="1039"/>
    </row>
    <row r="59" spans="1:9" ht="15.6" customHeight="1">
      <c r="A59" s="756"/>
      <c r="B59" s="756"/>
      <c r="C59" s="756"/>
      <c r="D59" s="756"/>
      <c r="E59" s="756"/>
      <c r="F59" s="756"/>
      <c r="G59" s="756"/>
      <c r="H59" s="756"/>
      <c r="I59" s="756"/>
    </row>
    <row r="60" spans="1:9">
      <c r="A60" s="1039"/>
      <c r="B60" s="1039"/>
      <c r="C60" s="1039"/>
      <c r="D60" s="1039"/>
      <c r="E60" s="1039"/>
      <c r="F60" s="1039"/>
      <c r="G60" s="1039"/>
      <c r="H60" s="1039"/>
      <c r="I60" s="1039"/>
    </row>
    <row r="61" spans="1:9">
      <c r="A61" s="1039"/>
      <c r="B61" s="1039"/>
      <c r="C61" s="1039"/>
      <c r="D61" s="1039"/>
      <c r="E61" s="1039"/>
      <c r="F61" s="1039"/>
      <c r="G61" s="1039"/>
      <c r="H61" s="1039"/>
      <c r="I61" s="1039"/>
    </row>
    <row r="62" spans="1:9">
      <c r="A62" s="1039"/>
      <c r="B62" s="1039"/>
      <c r="C62" s="1039"/>
      <c r="D62" s="1039"/>
      <c r="E62" s="1039"/>
      <c r="F62" s="1039"/>
      <c r="G62" s="1039"/>
      <c r="H62" s="1039"/>
      <c r="I62" s="1039"/>
    </row>
    <row r="63" spans="1:9">
      <c r="A63" s="1039"/>
      <c r="B63" s="1039"/>
      <c r="C63" s="1039"/>
      <c r="D63" s="1039"/>
      <c r="E63" s="1039"/>
      <c r="F63" s="1039"/>
      <c r="G63" s="1039"/>
      <c r="H63" s="1039"/>
      <c r="I63" s="1039"/>
    </row>
    <row r="64" spans="1:9">
      <c r="A64" s="1039"/>
      <c r="B64" s="1039"/>
      <c r="C64" s="1039"/>
      <c r="D64" s="1039"/>
      <c r="E64" s="1039"/>
      <c r="F64" s="1039"/>
      <c r="G64" s="1039"/>
      <c r="H64" s="1039"/>
      <c r="I64" s="1039"/>
    </row>
    <row r="65" spans="1:9">
      <c r="A65" s="1039"/>
      <c r="B65" s="1039"/>
      <c r="C65" s="1039"/>
      <c r="D65" s="1039"/>
      <c r="E65" s="1039"/>
      <c r="F65" s="1039"/>
      <c r="G65" s="1039"/>
      <c r="H65" s="1039"/>
      <c r="I65" s="1039"/>
    </row>
    <row r="66" spans="1:9">
      <c r="A66" s="1039"/>
      <c r="B66" s="1039"/>
      <c r="C66" s="1039"/>
      <c r="D66" s="1039"/>
      <c r="E66" s="1039"/>
      <c r="F66" s="1039"/>
      <c r="G66" s="1039"/>
      <c r="H66" s="1039"/>
      <c r="I66" s="1039"/>
    </row>
    <row r="67" spans="1:9" ht="14.45" customHeight="1"/>
    <row r="68" spans="1:9" ht="35.1" customHeight="1">
      <c r="A68" s="756">
        <v>39</v>
      </c>
      <c r="B68" s="756"/>
      <c r="C68" s="756"/>
      <c r="D68" s="756"/>
      <c r="E68" s="756"/>
      <c r="F68" s="756"/>
      <c r="G68" s="756"/>
      <c r="H68" s="756"/>
      <c r="I68" s="756"/>
    </row>
  </sheetData>
  <mergeCells count="62">
    <mergeCell ref="F19:I22"/>
    <mergeCell ref="F2:I3"/>
    <mergeCell ref="A1:I1"/>
    <mergeCell ref="A2:A3"/>
    <mergeCell ref="B2:B3"/>
    <mergeCell ref="C2:C3"/>
    <mergeCell ref="D2:D3"/>
    <mergeCell ref="F4:I4"/>
    <mergeCell ref="A59:I59"/>
    <mergeCell ref="A28:I28"/>
    <mergeCell ref="A53:I53"/>
    <mergeCell ref="A54:I54"/>
    <mergeCell ref="A55:I55"/>
    <mergeCell ref="A56:I56"/>
    <mergeCell ref="A49:I49"/>
    <mergeCell ref="A44:I44"/>
    <mergeCell ref="A45:I45"/>
    <mergeCell ref="A46:I46"/>
    <mergeCell ref="A47:I47"/>
    <mergeCell ref="A48:I48"/>
    <mergeCell ref="A57:I57"/>
    <mergeCell ref="A58:I58"/>
    <mergeCell ref="F5:I5"/>
    <mergeCell ref="F6:I6"/>
    <mergeCell ref="F7:I7"/>
    <mergeCell ref="F8:I11"/>
    <mergeCell ref="A38:I38"/>
    <mergeCell ref="A41:I41"/>
    <mergeCell ref="A39:I39"/>
    <mergeCell ref="A40:I40"/>
    <mergeCell ref="A25:I25"/>
    <mergeCell ref="A26:I26"/>
    <mergeCell ref="F12:I15"/>
    <mergeCell ref="A60:I60"/>
    <mergeCell ref="A24:D24"/>
    <mergeCell ref="D31:I31"/>
    <mergeCell ref="D32:I32"/>
    <mergeCell ref="D33:I33"/>
    <mergeCell ref="A29:I29"/>
    <mergeCell ref="A30:I30"/>
    <mergeCell ref="B31:C31"/>
    <mergeCell ref="A42:I42"/>
    <mergeCell ref="A68:I68"/>
    <mergeCell ref="A61:I61"/>
    <mergeCell ref="A62:I62"/>
    <mergeCell ref="A63:I63"/>
    <mergeCell ref="A64:I64"/>
    <mergeCell ref="F16:I18"/>
    <mergeCell ref="A43:I43"/>
    <mergeCell ref="A50:I50"/>
    <mergeCell ref="A51:I51"/>
    <mergeCell ref="A52:I52"/>
    <mergeCell ref="B32:C32"/>
    <mergeCell ref="B33:C33"/>
    <mergeCell ref="A65:I65"/>
    <mergeCell ref="A66:I66"/>
    <mergeCell ref="B34:C34"/>
    <mergeCell ref="D34:I34"/>
    <mergeCell ref="D35:I35"/>
    <mergeCell ref="A36:I36"/>
    <mergeCell ref="A37:I37"/>
    <mergeCell ref="B35:C35"/>
  </mergeCells>
  <phoneticPr fontId="0" type="noConversion"/>
  <printOptions horizontalCentered="1"/>
  <pageMargins left="0.98425196850393704" right="0.27559055118110237" top="0.98425196850393704" bottom="0.19685039370078741" header="0.31496062992125984" footer="0.11811023622047245"/>
  <pageSetup paperSize="9" scale="80" orientation="portrait" r:id="rId1"/>
  <headerFooter alignWithMargins="0"/>
  <rowBreaks count="1" manualBreakCount="1">
    <brk id="27" max="8" man="1"/>
  </rowBreaks>
</worksheet>
</file>

<file path=xl/worksheets/sheet17.xml><?xml version="1.0" encoding="utf-8"?>
<worksheet xmlns="http://schemas.openxmlformats.org/spreadsheetml/2006/main" xmlns:r="http://schemas.openxmlformats.org/officeDocument/2006/relationships">
  <sheetPr codeName="Φύλλο16"/>
  <dimension ref="A1:I36"/>
  <sheetViews>
    <sheetView view="pageBreakPreview" topLeftCell="A10" zoomScale="75" zoomScaleNormal="75" zoomScaleSheetLayoutView="75" workbookViewId="0">
      <selection activeCell="B29" sqref="B29:I29"/>
    </sheetView>
  </sheetViews>
  <sheetFormatPr defaultColWidth="8.625" defaultRowHeight="15"/>
  <cols>
    <col min="1" max="1" width="4.625" style="10" customWidth="1"/>
    <col min="2" max="2" width="27" style="10" customWidth="1"/>
    <col min="3" max="4" width="9.125" style="10" bestFit="1" customWidth="1"/>
    <col min="5" max="5" width="9" style="10" bestFit="1" customWidth="1"/>
    <col min="6" max="6" width="8.875" style="10" customWidth="1"/>
    <col min="7" max="7" width="9.125" style="10" customWidth="1"/>
    <col min="8" max="8" width="9" style="10" customWidth="1"/>
    <col min="9" max="9" width="4.625" style="10" customWidth="1"/>
    <col min="10" max="16384" width="8.625" style="10"/>
  </cols>
  <sheetData>
    <row r="1" spans="1:9" ht="29.45" customHeight="1">
      <c r="A1" s="543" t="s">
        <v>465</v>
      </c>
      <c r="B1" s="543"/>
      <c r="C1" s="543"/>
      <c r="D1" s="543"/>
      <c r="E1" s="543"/>
      <c r="F1" s="543"/>
      <c r="G1" s="543"/>
      <c r="H1" s="543"/>
      <c r="I1" s="543"/>
    </row>
    <row r="2" spans="1:9" ht="15.75" thickBot="1"/>
    <row r="3" spans="1:9" ht="15.75" thickTop="1">
      <c r="B3" s="1081" t="s">
        <v>522</v>
      </c>
      <c r="C3" s="1056" t="s">
        <v>523</v>
      </c>
      <c r="D3" s="1056"/>
      <c r="E3" s="1056" t="s">
        <v>524</v>
      </c>
      <c r="F3" s="1056"/>
      <c r="G3" s="1056" t="s">
        <v>400</v>
      </c>
      <c r="H3" s="1086"/>
      <c r="I3" s="192"/>
    </row>
    <row r="4" spans="1:9" ht="21.6" customHeight="1">
      <c r="B4" s="1085"/>
      <c r="C4" s="1087" t="s">
        <v>466</v>
      </c>
      <c r="D4" s="1088"/>
      <c r="E4" s="1088"/>
      <c r="F4" s="1088"/>
      <c r="G4" s="1088"/>
      <c r="H4" s="1089"/>
      <c r="I4" s="193"/>
    </row>
    <row r="5" spans="1:9" ht="45.6" customHeight="1">
      <c r="B5" s="188" t="s">
        <v>1037</v>
      </c>
      <c r="C5" s="861">
        <v>5600</v>
      </c>
      <c r="D5" s="1082"/>
      <c r="E5" s="861">
        <v>1200</v>
      </c>
      <c r="F5" s="1082"/>
      <c r="G5" s="861">
        <v>6800</v>
      </c>
      <c r="H5" s="1075"/>
      <c r="I5" s="193"/>
    </row>
    <row r="6" spans="1:9" ht="42.6" customHeight="1">
      <c r="B6" s="188" t="s">
        <v>1038</v>
      </c>
      <c r="C6" s="861">
        <v>7300</v>
      </c>
      <c r="D6" s="1082"/>
      <c r="E6" s="861">
        <v>1200</v>
      </c>
      <c r="F6" s="1082"/>
      <c r="G6" s="861">
        <v>8500</v>
      </c>
      <c r="H6" s="1075"/>
      <c r="I6" s="193"/>
    </row>
    <row r="7" spans="1:9" ht="48" customHeight="1" thickBot="1">
      <c r="B7" s="194" t="s">
        <v>409</v>
      </c>
      <c r="C7" s="1076">
        <v>11500</v>
      </c>
      <c r="D7" s="1083"/>
      <c r="E7" s="1076">
        <v>1500</v>
      </c>
      <c r="F7" s="1083"/>
      <c r="G7" s="1076">
        <v>13000</v>
      </c>
      <c r="H7" s="1077"/>
      <c r="I7" s="193"/>
    </row>
    <row r="8" spans="1:9" ht="32.450000000000003" customHeight="1" thickTop="1">
      <c r="B8" s="1080" t="s">
        <v>1107</v>
      </c>
      <c r="C8" s="1080"/>
      <c r="D8" s="1080"/>
      <c r="E8" s="1080"/>
      <c r="F8" s="1080"/>
      <c r="G8" s="1080"/>
      <c r="H8" s="1080"/>
      <c r="I8" s="193"/>
    </row>
    <row r="9" spans="1:9" ht="15.6" customHeight="1" thickBot="1">
      <c r="B9" s="1084"/>
      <c r="C9" s="1084"/>
      <c r="D9" s="1084"/>
      <c r="E9" s="1084"/>
      <c r="F9" s="1084"/>
      <c r="G9" s="1084"/>
      <c r="H9" s="1084"/>
      <c r="I9" s="193"/>
    </row>
    <row r="10" spans="1:9" ht="28.35" customHeight="1" thickTop="1">
      <c r="B10" s="1081" t="s">
        <v>525</v>
      </c>
      <c r="C10" s="1056"/>
      <c r="D10" s="1056"/>
      <c r="E10" s="1056"/>
      <c r="F10" s="1056"/>
      <c r="G10" s="1078" t="s">
        <v>282</v>
      </c>
      <c r="H10" s="1079"/>
      <c r="I10" s="195"/>
    </row>
    <row r="11" spans="1:9" ht="29.45" customHeight="1">
      <c r="B11" s="1067" t="s">
        <v>1101</v>
      </c>
      <c r="C11" s="764"/>
      <c r="D11" s="764"/>
      <c r="E11" s="764"/>
      <c r="F11" s="764"/>
      <c r="G11" s="1071">
        <v>12000</v>
      </c>
      <c r="H11" s="1072"/>
      <c r="I11" s="195"/>
    </row>
    <row r="12" spans="1:9" ht="39.6" customHeight="1">
      <c r="B12" s="1067" t="s">
        <v>1102</v>
      </c>
      <c r="C12" s="764"/>
      <c r="D12" s="764"/>
      <c r="E12" s="764"/>
      <c r="F12" s="764"/>
      <c r="G12" s="1071">
        <v>14300</v>
      </c>
      <c r="H12" s="1072"/>
      <c r="I12" s="195"/>
    </row>
    <row r="13" spans="1:9" ht="32.450000000000003" customHeight="1">
      <c r="B13" s="1067" t="s">
        <v>1039</v>
      </c>
      <c r="C13" s="764"/>
      <c r="D13" s="764"/>
      <c r="E13" s="764"/>
      <c r="F13" s="764"/>
      <c r="G13" s="1071">
        <v>14500</v>
      </c>
      <c r="H13" s="1072"/>
      <c r="I13" s="195"/>
    </row>
    <row r="14" spans="1:9" ht="41.1" customHeight="1">
      <c r="B14" s="1067" t="s">
        <v>1040</v>
      </c>
      <c r="C14" s="764"/>
      <c r="D14" s="764"/>
      <c r="E14" s="764"/>
      <c r="F14" s="764"/>
      <c r="G14" s="1071">
        <v>15800</v>
      </c>
      <c r="H14" s="1072"/>
      <c r="I14" s="195"/>
    </row>
    <row r="15" spans="1:9" ht="36" customHeight="1">
      <c r="B15" s="1067" t="s">
        <v>486</v>
      </c>
      <c r="C15" s="764"/>
      <c r="D15" s="764"/>
      <c r="E15" s="764"/>
      <c r="F15" s="764"/>
      <c r="G15" s="1071">
        <v>16000</v>
      </c>
      <c r="H15" s="1072"/>
      <c r="I15" s="195"/>
    </row>
    <row r="16" spans="1:9" ht="42.6" customHeight="1">
      <c r="B16" s="1067" t="s">
        <v>1108</v>
      </c>
      <c r="C16" s="764"/>
      <c r="D16" s="764"/>
      <c r="E16" s="764"/>
      <c r="F16" s="764"/>
      <c r="G16" s="1071">
        <v>17300</v>
      </c>
      <c r="H16" s="1072"/>
      <c r="I16" s="195"/>
    </row>
    <row r="17" spans="2:9" ht="23.1" customHeight="1">
      <c r="B17" s="1067" t="s">
        <v>1109</v>
      </c>
      <c r="C17" s="764"/>
      <c r="D17" s="764"/>
      <c r="E17" s="764"/>
      <c r="F17" s="764"/>
      <c r="G17" s="1071">
        <v>2550</v>
      </c>
      <c r="H17" s="1072"/>
      <c r="I17" s="195"/>
    </row>
    <row r="18" spans="2:9" ht="26.45" customHeight="1">
      <c r="B18" s="1067" t="s">
        <v>1110</v>
      </c>
      <c r="C18" s="764"/>
      <c r="D18" s="764"/>
      <c r="E18" s="764"/>
      <c r="F18" s="764"/>
      <c r="G18" s="1071">
        <v>328</v>
      </c>
      <c r="H18" s="1072"/>
      <c r="I18" s="195"/>
    </row>
    <row r="19" spans="2:9" ht="28.35" customHeight="1">
      <c r="B19" s="1067" t="s">
        <v>1111</v>
      </c>
      <c r="C19" s="764"/>
      <c r="D19" s="764"/>
      <c r="E19" s="764"/>
      <c r="F19" s="764"/>
      <c r="G19" s="1071">
        <v>50</v>
      </c>
      <c r="H19" s="1072"/>
      <c r="I19" s="195"/>
    </row>
    <row r="20" spans="2:9" ht="24.6" customHeight="1">
      <c r="B20" s="1067" t="s">
        <v>1112</v>
      </c>
      <c r="C20" s="764"/>
      <c r="D20" s="764"/>
      <c r="E20" s="764"/>
      <c r="F20" s="764"/>
      <c r="G20" s="1071">
        <v>1500</v>
      </c>
      <c r="H20" s="1072"/>
      <c r="I20" s="195"/>
    </row>
    <row r="21" spans="2:9" ht="22.35" customHeight="1">
      <c r="B21" s="1067" t="s">
        <v>1113</v>
      </c>
      <c r="C21" s="764"/>
      <c r="D21" s="764"/>
      <c r="E21" s="764"/>
      <c r="F21" s="764"/>
      <c r="G21" s="1071">
        <v>500</v>
      </c>
      <c r="H21" s="1072"/>
      <c r="I21" s="195"/>
    </row>
    <row r="22" spans="2:9" ht="49.35" customHeight="1">
      <c r="B22" s="1067" t="s">
        <v>537</v>
      </c>
      <c r="C22" s="764"/>
      <c r="D22" s="764"/>
      <c r="E22" s="764"/>
      <c r="F22" s="764"/>
      <c r="G22" s="1071">
        <v>850</v>
      </c>
      <c r="H22" s="1072"/>
      <c r="I22" s="195"/>
    </row>
    <row r="23" spans="2:9" ht="48" customHeight="1">
      <c r="B23" s="1067" t="s">
        <v>7</v>
      </c>
      <c r="C23" s="764"/>
      <c r="D23" s="764"/>
      <c r="E23" s="764"/>
      <c r="F23" s="764"/>
      <c r="G23" s="1073">
        <v>23000</v>
      </c>
      <c r="H23" s="1074"/>
      <c r="I23" s="195"/>
    </row>
    <row r="24" spans="2:9" ht="23.1" customHeight="1">
      <c r="B24" s="1067" t="s">
        <v>416</v>
      </c>
      <c r="C24" s="764"/>
      <c r="D24" s="764"/>
      <c r="E24" s="764"/>
      <c r="F24" s="764"/>
      <c r="G24" s="1069">
        <v>900</v>
      </c>
      <c r="H24" s="1070"/>
      <c r="I24" s="195"/>
    </row>
    <row r="25" spans="2:9" ht="17.45" customHeight="1">
      <c r="B25" s="1067" t="s">
        <v>417</v>
      </c>
      <c r="C25" s="764"/>
      <c r="D25" s="764"/>
      <c r="E25" s="764"/>
      <c r="F25" s="764"/>
      <c r="G25" s="1069">
        <v>2200</v>
      </c>
      <c r="H25" s="1070"/>
      <c r="I25" s="195"/>
    </row>
    <row r="26" spans="2:9" ht="20.45" customHeight="1" thickBot="1">
      <c r="B26" s="1068" t="s">
        <v>418</v>
      </c>
      <c r="C26" s="1047"/>
      <c r="D26" s="1047"/>
      <c r="E26" s="1047"/>
      <c r="F26" s="1047"/>
      <c r="G26" s="1065">
        <v>1600</v>
      </c>
      <c r="H26" s="1066"/>
      <c r="I26" s="198"/>
    </row>
    <row r="27" spans="2:9" ht="43.35" customHeight="1" thickTop="1">
      <c r="B27" s="718" t="s">
        <v>8</v>
      </c>
      <c r="C27" s="718"/>
      <c r="D27" s="718"/>
      <c r="E27" s="718"/>
      <c r="F27" s="718"/>
      <c r="G27" s="718"/>
      <c r="H27" s="718"/>
      <c r="I27" s="718"/>
    </row>
    <row r="28" spans="2:9" ht="17.100000000000001" customHeight="1"/>
    <row r="29" spans="2:9" ht="36.950000000000003" customHeight="1">
      <c r="B29" s="753">
        <v>40</v>
      </c>
      <c r="C29" s="753"/>
      <c r="D29" s="753"/>
      <c r="E29" s="753"/>
      <c r="F29" s="753"/>
      <c r="G29" s="753"/>
      <c r="H29" s="753"/>
      <c r="I29" s="753"/>
    </row>
    <row r="30" spans="2:9" ht="63" customHeight="1">
      <c r="H30" s="183"/>
    </row>
    <row r="31" spans="2:9" ht="63" customHeight="1">
      <c r="H31" s="183"/>
    </row>
    <row r="32" spans="2:9" ht="63" customHeight="1">
      <c r="H32" s="183"/>
    </row>
    <row r="33" spans="8:8" ht="63" customHeight="1">
      <c r="H33" s="183"/>
    </row>
    <row r="34" spans="8:8" ht="63" customHeight="1">
      <c r="H34" s="183"/>
    </row>
    <row r="35" spans="8:8">
      <c r="H35" s="183"/>
    </row>
    <row r="36" spans="8:8">
      <c r="H36" s="183"/>
    </row>
  </sheetData>
  <mergeCells count="53">
    <mergeCell ref="G19:H19"/>
    <mergeCell ref="G16:H16"/>
    <mergeCell ref="B15:F15"/>
    <mergeCell ref="B16:F16"/>
    <mergeCell ref="B18:F18"/>
    <mergeCell ref="A1:I1"/>
    <mergeCell ref="B3:B4"/>
    <mergeCell ref="C3:D3"/>
    <mergeCell ref="E3:F3"/>
    <mergeCell ref="G3:H3"/>
    <mergeCell ref="C4:H4"/>
    <mergeCell ref="B11:F11"/>
    <mergeCell ref="B12:F12"/>
    <mergeCell ref="G11:H11"/>
    <mergeCell ref="G12:H12"/>
    <mergeCell ref="B27:I27"/>
    <mergeCell ref="B29:I29"/>
    <mergeCell ref="B17:F17"/>
    <mergeCell ref="G18:H18"/>
    <mergeCell ref="B13:F13"/>
    <mergeCell ref="B19:F19"/>
    <mergeCell ref="E5:F5"/>
    <mergeCell ref="E6:F6"/>
    <mergeCell ref="E7:F7"/>
    <mergeCell ref="C5:D5"/>
    <mergeCell ref="G20:H20"/>
    <mergeCell ref="B20:F20"/>
    <mergeCell ref="C7:D7"/>
    <mergeCell ref="B9:H9"/>
    <mergeCell ref="B14:F14"/>
    <mergeCell ref="G17:H17"/>
    <mergeCell ref="G5:H5"/>
    <mergeCell ref="G13:H13"/>
    <mergeCell ref="G14:H14"/>
    <mergeCell ref="G15:H15"/>
    <mergeCell ref="G6:H6"/>
    <mergeCell ref="G7:H7"/>
    <mergeCell ref="G10:H10"/>
    <mergeCell ref="B8:H8"/>
    <mergeCell ref="B10:F10"/>
    <mergeCell ref="C6:D6"/>
    <mergeCell ref="B23:F23"/>
    <mergeCell ref="G21:H21"/>
    <mergeCell ref="G22:H22"/>
    <mergeCell ref="G23:H23"/>
    <mergeCell ref="B21:F21"/>
    <mergeCell ref="B22:F22"/>
    <mergeCell ref="G26:H26"/>
    <mergeCell ref="B24:F24"/>
    <mergeCell ref="B25:F25"/>
    <mergeCell ref="B26:F26"/>
    <mergeCell ref="G24:H24"/>
    <mergeCell ref="G25:H25"/>
  </mergeCells>
  <phoneticPr fontId="0" type="noConversion"/>
  <printOptions horizontalCentered="1"/>
  <pageMargins left="0.98425196850393704" right="0.23622047244094491" top="0.98425196850393704" bottom="0.19685039370078741" header="0.51181102362204722" footer="0.31496062992125984"/>
  <pageSetup paperSize="9" scale="86" orientation="portrait" r:id="rId1"/>
  <headerFooter alignWithMargins="0"/>
</worksheet>
</file>

<file path=xl/worksheets/sheet18.xml><?xml version="1.0" encoding="utf-8"?>
<worksheet xmlns="http://schemas.openxmlformats.org/spreadsheetml/2006/main" xmlns:r="http://schemas.openxmlformats.org/officeDocument/2006/relationships">
  <sheetPr codeName="Φύλλο17"/>
  <dimension ref="B1:H80"/>
  <sheetViews>
    <sheetView topLeftCell="A16" zoomScaleNormal="100" zoomScaleSheetLayoutView="80" workbookViewId="0">
      <selection activeCell="D18" sqref="D18"/>
    </sheetView>
  </sheetViews>
  <sheetFormatPr defaultColWidth="8.625" defaultRowHeight="15"/>
  <cols>
    <col min="1" max="1" width="4.375" style="166" customWidth="1"/>
    <col min="2" max="2" width="8.625" style="166" customWidth="1"/>
    <col min="3" max="3" width="41.125" style="166" customWidth="1"/>
    <col min="4" max="4" width="13.625" style="141" customWidth="1"/>
    <col min="5" max="5" width="13.125" style="141" customWidth="1"/>
    <col min="6" max="6" width="5.625" style="166" customWidth="1"/>
    <col min="7" max="16384" width="8.625" style="166"/>
  </cols>
  <sheetData>
    <row r="1" spans="2:8" ht="35.1" customHeight="1" thickTop="1">
      <c r="B1" s="1096" t="s">
        <v>930</v>
      </c>
      <c r="C1" s="1097"/>
      <c r="D1" s="1097"/>
      <c r="E1" s="1098"/>
      <c r="F1" s="153"/>
      <c r="G1" s="206"/>
      <c r="H1" s="206"/>
    </row>
    <row r="2" spans="2:8">
      <c r="B2" s="1099"/>
      <c r="C2" s="1100"/>
      <c r="D2" s="1100"/>
      <c r="E2" s="1101"/>
      <c r="F2" s="191"/>
      <c r="G2" s="206"/>
      <c r="H2" s="206"/>
    </row>
    <row r="3" spans="2:8" ht="15.75" thickBot="1">
      <c r="B3" s="1102"/>
      <c r="C3" s="825"/>
      <c r="D3" s="825"/>
      <c r="E3" s="1103"/>
      <c r="F3" s="207"/>
      <c r="G3" s="206"/>
      <c r="H3" s="206"/>
    </row>
    <row r="4" spans="2:8" ht="24.6" customHeight="1" thickTop="1" thickBot="1">
      <c r="B4" s="1090" t="s">
        <v>526</v>
      </c>
      <c r="C4" s="1091"/>
      <c r="D4" s="1091"/>
      <c r="E4" s="1092"/>
      <c r="F4" s="208"/>
      <c r="G4" s="209"/>
      <c r="H4" s="209"/>
    </row>
    <row r="5" spans="2:8" ht="36" customHeight="1" thickTop="1">
      <c r="B5" s="1104" t="s">
        <v>58</v>
      </c>
      <c r="C5" s="1105"/>
      <c r="D5" s="211">
        <v>1050</v>
      </c>
      <c r="E5" s="220" t="s">
        <v>281</v>
      </c>
      <c r="F5" s="210"/>
      <c r="G5" s="191"/>
      <c r="H5" s="191"/>
    </row>
    <row r="6" spans="2:8" ht="24.6" customHeight="1">
      <c r="B6" s="1067" t="s">
        <v>527</v>
      </c>
      <c r="C6" s="764"/>
      <c r="D6" s="212">
        <v>1050</v>
      </c>
      <c r="E6" s="217" t="s">
        <v>282</v>
      </c>
      <c r="F6" s="210"/>
      <c r="G6" s="191"/>
      <c r="H6" s="191"/>
    </row>
    <row r="7" spans="2:8" ht="24.6" customHeight="1">
      <c r="B7" s="1067" t="s">
        <v>528</v>
      </c>
      <c r="C7" s="764"/>
      <c r="D7" s="212">
        <v>1250</v>
      </c>
      <c r="E7" s="217" t="s">
        <v>282</v>
      </c>
      <c r="F7" s="210"/>
      <c r="G7" s="191"/>
      <c r="H7" s="191"/>
    </row>
    <row r="8" spans="2:8" ht="24.6" customHeight="1" thickBot="1">
      <c r="B8" s="1095" t="s">
        <v>529</v>
      </c>
      <c r="C8" s="767"/>
      <c r="D8" s="213">
        <v>650</v>
      </c>
      <c r="E8" s="218" t="s">
        <v>282</v>
      </c>
      <c r="F8" s="210"/>
      <c r="G8" s="191"/>
      <c r="H8" s="191"/>
    </row>
    <row r="9" spans="2:8" ht="24.6" customHeight="1" thickTop="1" thickBot="1">
      <c r="B9" s="1090" t="s">
        <v>530</v>
      </c>
      <c r="C9" s="1091"/>
      <c r="D9" s="1091"/>
      <c r="E9" s="1092"/>
      <c r="F9" s="208"/>
      <c r="G9" s="191"/>
      <c r="H9" s="191"/>
    </row>
    <row r="10" spans="2:8" ht="24.6" customHeight="1" thickTop="1">
      <c r="B10" s="1093" t="s">
        <v>574</v>
      </c>
      <c r="C10" s="1094"/>
      <c r="D10" s="214">
        <v>8000</v>
      </c>
      <c r="E10" s="216" t="s">
        <v>282</v>
      </c>
      <c r="F10" s="198"/>
      <c r="G10" s="191"/>
      <c r="H10" s="191"/>
    </row>
    <row r="11" spans="2:8" ht="24.6" customHeight="1">
      <c r="B11" s="1067" t="s">
        <v>575</v>
      </c>
      <c r="C11" s="764"/>
      <c r="D11" s="212">
        <v>4700</v>
      </c>
      <c r="E11" s="217" t="s">
        <v>282</v>
      </c>
      <c r="F11" s="198"/>
      <c r="G11" s="191"/>
      <c r="H11" s="191"/>
    </row>
    <row r="12" spans="2:8" ht="24.6" customHeight="1">
      <c r="B12" s="1067" t="s">
        <v>1041</v>
      </c>
      <c r="C12" s="764"/>
      <c r="D12" s="212">
        <v>400</v>
      </c>
      <c r="E12" s="218" t="s">
        <v>282</v>
      </c>
      <c r="F12" s="198"/>
      <c r="G12" s="191"/>
      <c r="H12" s="191"/>
    </row>
    <row r="13" spans="2:8" ht="24.6" customHeight="1" thickBot="1">
      <c r="B13" s="1106" t="s">
        <v>59</v>
      </c>
      <c r="C13" s="1107"/>
      <c r="D13" s="418">
        <v>240</v>
      </c>
      <c r="E13" s="218" t="s">
        <v>60</v>
      </c>
      <c r="F13" s="198"/>
      <c r="G13" s="191"/>
      <c r="H13" s="191"/>
    </row>
    <row r="14" spans="2:8" ht="24.6" customHeight="1" thickTop="1" thickBot="1">
      <c r="B14" s="1090" t="s">
        <v>1042</v>
      </c>
      <c r="C14" s="1091"/>
      <c r="D14" s="1091"/>
      <c r="E14" s="1092"/>
      <c r="F14" s="208"/>
      <c r="G14" s="191"/>
      <c r="H14" s="191"/>
    </row>
    <row r="15" spans="2:8" ht="24.6" customHeight="1" thickTop="1">
      <c r="B15" s="1093" t="s">
        <v>1043</v>
      </c>
      <c r="C15" s="1094"/>
      <c r="D15" s="214">
        <v>8000</v>
      </c>
      <c r="E15" s="216" t="s">
        <v>282</v>
      </c>
      <c r="F15" s="198"/>
      <c r="G15" s="191"/>
      <c r="H15" s="191"/>
    </row>
    <row r="16" spans="2:8" ht="32.1" customHeight="1" thickBot="1">
      <c r="B16" s="1095" t="s">
        <v>573</v>
      </c>
      <c r="C16" s="767"/>
      <c r="D16" s="213">
        <v>2700</v>
      </c>
      <c r="E16" s="218" t="s">
        <v>282</v>
      </c>
      <c r="F16" s="198"/>
      <c r="G16" s="191"/>
      <c r="H16" s="191"/>
    </row>
    <row r="17" spans="2:8" ht="24.6" customHeight="1" thickTop="1" thickBot="1">
      <c r="B17" s="1090" t="s">
        <v>1044</v>
      </c>
      <c r="C17" s="1091"/>
      <c r="D17" s="1091"/>
      <c r="E17" s="1092"/>
      <c r="F17" s="208"/>
      <c r="G17" s="191"/>
      <c r="H17" s="191"/>
    </row>
    <row r="18" spans="2:8" ht="24.6" customHeight="1" thickTop="1">
      <c r="B18" s="1093" t="s">
        <v>1048</v>
      </c>
      <c r="C18" s="1094"/>
      <c r="D18" s="214">
        <v>3800</v>
      </c>
      <c r="E18" s="216" t="s">
        <v>282</v>
      </c>
      <c r="F18" s="198"/>
      <c r="G18" s="191"/>
      <c r="H18" s="191"/>
    </row>
    <row r="19" spans="2:8" ht="27.6" customHeight="1">
      <c r="B19" s="1067" t="s">
        <v>1104</v>
      </c>
      <c r="C19" s="764"/>
      <c r="D19" s="212">
        <v>1500</v>
      </c>
      <c r="E19" s="217" t="s">
        <v>282</v>
      </c>
      <c r="F19" s="198"/>
      <c r="G19" s="191"/>
      <c r="H19" s="191"/>
    </row>
    <row r="20" spans="2:8" ht="24.6" customHeight="1" thickBot="1">
      <c r="B20" s="1095" t="s">
        <v>1049</v>
      </c>
      <c r="C20" s="767"/>
      <c r="D20" s="213">
        <v>17800</v>
      </c>
      <c r="E20" s="218" t="s">
        <v>281</v>
      </c>
      <c r="F20" s="198"/>
      <c r="G20" s="191"/>
      <c r="H20" s="191"/>
    </row>
    <row r="21" spans="2:8" ht="24.6" customHeight="1" thickTop="1" thickBot="1">
      <c r="B21" s="1090" t="s">
        <v>1050</v>
      </c>
      <c r="C21" s="1091"/>
      <c r="D21" s="1091"/>
      <c r="E21" s="1092"/>
      <c r="F21" s="208"/>
      <c r="G21" s="191"/>
      <c r="H21" s="191"/>
    </row>
    <row r="22" spans="2:8" ht="32.450000000000003" customHeight="1" thickTop="1">
      <c r="B22" s="1093" t="s">
        <v>1051</v>
      </c>
      <c r="C22" s="1094"/>
      <c r="D22" s="214">
        <v>250</v>
      </c>
      <c r="E22" s="216" t="s">
        <v>283</v>
      </c>
      <c r="F22" s="198"/>
      <c r="G22" s="191"/>
      <c r="H22" s="191"/>
    </row>
    <row r="23" spans="2:8" ht="24.6" customHeight="1">
      <c r="B23" s="1067" t="s">
        <v>1052</v>
      </c>
      <c r="C23" s="764"/>
      <c r="D23" s="212">
        <v>50</v>
      </c>
      <c r="E23" s="217" t="s">
        <v>284</v>
      </c>
      <c r="F23" s="198"/>
      <c r="G23" s="191"/>
      <c r="H23" s="191"/>
    </row>
    <row r="24" spans="2:8" ht="24.6" customHeight="1">
      <c r="B24" s="1067" t="s">
        <v>61</v>
      </c>
      <c r="C24" s="764"/>
      <c r="D24" s="212">
        <v>9500</v>
      </c>
      <c r="E24" s="217" t="s">
        <v>282</v>
      </c>
      <c r="F24" s="198"/>
      <c r="G24" s="191"/>
      <c r="H24" s="191"/>
    </row>
    <row r="25" spans="2:8" ht="24.6" customHeight="1" thickBot="1">
      <c r="B25" s="1067" t="s">
        <v>1105</v>
      </c>
      <c r="C25" s="764"/>
      <c r="D25" s="418">
        <v>10600</v>
      </c>
      <c r="E25" s="217" t="s">
        <v>282</v>
      </c>
      <c r="F25" s="198"/>
      <c r="G25" s="191"/>
      <c r="H25" s="191"/>
    </row>
    <row r="26" spans="2:8" ht="24.6" customHeight="1" thickTop="1" thickBot="1">
      <c r="B26" s="1090" t="s">
        <v>1053</v>
      </c>
      <c r="C26" s="1091"/>
      <c r="D26" s="1091"/>
      <c r="E26" s="1092"/>
      <c r="F26" s="208"/>
      <c r="G26" s="191"/>
      <c r="H26" s="191"/>
    </row>
    <row r="27" spans="2:8" ht="24.6" customHeight="1" thickTop="1">
      <c r="B27" s="1093" t="s">
        <v>1103</v>
      </c>
      <c r="C27" s="1094"/>
      <c r="D27" s="214">
        <v>13000</v>
      </c>
      <c r="E27" s="216" t="s">
        <v>576</v>
      </c>
      <c r="F27" s="198"/>
      <c r="G27" s="191"/>
      <c r="H27" s="191"/>
    </row>
    <row r="28" spans="2:8" ht="24.6" customHeight="1">
      <c r="B28" s="1067" t="s">
        <v>1054</v>
      </c>
      <c r="C28" s="764"/>
      <c r="D28" s="212">
        <v>1400</v>
      </c>
      <c r="E28" s="217" t="s">
        <v>282</v>
      </c>
      <c r="F28" s="198"/>
      <c r="G28" s="191"/>
      <c r="H28" s="191"/>
    </row>
    <row r="29" spans="2:8" ht="24.6" customHeight="1" thickBot="1">
      <c r="B29" s="1068" t="s">
        <v>954</v>
      </c>
      <c r="C29" s="1047"/>
      <c r="D29" s="215">
        <v>4250</v>
      </c>
      <c r="E29" s="219" t="s">
        <v>282</v>
      </c>
      <c r="F29" s="198"/>
      <c r="G29" s="191"/>
      <c r="H29" s="191"/>
    </row>
    <row r="30" spans="2:8" ht="24.6" customHeight="1" thickTop="1">
      <c r="B30" s="1108" t="s">
        <v>62</v>
      </c>
      <c r="C30" s="1108"/>
      <c r="D30" s="1108"/>
      <c r="E30" s="1108"/>
      <c r="F30" s="198"/>
      <c r="G30" s="191"/>
      <c r="H30" s="191"/>
    </row>
    <row r="31" spans="2:8" ht="16.350000000000001" customHeight="1">
      <c r="F31" s="198"/>
      <c r="G31" s="191"/>
      <c r="H31" s="191"/>
    </row>
    <row r="32" spans="2:8" ht="97.5" customHeight="1">
      <c r="B32" s="482">
        <v>41</v>
      </c>
      <c r="C32" s="482"/>
      <c r="D32" s="482"/>
      <c r="E32" s="482"/>
      <c r="F32" s="482"/>
      <c r="G32" s="191"/>
      <c r="H32" s="191"/>
    </row>
    <row r="33" spans="2:8" ht="24.6" customHeight="1">
      <c r="B33" s="191"/>
      <c r="C33" s="191"/>
      <c r="D33" s="203"/>
      <c r="E33" s="203"/>
      <c r="F33" s="191"/>
      <c r="G33" s="191"/>
      <c r="H33" s="191"/>
    </row>
    <row r="34" spans="2:8" ht="24.6" customHeight="1">
      <c r="B34" s="191"/>
      <c r="C34" s="191"/>
      <c r="D34" s="203"/>
      <c r="E34" s="203"/>
      <c r="F34" s="191"/>
      <c r="G34" s="191"/>
      <c r="H34" s="191"/>
    </row>
    <row r="35" spans="2:8" ht="24.6" customHeight="1"/>
    <row r="36" spans="2:8" ht="24.6" customHeight="1"/>
    <row r="37" spans="2:8" ht="24.6" customHeight="1"/>
    <row r="38" spans="2:8" ht="24.6" customHeight="1"/>
    <row r="39" spans="2:8" ht="24.6" customHeight="1"/>
    <row r="40" spans="2:8" ht="24.6" customHeight="1"/>
    <row r="41" spans="2:8" ht="24.6" customHeight="1"/>
    <row r="42" spans="2:8" ht="24.6" customHeight="1"/>
    <row r="43" spans="2:8" ht="24.6" customHeight="1"/>
    <row r="44" spans="2:8" ht="24.6" customHeight="1"/>
    <row r="45" spans="2:8" ht="24.6" customHeight="1"/>
    <row r="46" spans="2:8" ht="24.6" customHeight="1"/>
    <row r="47" spans="2:8" ht="24.6" customHeight="1"/>
    <row r="48" spans="2:8" ht="24.6" customHeight="1"/>
    <row r="49" ht="24.6" customHeight="1"/>
    <row r="50" ht="24.6" customHeight="1"/>
    <row r="51" ht="24.6" customHeight="1"/>
    <row r="52" ht="24.6" customHeight="1"/>
    <row r="53" ht="24.6" customHeight="1"/>
    <row r="54" ht="24.6" customHeight="1"/>
    <row r="55" ht="24.6" customHeight="1"/>
    <row r="56" ht="24.6" customHeight="1"/>
    <row r="57" ht="24.6" customHeight="1"/>
    <row r="58" ht="24.6" customHeight="1"/>
    <row r="59" ht="24.6" customHeight="1"/>
    <row r="60" ht="24.6" customHeight="1"/>
    <row r="61" ht="24.6" customHeight="1"/>
    <row r="62" ht="24.6" customHeight="1"/>
    <row r="63" ht="24.6" customHeight="1"/>
    <row r="64"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sheetData>
  <mergeCells count="31">
    <mergeCell ref="B24:C24"/>
    <mergeCell ref="B18:C18"/>
    <mergeCell ref="B19:C19"/>
    <mergeCell ref="B30:E30"/>
    <mergeCell ref="B28:C28"/>
    <mergeCell ref="B12:C12"/>
    <mergeCell ref="B11:C11"/>
    <mergeCell ref="B23:C23"/>
    <mergeCell ref="B7:C7"/>
    <mergeCell ref="B8:C8"/>
    <mergeCell ref="B32:F32"/>
    <mergeCell ref="B27:C27"/>
    <mergeCell ref="B14:E14"/>
    <mergeCell ref="B17:E17"/>
    <mergeCell ref="B20:C20"/>
    <mergeCell ref="B1:E1"/>
    <mergeCell ref="B2:E2"/>
    <mergeCell ref="B3:E3"/>
    <mergeCell ref="B5:C5"/>
    <mergeCell ref="B4:E4"/>
    <mergeCell ref="B6:C6"/>
    <mergeCell ref="B9:E9"/>
    <mergeCell ref="B29:C29"/>
    <mergeCell ref="B15:C15"/>
    <mergeCell ref="B26:E26"/>
    <mergeCell ref="B21:E21"/>
    <mergeCell ref="B16:C16"/>
    <mergeCell ref="B13:C13"/>
    <mergeCell ref="B25:C25"/>
    <mergeCell ref="B22:C22"/>
    <mergeCell ref="B10:C10"/>
  </mergeCells>
  <phoneticPr fontId="0" type="noConversion"/>
  <printOptions horizontalCentered="1"/>
  <pageMargins left="0.98425196850393704" right="0.39370078740157483" top="0.98425196850393704" bottom="0.19685039370078741" header="0.51181102362204722" footer="0.31496062992125984"/>
  <pageSetup paperSize="9" scale="88" orientation="portrait" r:id="rId1"/>
  <headerFooter alignWithMargins="0"/>
</worksheet>
</file>

<file path=xl/worksheets/sheet19.xml><?xml version="1.0" encoding="utf-8"?>
<worksheet xmlns="http://schemas.openxmlformats.org/spreadsheetml/2006/main" xmlns:r="http://schemas.openxmlformats.org/officeDocument/2006/relationships">
  <sheetPr codeName="Φύλλο18"/>
  <dimension ref="A1:I49"/>
  <sheetViews>
    <sheetView view="pageBreakPreview" zoomScale="75" zoomScaleNormal="100" workbookViewId="0">
      <selection activeCell="I41" sqref="I41"/>
    </sheetView>
  </sheetViews>
  <sheetFormatPr defaultColWidth="8.625" defaultRowHeight="15"/>
  <cols>
    <col min="1" max="1" width="8.625" style="10" customWidth="1"/>
    <col min="2" max="2" width="11.5" style="10" customWidth="1"/>
    <col min="3" max="3" width="9.5" style="10" customWidth="1"/>
    <col min="4" max="4" width="10.5" style="10" customWidth="1"/>
    <col min="5" max="5" width="8.625" style="10" customWidth="1"/>
    <col min="6" max="6" width="12.875" style="10" customWidth="1"/>
    <col min="7" max="8" width="9.5" style="10" customWidth="1"/>
    <col min="9" max="16384" width="8.625" style="10"/>
  </cols>
  <sheetData>
    <row r="1" spans="1:9">
      <c r="A1" s="1129" t="s">
        <v>467</v>
      </c>
      <c r="B1" s="1129"/>
      <c r="C1" s="1129"/>
      <c r="D1" s="1129"/>
      <c r="E1" s="1129"/>
      <c r="F1" s="1129"/>
      <c r="G1" s="1129"/>
      <c r="H1" s="1129"/>
      <c r="I1" s="1129"/>
    </row>
    <row r="2" spans="1:9" ht="22.35" customHeight="1" thickBot="1">
      <c r="A2" s="222"/>
      <c r="B2" s="193"/>
      <c r="C2" s="193"/>
      <c r="D2" s="193"/>
      <c r="E2" s="193"/>
      <c r="F2" s="193"/>
      <c r="G2" s="193"/>
      <c r="H2" s="193"/>
      <c r="I2" s="193"/>
    </row>
    <row r="3" spans="1:9" ht="16.350000000000001" customHeight="1">
      <c r="B3" s="1135"/>
      <c r="C3" s="1136"/>
      <c r="D3" s="1130" t="s">
        <v>401</v>
      </c>
      <c r="E3" s="1131"/>
      <c r="F3" s="1130" t="s">
        <v>402</v>
      </c>
      <c r="G3" s="1132"/>
      <c r="I3" s="193"/>
    </row>
    <row r="4" spans="1:9">
      <c r="B4" s="1137"/>
      <c r="C4" s="1138"/>
      <c r="D4" s="1116" t="s">
        <v>577</v>
      </c>
      <c r="E4" s="1122"/>
      <c r="F4" s="1116" t="s">
        <v>577</v>
      </c>
      <c r="G4" s="1117"/>
      <c r="I4" s="193"/>
    </row>
    <row r="5" spans="1:9" s="182" customFormat="1" ht="30" customHeight="1">
      <c r="B5" s="1133" t="s">
        <v>403</v>
      </c>
      <c r="C5" s="1134"/>
      <c r="D5" s="1118">
        <v>308</v>
      </c>
      <c r="E5" s="1123"/>
      <c r="F5" s="1118">
        <v>14.5</v>
      </c>
      <c r="G5" s="1119"/>
      <c r="I5" s="195"/>
    </row>
    <row r="6" spans="1:9" s="182" customFormat="1" ht="30" customHeight="1">
      <c r="B6" s="1133" t="s">
        <v>404</v>
      </c>
      <c r="C6" s="1134"/>
      <c r="D6" s="1118">
        <v>789</v>
      </c>
      <c r="E6" s="1123"/>
      <c r="F6" s="1118">
        <v>40</v>
      </c>
      <c r="G6" s="1119"/>
      <c r="I6" s="195"/>
    </row>
    <row r="7" spans="1:9" s="182" customFormat="1" ht="30" customHeight="1" thickBot="1">
      <c r="B7" s="1127" t="s">
        <v>405</v>
      </c>
      <c r="C7" s="1128"/>
      <c r="D7" s="1120">
        <v>190</v>
      </c>
      <c r="E7" s="1124"/>
      <c r="F7" s="1120">
        <v>8</v>
      </c>
      <c r="G7" s="1121"/>
      <c r="I7" s="195"/>
    </row>
    <row r="8" spans="1:9" ht="19.350000000000001" customHeight="1">
      <c r="A8" s="198"/>
      <c r="B8" s="198"/>
      <c r="C8" s="223"/>
      <c r="D8" s="199"/>
      <c r="E8" s="223"/>
      <c r="F8" s="199"/>
      <c r="I8" s="193"/>
    </row>
    <row r="9" spans="1:9" ht="19.5" customHeight="1">
      <c r="A9" s="1126" t="s">
        <v>942</v>
      </c>
      <c r="B9" s="1126"/>
      <c r="C9" s="1126"/>
      <c r="D9" s="1126"/>
      <c r="E9" s="1126"/>
      <c r="F9" s="1126"/>
      <c r="G9" s="1126"/>
      <c r="H9" s="1126"/>
      <c r="I9" s="1126"/>
    </row>
    <row r="10" spans="1:9" ht="15.6" customHeight="1">
      <c r="A10" s="1125" t="s">
        <v>579</v>
      </c>
      <c r="B10" s="1125"/>
      <c r="C10" s="1125"/>
      <c r="D10" s="1125"/>
      <c r="E10" s="1125"/>
      <c r="F10" s="1125"/>
      <c r="G10" s="1125"/>
      <c r="H10" s="1125"/>
      <c r="I10" s="1125"/>
    </row>
    <row r="11" spans="1:9" ht="36.6" customHeight="1">
      <c r="A11" s="1125" t="s">
        <v>52</v>
      </c>
      <c r="B11" s="1125"/>
      <c r="C11" s="1125"/>
      <c r="D11" s="1125"/>
      <c r="E11" s="1125"/>
      <c r="F11" s="1125"/>
      <c r="G11" s="1125"/>
      <c r="H11" s="1125"/>
      <c r="I11" s="1125"/>
    </row>
    <row r="12" spans="1:9" ht="35.1" customHeight="1">
      <c r="A12" s="1125" t="s">
        <v>54</v>
      </c>
      <c r="B12" s="1125"/>
      <c r="C12" s="1125"/>
      <c r="D12" s="1125"/>
      <c r="E12" s="1125"/>
      <c r="F12" s="1125"/>
      <c r="G12" s="1125"/>
      <c r="H12" s="1125"/>
      <c r="I12" s="1125"/>
    </row>
    <row r="13" spans="1:9" ht="33" customHeight="1">
      <c r="A13" s="1125" t="s">
        <v>63</v>
      </c>
      <c r="B13" s="1125"/>
      <c r="C13" s="1125"/>
      <c r="D13" s="1125"/>
      <c r="E13" s="1125"/>
      <c r="F13" s="1125"/>
      <c r="G13" s="1125"/>
      <c r="H13" s="1125"/>
      <c r="I13" s="1125"/>
    </row>
    <row r="14" spans="1:9" ht="35.1" customHeight="1">
      <c r="A14" s="1125" t="s">
        <v>55</v>
      </c>
      <c r="B14" s="1125"/>
      <c r="C14" s="1125"/>
      <c r="D14" s="1125"/>
      <c r="E14" s="1125"/>
      <c r="F14" s="1125"/>
      <c r="G14" s="1125"/>
      <c r="H14" s="1125"/>
      <c r="I14" s="1125"/>
    </row>
    <row r="15" spans="1:9" ht="116.45" customHeight="1">
      <c r="A15" s="1125" t="s">
        <v>610</v>
      </c>
      <c r="B15" s="1125"/>
      <c r="C15" s="1125"/>
      <c r="D15" s="1125"/>
      <c r="E15" s="1125"/>
      <c r="F15" s="1125"/>
      <c r="G15" s="1125"/>
      <c r="H15" s="1125"/>
      <c r="I15" s="1125"/>
    </row>
    <row r="16" spans="1:9" ht="116.45" customHeight="1">
      <c r="A16" s="224"/>
      <c r="B16" s="224"/>
      <c r="C16" s="224"/>
      <c r="D16" s="224"/>
      <c r="E16" s="224"/>
      <c r="F16" s="224"/>
      <c r="G16" s="224"/>
      <c r="H16" s="224"/>
      <c r="I16" s="224"/>
    </row>
    <row r="17" spans="1:9" ht="116.45" customHeight="1">
      <c r="A17" s="224"/>
      <c r="B17" s="224"/>
      <c r="C17" s="224"/>
      <c r="D17" s="224"/>
      <c r="E17" s="224"/>
      <c r="F17" s="224"/>
      <c r="G17" s="224"/>
      <c r="H17" s="224"/>
      <c r="I17" s="224"/>
    </row>
    <row r="18" spans="1:9" ht="116.45" customHeight="1">
      <c r="A18" s="224"/>
      <c r="B18" s="224"/>
      <c r="C18" s="224"/>
      <c r="D18" s="224"/>
      <c r="E18" s="224"/>
      <c r="F18" s="224"/>
      <c r="G18" s="224"/>
      <c r="H18" s="224"/>
      <c r="I18" s="224"/>
    </row>
    <row r="19" spans="1:9" ht="56.1" customHeight="1">
      <c r="A19" s="224"/>
      <c r="B19" s="224"/>
      <c r="C19" s="224"/>
      <c r="D19" s="224"/>
      <c r="E19" s="224"/>
      <c r="F19" s="224"/>
      <c r="G19" s="224"/>
      <c r="H19" s="224"/>
      <c r="I19" s="238">
        <v>42</v>
      </c>
    </row>
    <row r="20" spans="1:9" ht="19.350000000000001" customHeight="1">
      <c r="A20" s="950"/>
      <c r="B20" s="950"/>
      <c r="C20" s="950"/>
      <c r="D20" s="950"/>
      <c r="E20" s="950"/>
      <c r="F20" s="950"/>
      <c r="G20" s="950"/>
      <c r="H20" s="950"/>
      <c r="I20" s="950"/>
    </row>
    <row r="21" spans="1:9">
      <c r="A21" s="1129" t="s">
        <v>462</v>
      </c>
      <c r="B21" s="1129"/>
      <c r="C21" s="1129"/>
      <c r="D21" s="1129"/>
      <c r="E21" s="1129"/>
      <c r="F21" s="1129"/>
      <c r="G21" s="1129"/>
      <c r="H21" s="1129"/>
      <c r="I21" s="1129"/>
    </row>
    <row r="22" spans="1:9" ht="6.6" customHeight="1" thickBot="1">
      <c r="A22" s="221"/>
      <c r="B22" s="221"/>
      <c r="C22" s="221"/>
      <c r="D22" s="221"/>
      <c r="E22" s="221"/>
      <c r="F22" s="221"/>
      <c r="G22" s="221"/>
      <c r="H22" s="221"/>
      <c r="I22" s="221"/>
    </row>
    <row r="23" spans="1:9" ht="20.100000000000001" customHeight="1">
      <c r="A23" s="1141" t="s">
        <v>973</v>
      </c>
      <c r="B23" s="1142"/>
      <c r="C23" s="1139" t="s">
        <v>438</v>
      </c>
      <c r="D23" s="826"/>
      <c r="E23" s="1141" t="s">
        <v>392</v>
      </c>
      <c r="F23" s="1142"/>
      <c r="G23" s="1139" t="s">
        <v>271</v>
      </c>
      <c r="H23" s="1140"/>
    </row>
    <row r="24" spans="1:9" ht="20.85" customHeight="1">
      <c r="A24" s="1143"/>
      <c r="B24" s="768"/>
      <c r="C24" s="1144" t="s">
        <v>864</v>
      </c>
      <c r="D24" s="1145"/>
      <c r="E24" s="1143"/>
      <c r="F24" s="768"/>
      <c r="G24" s="1144" t="s">
        <v>864</v>
      </c>
      <c r="H24" s="1146"/>
    </row>
    <row r="25" spans="1:9" ht="38.1" customHeight="1">
      <c r="A25" s="1113" t="s">
        <v>959</v>
      </c>
      <c r="B25" s="1114"/>
      <c r="C25" s="1109">
        <v>2.6</v>
      </c>
      <c r="D25" s="890"/>
      <c r="E25" s="1113" t="s">
        <v>865</v>
      </c>
      <c r="F25" s="1114"/>
      <c r="G25" s="1109">
        <v>23</v>
      </c>
      <c r="H25" s="1110"/>
    </row>
    <row r="26" spans="1:9" ht="44.85" customHeight="1">
      <c r="A26" s="1113" t="s">
        <v>406</v>
      </c>
      <c r="B26" s="1114"/>
      <c r="C26" s="1109">
        <v>4</v>
      </c>
      <c r="D26" s="890"/>
      <c r="E26" s="1113" t="s">
        <v>866</v>
      </c>
      <c r="F26" s="1114"/>
      <c r="G26" s="1147" t="s">
        <v>578</v>
      </c>
      <c r="H26" s="1148"/>
    </row>
    <row r="27" spans="1:9" ht="54" customHeight="1">
      <c r="A27" s="1113" t="s">
        <v>1031</v>
      </c>
      <c r="B27" s="1114"/>
      <c r="C27" s="1109">
        <v>5</v>
      </c>
      <c r="D27" s="890"/>
      <c r="E27" s="1113" t="s">
        <v>697</v>
      </c>
      <c r="F27" s="1114"/>
      <c r="G27" s="769">
        <v>5</v>
      </c>
      <c r="H27" s="480"/>
    </row>
    <row r="28" spans="1:9" ht="68.25" customHeight="1">
      <c r="A28" s="1113" t="s">
        <v>698</v>
      </c>
      <c r="B28" s="1114"/>
      <c r="C28" s="1109">
        <v>3</v>
      </c>
      <c r="D28" s="890"/>
      <c r="E28" s="1113" t="s">
        <v>270</v>
      </c>
      <c r="F28" s="1114"/>
      <c r="G28" s="1111">
        <v>11</v>
      </c>
      <c r="H28" s="1112"/>
    </row>
    <row r="29" spans="1:9" ht="57" customHeight="1">
      <c r="A29" s="1113" t="s">
        <v>407</v>
      </c>
      <c r="B29" s="1114"/>
      <c r="C29" s="1109">
        <v>2.2000000000000002</v>
      </c>
      <c r="D29" s="890"/>
      <c r="E29" s="1113" t="s">
        <v>1032</v>
      </c>
      <c r="F29" s="1114"/>
      <c r="G29" s="1109" t="s">
        <v>1073</v>
      </c>
      <c r="H29" s="1110"/>
    </row>
    <row r="30" spans="1:9" ht="57.6" customHeight="1" thickBot="1">
      <c r="A30" s="1153"/>
      <c r="B30" s="1154"/>
      <c r="C30" s="1154"/>
      <c r="D30" s="1154"/>
      <c r="E30" s="1149" t="s">
        <v>1033</v>
      </c>
      <c r="F30" s="1150"/>
      <c r="G30" s="1151" t="s">
        <v>169</v>
      </c>
      <c r="H30" s="1152"/>
    </row>
    <row r="31" spans="1:9" ht="40.35" customHeight="1">
      <c r="A31" s="1027" t="s">
        <v>170</v>
      </c>
      <c r="B31" s="1027"/>
      <c r="C31" s="1027"/>
      <c r="D31" s="1027"/>
      <c r="E31" s="1027"/>
      <c r="F31" s="1027"/>
      <c r="G31" s="1027"/>
      <c r="H31" s="1027"/>
      <c r="I31" s="1027"/>
    </row>
    <row r="32" spans="1:9" ht="24.6" customHeight="1">
      <c r="A32" s="226" t="s">
        <v>942</v>
      </c>
    </row>
    <row r="33" spans="1:9" ht="49.5" customHeight="1">
      <c r="A33" s="1027" t="s">
        <v>955</v>
      </c>
      <c r="B33" s="1027"/>
      <c r="C33" s="1027"/>
      <c r="D33" s="1027"/>
      <c r="E33" s="1027"/>
      <c r="F33" s="1027"/>
      <c r="G33" s="1027"/>
      <c r="H33" s="1027"/>
      <c r="I33" s="1027"/>
    </row>
    <row r="34" spans="1:9" ht="78" customHeight="1">
      <c r="A34" s="1115" t="s">
        <v>384</v>
      </c>
      <c r="B34" s="1115"/>
      <c r="C34" s="1115"/>
      <c r="D34" s="1115"/>
      <c r="E34" s="1115"/>
      <c r="F34" s="1115"/>
      <c r="G34" s="1115"/>
      <c r="H34" s="1115"/>
      <c r="I34" s="1115"/>
    </row>
    <row r="35" spans="1:9" ht="13.35" customHeight="1">
      <c r="A35" s="226"/>
    </row>
    <row r="36" spans="1:9" ht="43.35" customHeight="1">
      <c r="A36" s="226"/>
    </row>
    <row r="37" spans="1:9" ht="58.35" customHeight="1">
      <c r="A37" s="224"/>
      <c r="B37" s="224"/>
      <c r="C37" s="224"/>
      <c r="D37" s="224"/>
      <c r="E37" s="224"/>
      <c r="F37" s="224"/>
      <c r="G37" s="224"/>
      <c r="H37" s="224"/>
      <c r="I37" s="224"/>
    </row>
    <row r="38" spans="1:9" ht="58.35" customHeight="1">
      <c r="A38" s="224"/>
      <c r="B38" s="224"/>
      <c r="C38" s="224"/>
      <c r="D38" s="224"/>
      <c r="E38" s="224"/>
      <c r="F38" s="224"/>
      <c r="G38" s="224"/>
      <c r="H38" s="224"/>
      <c r="I38" s="224"/>
    </row>
    <row r="39" spans="1:9" ht="58.35" customHeight="1">
      <c r="A39" s="224"/>
      <c r="B39" s="224"/>
      <c r="C39" s="224"/>
      <c r="D39" s="224"/>
      <c r="E39" s="224"/>
      <c r="F39" s="224"/>
      <c r="G39" s="224"/>
      <c r="H39" s="224"/>
      <c r="I39" s="224"/>
    </row>
    <row r="40" spans="1:9" ht="58.35" customHeight="1">
      <c r="A40" s="224"/>
      <c r="B40" s="224"/>
      <c r="C40" s="224"/>
      <c r="D40" s="224"/>
      <c r="E40" s="224"/>
      <c r="F40" s="224"/>
      <c r="G40" s="224"/>
      <c r="H40" s="224"/>
      <c r="I40" s="224"/>
    </row>
    <row r="41" spans="1:9" ht="26.85" customHeight="1">
      <c r="A41" s="224"/>
      <c r="B41" s="224"/>
      <c r="C41" s="224"/>
      <c r="D41" s="224"/>
      <c r="E41" s="224"/>
      <c r="F41" s="224"/>
      <c r="G41" s="224"/>
      <c r="H41" s="224"/>
      <c r="I41" s="238">
        <v>43</v>
      </c>
    </row>
    <row r="42" spans="1:9" ht="58.35" customHeight="1">
      <c r="A42" s="224"/>
      <c r="B42" s="224"/>
      <c r="C42" s="224"/>
      <c r="D42" s="224"/>
      <c r="E42" s="224"/>
      <c r="F42" s="224"/>
      <c r="G42" s="224"/>
      <c r="H42" s="224"/>
      <c r="I42" s="224"/>
    </row>
    <row r="43" spans="1:9" ht="58.35" customHeight="1">
      <c r="A43" s="224"/>
      <c r="B43" s="224"/>
      <c r="C43" s="224"/>
      <c r="D43" s="224"/>
      <c r="E43" s="224"/>
      <c r="F43" s="224"/>
      <c r="G43" s="224"/>
      <c r="H43" s="224"/>
      <c r="I43" s="224"/>
    </row>
    <row r="44" spans="1:9" ht="58.35" customHeight="1">
      <c r="A44" s="224"/>
      <c r="B44" s="224"/>
      <c r="C44" s="224"/>
      <c r="D44" s="224"/>
      <c r="E44" s="224"/>
      <c r="F44" s="224"/>
      <c r="G44" s="224"/>
      <c r="H44" s="224"/>
      <c r="I44" s="224"/>
    </row>
    <row r="45" spans="1:9" ht="58.35" customHeight="1">
      <c r="A45" s="224"/>
      <c r="B45" s="224"/>
      <c r="C45" s="224"/>
      <c r="D45" s="224"/>
      <c r="E45" s="224"/>
      <c r="F45" s="224"/>
      <c r="G45" s="224"/>
      <c r="H45" s="224"/>
      <c r="I45" s="224"/>
    </row>
    <row r="47" spans="1:9" ht="58.35" customHeight="1">
      <c r="A47" s="224"/>
      <c r="B47" s="224"/>
      <c r="C47" s="224"/>
      <c r="D47" s="224"/>
      <c r="E47" s="224"/>
      <c r="F47" s="224"/>
      <c r="G47" s="224"/>
      <c r="H47" s="224"/>
      <c r="I47" s="224"/>
    </row>
    <row r="48" spans="1:9">
      <c r="A48" s="149"/>
    </row>
    <row r="49" spans="1:1">
      <c r="A49" s="149"/>
    </row>
  </sheetData>
  <mergeCells count="56">
    <mergeCell ref="A31:I31"/>
    <mergeCell ref="A30:D30"/>
    <mergeCell ref="E29:F29"/>
    <mergeCell ref="G29:H29"/>
    <mergeCell ref="E27:F27"/>
    <mergeCell ref="G27:H27"/>
    <mergeCell ref="E30:F30"/>
    <mergeCell ref="G30:H30"/>
    <mergeCell ref="C26:D26"/>
    <mergeCell ref="C27:D27"/>
    <mergeCell ref="A29:B29"/>
    <mergeCell ref="A13:I13"/>
    <mergeCell ref="A26:B26"/>
    <mergeCell ref="A21:I21"/>
    <mergeCell ref="E26:F26"/>
    <mergeCell ref="A25:B25"/>
    <mergeCell ref="G26:H26"/>
    <mergeCell ref="E25:F25"/>
    <mergeCell ref="G23:H23"/>
    <mergeCell ref="A12:I12"/>
    <mergeCell ref="E23:F24"/>
    <mergeCell ref="C24:D24"/>
    <mergeCell ref="G24:H24"/>
    <mergeCell ref="A15:I15"/>
    <mergeCell ref="A14:I14"/>
    <mergeCell ref="A23:B24"/>
    <mergeCell ref="C23:D23"/>
    <mergeCell ref="A20:I20"/>
    <mergeCell ref="A11:I11"/>
    <mergeCell ref="A9:I9"/>
    <mergeCell ref="B7:C7"/>
    <mergeCell ref="A1:I1"/>
    <mergeCell ref="D3:E3"/>
    <mergeCell ref="F3:G3"/>
    <mergeCell ref="B5:C5"/>
    <mergeCell ref="B3:C4"/>
    <mergeCell ref="A10:I10"/>
    <mergeCell ref="B6:C6"/>
    <mergeCell ref="F4:G4"/>
    <mergeCell ref="F5:G5"/>
    <mergeCell ref="F6:G6"/>
    <mergeCell ref="F7:G7"/>
    <mergeCell ref="D4:E4"/>
    <mergeCell ref="D5:E5"/>
    <mergeCell ref="D6:E6"/>
    <mergeCell ref="D7:E7"/>
    <mergeCell ref="G25:H25"/>
    <mergeCell ref="G28:H28"/>
    <mergeCell ref="E28:F28"/>
    <mergeCell ref="A34:I34"/>
    <mergeCell ref="A33:I33"/>
    <mergeCell ref="A28:B28"/>
    <mergeCell ref="C28:D28"/>
    <mergeCell ref="C29:D29"/>
    <mergeCell ref="A27:B27"/>
    <mergeCell ref="C25:D25"/>
  </mergeCells>
  <phoneticPr fontId="0" type="noConversion"/>
  <printOptions horizontalCentered="1"/>
  <pageMargins left="0.98425196850393704" right="0.23622047244094491" top="0.98425196850393704" bottom="0.19685039370078741" header="0.31496062992125984" footer="0.31496062992125984"/>
  <pageSetup paperSize="9" scale="86" orientation="portrait" r:id="rId1"/>
  <headerFooter alignWithMargins="0"/>
  <rowBreaks count="1" manualBreakCount="1">
    <brk id="20" max="8" man="1"/>
  </rowBreaks>
</worksheet>
</file>

<file path=xl/worksheets/sheet2.xml><?xml version="1.0" encoding="utf-8"?>
<worksheet xmlns="http://schemas.openxmlformats.org/spreadsheetml/2006/main" xmlns:r="http://schemas.openxmlformats.org/officeDocument/2006/relationships">
  <dimension ref="A1:K129"/>
  <sheetViews>
    <sheetView view="pageBreakPreview" topLeftCell="A16" zoomScaleNormal="100" zoomScaleSheetLayoutView="100" workbookViewId="0">
      <selection activeCell="A53" sqref="A53:B53"/>
    </sheetView>
  </sheetViews>
  <sheetFormatPr defaultColWidth="8.625" defaultRowHeight="15"/>
  <cols>
    <col min="1" max="1" width="71.875" style="149" customWidth="1"/>
    <col min="2" max="2" width="15.875" style="10" customWidth="1"/>
    <col min="3" max="16384" width="8.625" style="10"/>
  </cols>
  <sheetData>
    <row r="1" spans="1:2" ht="17.45" customHeight="1">
      <c r="A1" s="477" t="s">
        <v>346</v>
      </c>
      <c r="B1" s="479" t="s">
        <v>347</v>
      </c>
    </row>
    <row r="2" spans="1:2">
      <c r="A2" s="478"/>
      <c r="B2" s="480"/>
    </row>
    <row r="3" spans="1:2" ht="12.6" customHeight="1">
      <c r="A3" s="478"/>
      <c r="B3" s="480"/>
    </row>
    <row r="4" spans="1:2" ht="37.35" customHeight="1">
      <c r="A4" s="438" t="s">
        <v>983</v>
      </c>
      <c r="B4" s="439" t="s">
        <v>931</v>
      </c>
    </row>
    <row r="5" spans="1:2" ht="37.35" customHeight="1">
      <c r="A5" s="438" t="s">
        <v>662</v>
      </c>
      <c r="B5" s="439"/>
    </row>
    <row r="6" spans="1:2" ht="37.35" customHeight="1">
      <c r="A6" s="440" t="s">
        <v>984</v>
      </c>
      <c r="B6" s="439">
        <v>5</v>
      </c>
    </row>
    <row r="7" spans="1:2" ht="37.35" customHeight="1">
      <c r="A7" s="440" t="s">
        <v>985</v>
      </c>
      <c r="B7" s="439">
        <v>6</v>
      </c>
    </row>
    <row r="8" spans="1:2" ht="37.35" customHeight="1">
      <c r="A8" s="440" t="s">
        <v>986</v>
      </c>
      <c r="B8" s="441" t="s">
        <v>929</v>
      </c>
    </row>
    <row r="9" spans="1:2" ht="37.35" customHeight="1">
      <c r="A9" s="440" t="s">
        <v>482</v>
      </c>
      <c r="B9" s="439">
        <v>9</v>
      </c>
    </row>
    <row r="10" spans="1:2" ht="37.35" customHeight="1">
      <c r="A10" s="440" t="s">
        <v>483</v>
      </c>
      <c r="B10" s="439">
        <v>10</v>
      </c>
    </row>
    <row r="11" spans="1:2" ht="37.35" customHeight="1">
      <c r="A11" s="440" t="s">
        <v>987</v>
      </c>
      <c r="B11" s="439" t="s">
        <v>484</v>
      </c>
    </row>
    <row r="12" spans="1:2" ht="37.35" customHeight="1">
      <c r="A12" s="440" t="s">
        <v>988</v>
      </c>
      <c r="B12" s="439" t="s">
        <v>485</v>
      </c>
    </row>
    <row r="13" spans="1:2" ht="37.35" customHeight="1">
      <c r="A13" s="440" t="s">
        <v>989</v>
      </c>
      <c r="B13" s="439">
        <v>16</v>
      </c>
    </row>
    <row r="14" spans="1:2" ht="37.35" customHeight="1">
      <c r="A14" s="440" t="s">
        <v>990</v>
      </c>
      <c r="B14" s="439">
        <v>17</v>
      </c>
    </row>
    <row r="15" spans="1:2" ht="37.35" customHeight="1">
      <c r="A15" s="440" t="s">
        <v>991</v>
      </c>
      <c r="B15" s="439">
        <v>18</v>
      </c>
    </row>
    <row r="16" spans="1:2" ht="37.35" customHeight="1">
      <c r="A16" s="440" t="s">
        <v>992</v>
      </c>
      <c r="B16" s="439">
        <v>19</v>
      </c>
    </row>
    <row r="17" spans="1:11" ht="37.35" customHeight="1">
      <c r="A17" s="440" t="s">
        <v>928</v>
      </c>
      <c r="B17" s="439">
        <v>20</v>
      </c>
    </row>
    <row r="18" spans="1:11" ht="37.35" customHeight="1">
      <c r="A18" s="440" t="s">
        <v>1080</v>
      </c>
      <c r="B18" s="439">
        <v>21</v>
      </c>
    </row>
    <row r="19" spans="1:11" ht="37.35" customHeight="1">
      <c r="A19" s="440" t="s">
        <v>1081</v>
      </c>
      <c r="B19" s="439">
        <v>22</v>
      </c>
    </row>
    <row r="20" spans="1:11" ht="37.35" customHeight="1">
      <c r="A20" s="440" t="s">
        <v>1082</v>
      </c>
      <c r="B20" s="439">
        <v>23</v>
      </c>
    </row>
    <row r="21" spans="1:11" ht="37.35" customHeight="1">
      <c r="A21" s="440" t="s">
        <v>1083</v>
      </c>
      <c r="B21" s="439">
        <v>24</v>
      </c>
    </row>
    <row r="22" spans="1:11" ht="68.099999999999994" customHeight="1" thickBot="1">
      <c r="A22" s="442" t="s">
        <v>1084</v>
      </c>
      <c r="B22" s="443">
        <v>25</v>
      </c>
      <c r="C22" s="481"/>
      <c r="D22" s="481"/>
      <c r="E22" s="481"/>
      <c r="F22" s="481"/>
      <c r="G22" s="481"/>
      <c r="H22" s="481"/>
      <c r="I22" s="481"/>
      <c r="J22" s="481"/>
      <c r="K22" s="481"/>
    </row>
    <row r="23" spans="1:11" ht="42.6" customHeight="1" thickBot="1">
      <c r="A23" s="482">
        <v>1</v>
      </c>
      <c r="B23" s="482"/>
      <c r="C23" s="297"/>
      <c r="D23" s="297"/>
      <c r="E23" s="297"/>
      <c r="F23" s="297"/>
      <c r="G23" s="297"/>
      <c r="H23" s="297"/>
      <c r="I23" s="297"/>
      <c r="J23" s="297"/>
      <c r="K23" s="297"/>
    </row>
    <row r="24" spans="1:11" ht="33.6" customHeight="1">
      <c r="A24" s="444" t="s">
        <v>346</v>
      </c>
      <c r="B24" s="437" t="s">
        <v>347</v>
      </c>
      <c r="C24" s="297"/>
      <c r="D24" s="297"/>
      <c r="E24" s="297"/>
      <c r="F24" s="297"/>
      <c r="G24" s="297"/>
      <c r="H24" s="297"/>
      <c r="I24" s="297"/>
      <c r="J24" s="297"/>
      <c r="K24" s="297"/>
    </row>
    <row r="25" spans="1:11" ht="31.35" customHeight="1">
      <c r="A25" s="438" t="s">
        <v>225</v>
      </c>
      <c r="B25" s="445"/>
    </row>
    <row r="26" spans="1:11" ht="27" customHeight="1">
      <c r="A26" s="440" t="s">
        <v>405</v>
      </c>
      <c r="B26" s="445">
        <v>26</v>
      </c>
    </row>
    <row r="27" spans="1:11" ht="31.35" customHeight="1">
      <c r="A27" s="440" t="s">
        <v>531</v>
      </c>
      <c r="B27" s="445" t="s">
        <v>556</v>
      </c>
    </row>
    <row r="28" spans="1:11" ht="25.35" customHeight="1">
      <c r="A28" s="440" t="s">
        <v>487</v>
      </c>
      <c r="B28" s="439">
        <v>29</v>
      </c>
    </row>
    <row r="29" spans="1:11" ht="25.35" customHeight="1">
      <c r="A29" s="440" t="s">
        <v>534</v>
      </c>
      <c r="B29" s="439">
        <v>30</v>
      </c>
    </row>
    <row r="30" spans="1:11" ht="25.35" customHeight="1">
      <c r="A30" s="440" t="s">
        <v>993</v>
      </c>
      <c r="B30" s="439">
        <v>31</v>
      </c>
    </row>
    <row r="31" spans="1:11" ht="26.45" customHeight="1">
      <c r="A31" s="440" t="s">
        <v>1047</v>
      </c>
      <c r="B31" s="439">
        <v>32</v>
      </c>
    </row>
    <row r="32" spans="1:11" ht="25.35" customHeight="1">
      <c r="A32" s="440" t="s">
        <v>827</v>
      </c>
      <c r="B32" s="439">
        <v>33</v>
      </c>
    </row>
    <row r="33" spans="1:2" ht="25.35" customHeight="1">
      <c r="A33" s="440" t="s">
        <v>557</v>
      </c>
      <c r="B33" s="439">
        <v>34</v>
      </c>
    </row>
    <row r="34" spans="1:2" ht="25.35" customHeight="1">
      <c r="A34" s="440" t="s">
        <v>801</v>
      </c>
      <c r="B34" s="439">
        <v>35</v>
      </c>
    </row>
    <row r="35" spans="1:2" ht="25.35" customHeight="1">
      <c r="A35" s="440"/>
      <c r="B35" s="439"/>
    </row>
    <row r="36" spans="1:2" ht="20.45" customHeight="1">
      <c r="A36" s="438" t="s">
        <v>183</v>
      </c>
      <c r="B36" s="439"/>
    </row>
    <row r="37" spans="1:2" ht="25.35" customHeight="1">
      <c r="A37" s="440" t="s">
        <v>184</v>
      </c>
      <c r="B37" s="439">
        <v>36</v>
      </c>
    </row>
    <row r="38" spans="1:2" ht="25.35" customHeight="1">
      <c r="A38" s="440" t="s">
        <v>994</v>
      </c>
      <c r="B38" s="439">
        <v>37</v>
      </c>
    </row>
    <row r="39" spans="1:2" ht="32.450000000000003" customHeight="1">
      <c r="A39" s="440" t="s">
        <v>536</v>
      </c>
      <c r="B39" s="439">
        <v>38</v>
      </c>
    </row>
    <row r="40" spans="1:2" ht="36.6" customHeight="1">
      <c r="A40" s="440" t="s">
        <v>461</v>
      </c>
      <c r="B40" s="439">
        <v>39</v>
      </c>
    </row>
    <row r="41" spans="1:2" ht="34.35" customHeight="1">
      <c r="A41" s="440" t="s">
        <v>995</v>
      </c>
      <c r="B41" s="439">
        <v>40</v>
      </c>
    </row>
    <row r="42" spans="1:2" ht="34.35" customHeight="1">
      <c r="A42" s="440" t="s">
        <v>996</v>
      </c>
      <c r="B42" s="439">
        <v>41</v>
      </c>
    </row>
    <row r="43" spans="1:2" ht="25.35" customHeight="1">
      <c r="A43" s="440" t="s">
        <v>468</v>
      </c>
      <c r="B43" s="439">
        <v>42</v>
      </c>
    </row>
    <row r="44" spans="1:2" ht="25.35" customHeight="1">
      <c r="A44" s="440" t="s">
        <v>463</v>
      </c>
      <c r="B44" s="439">
        <v>43</v>
      </c>
    </row>
    <row r="45" spans="1:2" ht="25.35" customHeight="1">
      <c r="A45" s="440" t="s">
        <v>464</v>
      </c>
      <c r="B45" s="439">
        <v>44</v>
      </c>
    </row>
    <row r="46" spans="1:2" ht="26.45" customHeight="1">
      <c r="A46" s="440" t="s">
        <v>1002</v>
      </c>
      <c r="B46" s="439">
        <v>45</v>
      </c>
    </row>
    <row r="47" spans="1:2" ht="25.35" customHeight="1">
      <c r="A47" s="440" t="s">
        <v>1003</v>
      </c>
      <c r="B47" s="439">
        <v>46</v>
      </c>
    </row>
    <row r="48" spans="1:2" ht="25.35" customHeight="1">
      <c r="A48" s="440" t="s">
        <v>1004</v>
      </c>
      <c r="B48" s="439">
        <v>47</v>
      </c>
    </row>
    <row r="49" spans="1:2" ht="25.35" customHeight="1">
      <c r="A49" s="440" t="s">
        <v>422</v>
      </c>
      <c r="B49" s="439">
        <v>48</v>
      </c>
    </row>
    <row r="50" spans="1:2" ht="25.35" customHeight="1">
      <c r="A50" s="440" t="s">
        <v>423</v>
      </c>
      <c r="B50" s="439">
        <v>49</v>
      </c>
    </row>
    <row r="51" spans="1:2" ht="25.35" customHeight="1">
      <c r="A51" s="440" t="s">
        <v>469</v>
      </c>
      <c r="B51" s="439">
        <v>50</v>
      </c>
    </row>
    <row r="52" spans="1:2" ht="24.6" customHeight="1" thickBot="1">
      <c r="A52" s="442" t="s">
        <v>786</v>
      </c>
      <c r="B52" s="443" t="s">
        <v>558</v>
      </c>
    </row>
    <row r="53" spans="1:2" ht="71.099999999999994" customHeight="1">
      <c r="A53" s="476">
        <v>2</v>
      </c>
      <c r="B53" s="476"/>
    </row>
    <row r="54" spans="1:2" ht="25.35" customHeight="1"/>
    <row r="55" spans="1:2" ht="25.35" customHeight="1"/>
    <row r="56" spans="1:2" ht="25.35" customHeight="1"/>
    <row r="57" spans="1:2" ht="25.35" customHeight="1"/>
    <row r="58" spans="1:2" ht="25.35" customHeight="1"/>
    <row r="59" spans="1:2" ht="25.35" customHeight="1"/>
    <row r="60" spans="1:2" ht="25.35" customHeight="1"/>
    <row r="61" spans="1:2" ht="25.35" customHeight="1"/>
    <row r="62" spans="1:2" ht="25.35" customHeight="1"/>
    <row r="63" spans="1:2" ht="25.35" customHeight="1"/>
    <row r="64" spans="1:2" ht="25.35" customHeight="1"/>
    <row r="65" ht="25.35" customHeight="1"/>
    <row r="66" ht="25.35" customHeight="1"/>
    <row r="67" ht="25.35" customHeight="1"/>
    <row r="68" ht="25.35" customHeight="1"/>
    <row r="69" ht="25.35" customHeight="1"/>
    <row r="70" ht="25.35" customHeight="1"/>
    <row r="71" ht="25.35" customHeight="1"/>
    <row r="72" ht="25.35" customHeight="1"/>
    <row r="73" ht="25.35" customHeight="1"/>
    <row r="74" ht="25.35" customHeight="1"/>
    <row r="75" ht="25.35" customHeight="1"/>
    <row r="76" ht="25.35" customHeight="1"/>
    <row r="77" ht="25.35" customHeight="1"/>
    <row r="78" ht="25.35" customHeight="1"/>
    <row r="79" ht="25.35" customHeight="1"/>
    <row r="80" ht="25.35" customHeight="1"/>
    <row r="81" ht="25.35" customHeight="1"/>
    <row r="82" ht="25.35" customHeight="1"/>
    <row r="83" ht="25.35" customHeight="1"/>
    <row r="84" ht="25.35" customHeight="1"/>
    <row r="85" ht="25.35" customHeight="1"/>
    <row r="86" ht="25.35" customHeight="1"/>
    <row r="87" ht="25.35" customHeight="1"/>
    <row r="88" ht="25.35" customHeight="1"/>
    <row r="89" ht="25.35" customHeight="1"/>
    <row r="90" ht="25.35" customHeight="1"/>
    <row r="91" ht="25.35" customHeight="1"/>
    <row r="92" ht="25.35" customHeight="1"/>
    <row r="93" ht="25.35" customHeight="1"/>
    <row r="94" ht="25.35" customHeight="1"/>
    <row r="95" ht="25.35" customHeight="1"/>
    <row r="96" ht="25.35" customHeight="1"/>
    <row r="97" ht="25.35" customHeight="1"/>
    <row r="98" ht="25.35" customHeight="1"/>
    <row r="99" ht="25.35" customHeight="1"/>
    <row r="100" ht="25.35" customHeight="1"/>
    <row r="101" ht="25.35" customHeight="1"/>
    <row r="102" ht="25.35" customHeight="1"/>
    <row r="103" ht="25.35" customHeight="1"/>
    <row r="104" ht="25.35" customHeight="1"/>
    <row r="105" ht="25.35" customHeight="1"/>
    <row r="106" ht="25.35" customHeight="1"/>
    <row r="107" ht="25.35" customHeight="1"/>
    <row r="108" ht="25.35" customHeight="1"/>
    <row r="109" ht="25.35" customHeight="1"/>
    <row r="110" ht="25.35" customHeight="1"/>
    <row r="111" ht="25.35" customHeight="1"/>
    <row r="112" ht="25.35" customHeight="1"/>
    <row r="113" ht="25.35" customHeight="1"/>
    <row r="114" ht="25.35" customHeight="1"/>
    <row r="115" ht="25.35" customHeight="1"/>
    <row r="116" ht="25.35" customHeight="1"/>
    <row r="117" ht="25.35" customHeight="1"/>
    <row r="118" ht="25.35" customHeight="1"/>
    <row r="119" ht="25.35" customHeight="1"/>
    <row r="120" ht="25.35" customHeight="1"/>
    <row r="121" ht="25.35" customHeight="1"/>
    <row r="122" ht="25.35" customHeight="1"/>
    <row r="123" ht="25.35" customHeight="1"/>
    <row r="124" ht="25.35" customHeight="1"/>
    <row r="125" ht="25.35" customHeight="1"/>
    <row r="126" ht="25.35" customHeight="1"/>
    <row r="127" ht="25.35" customHeight="1"/>
    <row r="128" ht="25.35" customHeight="1"/>
    <row r="129" ht="25.35" customHeight="1"/>
  </sheetData>
  <mergeCells count="5">
    <mergeCell ref="A53:B53"/>
    <mergeCell ref="A1:A3"/>
    <mergeCell ref="B1:B3"/>
    <mergeCell ref="C22:K22"/>
    <mergeCell ref="A23:B23"/>
  </mergeCells>
  <phoneticPr fontId="0" type="noConversion"/>
  <pageMargins left="0.98425196850393704" right="0.39370078740157483" top="0.98425196850393704" bottom="0.19685039370078741" header="0.51181102362204722" footer="0.51181102362204722"/>
  <pageSetup paperSize="9" scale="88" orientation="portrait" r:id="rId1"/>
  <headerFooter alignWithMargins="0"/>
  <rowBreaks count="1" manualBreakCount="1">
    <brk id="23" max="1" man="1"/>
  </rowBreaks>
</worksheet>
</file>

<file path=xl/worksheets/sheet20.xml><?xml version="1.0" encoding="utf-8"?>
<worksheet xmlns="http://schemas.openxmlformats.org/spreadsheetml/2006/main" xmlns:r="http://schemas.openxmlformats.org/officeDocument/2006/relationships">
  <dimension ref="A1:I43"/>
  <sheetViews>
    <sheetView view="pageBreakPreview" topLeftCell="A7" zoomScaleNormal="100" workbookViewId="0">
      <selection activeCell="I43" sqref="I43"/>
    </sheetView>
  </sheetViews>
  <sheetFormatPr defaultColWidth="8.625" defaultRowHeight="15"/>
  <cols>
    <col min="1" max="1" width="8.625" style="10" customWidth="1"/>
    <col min="2" max="2" width="6.5" style="10" customWidth="1"/>
    <col min="3" max="3" width="8.625" style="10" customWidth="1"/>
    <col min="4" max="4" width="9.625" style="10" customWidth="1"/>
    <col min="5" max="6" width="8.625" style="10" customWidth="1"/>
    <col min="7" max="7" width="6.625" style="10" customWidth="1"/>
    <col min="8" max="8" width="12.625" style="10" customWidth="1"/>
    <col min="9" max="9" width="5.5" style="10" customWidth="1"/>
    <col min="10" max="16384" width="8.625" style="10"/>
  </cols>
  <sheetData>
    <row r="1" spans="1:9">
      <c r="A1" s="745"/>
      <c r="B1" s="745"/>
      <c r="C1" s="745"/>
      <c r="D1" s="745"/>
      <c r="E1" s="745"/>
      <c r="F1" s="205"/>
    </row>
    <row r="2" spans="1:9">
      <c r="A2" s="745" t="s">
        <v>772</v>
      </c>
      <c r="B2" s="745"/>
      <c r="C2" s="745"/>
      <c r="D2" s="745"/>
      <c r="E2" s="745"/>
      <c r="F2" s="745"/>
      <c r="G2" s="745"/>
      <c r="H2" s="745"/>
      <c r="I2" s="745"/>
    </row>
    <row r="3" spans="1:9" ht="15.75" thickBot="1">
      <c r="A3" s="1157"/>
      <c r="B3" s="1157"/>
      <c r="C3" s="1157"/>
      <c r="D3" s="1157"/>
      <c r="E3" s="1157"/>
      <c r="F3" s="204"/>
    </row>
    <row r="4" spans="1:9" ht="40.35" customHeight="1" thickTop="1">
      <c r="A4" s="137"/>
      <c r="B4" s="262"/>
      <c r="C4" s="1081" t="s">
        <v>815</v>
      </c>
      <c r="D4" s="1056"/>
      <c r="E4" s="1056"/>
      <c r="F4" s="1056" t="s">
        <v>700</v>
      </c>
      <c r="G4" s="1056"/>
      <c r="H4" s="1086"/>
    </row>
    <row r="5" spans="1:9" ht="20.100000000000001" customHeight="1">
      <c r="C5" s="1085"/>
      <c r="D5" s="768"/>
      <c r="E5" s="768"/>
      <c r="F5" s="788" t="s">
        <v>502</v>
      </c>
      <c r="G5" s="788"/>
      <c r="H5" s="396" t="s">
        <v>699</v>
      </c>
      <c r="I5" s="254"/>
    </row>
    <row r="6" spans="1:9" ht="20.100000000000001" customHeight="1">
      <c r="C6" s="1156" t="s">
        <v>836</v>
      </c>
      <c r="D6" s="1023"/>
      <c r="E6" s="1023"/>
      <c r="F6" s="1155">
        <v>0.19</v>
      </c>
      <c r="G6" s="1155"/>
      <c r="H6" s="434">
        <v>1</v>
      </c>
    </row>
    <row r="7" spans="1:9" ht="20.100000000000001" customHeight="1">
      <c r="C7" s="1156" t="s">
        <v>837</v>
      </c>
      <c r="D7" s="1023"/>
      <c r="E7" s="1023"/>
      <c r="F7" s="1155">
        <v>0.23</v>
      </c>
      <c r="G7" s="1155"/>
      <c r="H7" s="434">
        <v>1</v>
      </c>
    </row>
    <row r="8" spans="1:9" ht="20.100000000000001" customHeight="1">
      <c r="C8" s="1156" t="s">
        <v>199</v>
      </c>
      <c r="D8" s="1023"/>
      <c r="E8" s="1023"/>
      <c r="F8" s="1155">
        <v>0.18</v>
      </c>
      <c r="G8" s="1155"/>
      <c r="H8" s="434">
        <v>1.1599999999999999</v>
      </c>
    </row>
    <row r="9" spans="1:9" ht="20.100000000000001" customHeight="1">
      <c r="C9" s="1156" t="s">
        <v>887</v>
      </c>
      <c r="D9" s="1023"/>
      <c r="E9" s="1023"/>
      <c r="F9" s="1155">
        <v>0.06</v>
      </c>
      <c r="G9" s="1155"/>
      <c r="H9" s="434">
        <v>0.25</v>
      </c>
    </row>
    <row r="10" spans="1:9" ht="20.100000000000001" customHeight="1">
      <c r="C10" s="1156" t="s">
        <v>436</v>
      </c>
      <c r="D10" s="1023"/>
      <c r="E10" s="1023"/>
      <c r="F10" s="1155">
        <v>0.21</v>
      </c>
      <c r="G10" s="1155"/>
      <c r="H10" s="434">
        <v>0.48</v>
      </c>
    </row>
    <row r="11" spans="1:9" ht="20.100000000000001" customHeight="1">
      <c r="C11" s="1156" t="s">
        <v>437</v>
      </c>
      <c r="D11" s="1023"/>
      <c r="E11" s="1023"/>
      <c r="F11" s="1155">
        <v>0.21</v>
      </c>
      <c r="G11" s="1155"/>
      <c r="H11" s="434">
        <v>0.48</v>
      </c>
    </row>
    <row r="12" spans="1:9" ht="20.100000000000001" customHeight="1">
      <c r="C12" s="1156" t="s">
        <v>704</v>
      </c>
      <c r="D12" s="1023"/>
      <c r="E12" s="1023"/>
      <c r="F12" s="1155">
        <v>0.1</v>
      </c>
      <c r="G12" s="1155"/>
      <c r="H12" s="434">
        <v>0.2</v>
      </c>
    </row>
    <row r="13" spans="1:9" ht="20.100000000000001" customHeight="1">
      <c r="C13" s="1156" t="s">
        <v>703</v>
      </c>
      <c r="D13" s="1023"/>
      <c r="E13" s="1023"/>
      <c r="F13" s="1155">
        <v>0.18</v>
      </c>
      <c r="G13" s="1155"/>
      <c r="H13" s="434">
        <v>0.7</v>
      </c>
    </row>
    <row r="14" spans="1:9" ht="20.100000000000001" customHeight="1">
      <c r="C14" s="1156" t="s">
        <v>200</v>
      </c>
      <c r="D14" s="1023"/>
      <c r="E14" s="1023"/>
      <c r="F14" s="1155">
        <v>0.21</v>
      </c>
      <c r="G14" s="1155"/>
      <c r="H14" s="434">
        <v>0.7</v>
      </c>
    </row>
    <row r="15" spans="1:9" ht="20.100000000000001" customHeight="1">
      <c r="C15" s="1156" t="s">
        <v>1114</v>
      </c>
      <c r="D15" s="1023"/>
      <c r="E15" s="1023"/>
      <c r="F15" s="1155">
        <v>0.22</v>
      </c>
      <c r="G15" s="1155"/>
      <c r="H15" s="434">
        <v>0.8</v>
      </c>
    </row>
    <row r="16" spans="1:9" ht="20.100000000000001" customHeight="1">
      <c r="C16" s="1156" t="s">
        <v>201</v>
      </c>
      <c r="D16" s="1023"/>
      <c r="E16" s="1023"/>
      <c r="F16" s="1155">
        <v>0.13</v>
      </c>
      <c r="G16" s="1155"/>
      <c r="H16" s="434">
        <v>0.8</v>
      </c>
    </row>
    <row r="17" spans="1:8" ht="20.100000000000001" customHeight="1">
      <c r="C17" s="1156" t="s">
        <v>844</v>
      </c>
      <c r="D17" s="1023"/>
      <c r="E17" s="1023"/>
      <c r="F17" s="1155">
        <v>0.22</v>
      </c>
      <c r="G17" s="1155"/>
      <c r="H17" s="434">
        <v>0.48</v>
      </c>
    </row>
    <row r="18" spans="1:8" ht="20.100000000000001" customHeight="1">
      <c r="A18" s="203"/>
      <c r="B18" s="203"/>
      <c r="C18" s="1156" t="s">
        <v>701</v>
      </c>
      <c r="D18" s="1023"/>
      <c r="E18" s="1023"/>
      <c r="F18" s="1160" t="s">
        <v>838</v>
      </c>
      <c r="G18" s="1160"/>
      <c r="H18" s="434">
        <v>0.48</v>
      </c>
    </row>
    <row r="19" spans="1:8" ht="20.100000000000001" customHeight="1" thickBot="1">
      <c r="A19" s="182"/>
      <c r="B19" s="182"/>
      <c r="C19" s="1158" t="s">
        <v>702</v>
      </c>
      <c r="D19" s="1159"/>
      <c r="E19" s="1159"/>
      <c r="F19" s="1161" t="s">
        <v>838</v>
      </c>
      <c r="G19" s="1161"/>
      <c r="H19" s="435">
        <v>0.14000000000000001</v>
      </c>
    </row>
    <row r="20" spans="1:8" ht="15.75" thickTop="1"/>
    <row r="43" spans="9:9" ht="37.5" customHeight="1">
      <c r="I43" s="10">
        <v>44</v>
      </c>
    </row>
  </sheetData>
  <mergeCells count="34">
    <mergeCell ref="C17:E17"/>
    <mergeCell ref="C13:E13"/>
    <mergeCell ref="C14:E14"/>
    <mergeCell ref="C15:E15"/>
    <mergeCell ref="C16:E16"/>
    <mergeCell ref="C9:E9"/>
    <mergeCell ref="C10:E10"/>
    <mergeCell ref="F6:G6"/>
    <mergeCell ref="C4:E5"/>
    <mergeCell ref="F4:H4"/>
    <mergeCell ref="C18:E18"/>
    <mergeCell ref="C19:E19"/>
    <mergeCell ref="F18:G18"/>
    <mergeCell ref="F19:G19"/>
    <mergeCell ref="C7:E7"/>
    <mergeCell ref="C8:E8"/>
    <mergeCell ref="F7:G7"/>
    <mergeCell ref="F17:G17"/>
    <mergeCell ref="F11:G11"/>
    <mergeCell ref="F12:G12"/>
    <mergeCell ref="F13:G13"/>
    <mergeCell ref="F14:G14"/>
    <mergeCell ref="A1:E1"/>
    <mergeCell ref="A3:E3"/>
    <mergeCell ref="A2:I2"/>
    <mergeCell ref="C6:E6"/>
    <mergeCell ref="F5:G5"/>
    <mergeCell ref="F8:G8"/>
    <mergeCell ref="F15:G15"/>
    <mergeCell ref="F16:G16"/>
    <mergeCell ref="F9:G9"/>
    <mergeCell ref="F10:G10"/>
    <mergeCell ref="C11:E11"/>
    <mergeCell ref="C12:E12"/>
  </mergeCells>
  <phoneticPr fontId="0" type="noConversion"/>
  <printOptions horizontalCentered="1"/>
  <pageMargins left="0.98425196850393704" right="0.59055118110236227" top="0.98425196850393704" bottom="0.19685039370078741" header="0.51181102362204722" footer="0.31496062992125984"/>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sheetPr codeName="Φύλλο19"/>
  <dimension ref="A1:H42"/>
  <sheetViews>
    <sheetView view="pageBreakPreview" topLeftCell="A19" zoomScaleNormal="75" zoomScaleSheetLayoutView="100" workbookViewId="0">
      <selection activeCell="H42" sqref="H42"/>
    </sheetView>
  </sheetViews>
  <sheetFormatPr defaultColWidth="8.625" defaultRowHeight="14.25"/>
  <cols>
    <col min="1" max="1" width="5.375" style="182" customWidth="1"/>
    <col min="2" max="2" width="15.625" style="182" customWidth="1"/>
    <col min="3" max="3" width="9.625" style="182" customWidth="1"/>
    <col min="4" max="4" width="9.875" style="182" customWidth="1"/>
    <col min="5" max="5" width="18.125" style="182" customWidth="1"/>
    <col min="6" max="6" width="7.125" style="182" customWidth="1"/>
    <col min="7" max="7" width="12.125" style="182" customWidth="1"/>
    <col min="8" max="8" width="18.875" style="182" customWidth="1"/>
    <col min="9" max="16384" width="8.625" style="182"/>
  </cols>
  <sheetData>
    <row r="1" spans="1:8" ht="18">
      <c r="A1" s="773" t="s">
        <v>773</v>
      </c>
      <c r="B1" s="773"/>
      <c r="C1" s="773"/>
      <c r="D1" s="773"/>
      <c r="E1" s="773"/>
      <c r="F1" s="773"/>
      <c r="G1" s="773"/>
      <c r="H1" s="773"/>
    </row>
    <row r="2" spans="1:8">
      <c r="A2" s="1009"/>
      <c r="B2" s="1009"/>
      <c r="C2" s="1009"/>
      <c r="D2" s="1009"/>
      <c r="E2" s="1009"/>
      <c r="F2" s="1009"/>
      <c r="G2" s="1009"/>
      <c r="H2" s="1009"/>
    </row>
    <row r="3" spans="1:8" ht="15">
      <c r="A3" s="1182" t="s">
        <v>13</v>
      </c>
      <c r="B3" s="1183"/>
      <c r="C3" s="1183"/>
      <c r="D3" s="1183"/>
      <c r="E3" s="1183"/>
      <c r="F3" s="1183"/>
      <c r="G3" s="1183"/>
      <c r="H3" s="1184"/>
    </row>
    <row r="4" spans="1:8" ht="15">
      <c r="A4" s="1185" t="s">
        <v>14</v>
      </c>
      <c r="B4" s="1186"/>
      <c r="C4" s="1186"/>
      <c r="D4" s="1186"/>
      <c r="E4" s="1186"/>
      <c r="F4" s="1186"/>
      <c r="G4" s="1186"/>
      <c r="H4" s="1187"/>
    </row>
    <row r="5" spans="1:8" ht="15">
      <c r="A5" s="1189" t="s">
        <v>15</v>
      </c>
      <c r="B5" s="1190"/>
      <c r="C5" s="1190"/>
      <c r="D5" s="1190"/>
      <c r="E5" s="1190"/>
      <c r="F5" s="1190"/>
      <c r="G5" s="1190"/>
      <c r="H5" s="1191"/>
    </row>
    <row r="6" spans="1:8" ht="15">
      <c r="A6" s="1178" t="s">
        <v>16</v>
      </c>
      <c r="B6" s="1179"/>
      <c r="C6" s="1179"/>
      <c r="D6" s="1179"/>
      <c r="E6" s="1179"/>
      <c r="F6" s="422" t="s">
        <v>17</v>
      </c>
      <c r="G6" s="1172"/>
      <c r="H6" s="1173"/>
    </row>
    <row r="7" spans="1:8" ht="15">
      <c r="A7" s="1178" t="s">
        <v>18</v>
      </c>
      <c r="B7" s="1179"/>
      <c r="C7" s="1179"/>
      <c r="D7" s="1179"/>
      <c r="E7" s="1179"/>
      <c r="F7" s="422" t="s">
        <v>17</v>
      </c>
      <c r="G7" s="1172"/>
      <c r="H7" s="1173"/>
    </row>
    <row r="8" spans="1:8" ht="30.95" customHeight="1">
      <c r="A8" s="1178" t="s">
        <v>19</v>
      </c>
      <c r="B8" s="1179"/>
      <c r="C8" s="1179"/>
      <c r="D8" s="1179"/>
      <c r="E8" s="1179"/>
      <c r="F8" s="422" t="s">
        <v>17</v>
      </c>
      <c r="G8" s="1180" t="s">
        <v>20</v>
      </c>
      <c r="H8" s="1181"/>
    </row>
    <row r="9" spans="1:8" ht="30" customHeight="1">
      <c r="A9" s="1178" t="s">
        <v>21</v>
      </c>
      <c r="B9" s="1179"/>
      <c r="C9" s="1179"/>
      <c r="D9" s="1179"/>
      <c r="E9" s="1179"/>
      <c r="F9" s="422" t="s">
        <v>17</v>
      </c>
      <c r="G9" s="1180" t="s">
        <v>22</v>
      </c>
      <c r="H9" s="1181"/>
    </row>
    <row r="10" spans="1:8" ht="15">
      <c r="A10" s="1174" t="s">
        <v>23</v>
      </c>
      <c r="B10" s="1175"/>
      <c r="C10" s="1175"/>
      <c r="D10" s="1175"/>
      <c r="E10" s="1175"/>
      <c r="F10" s="423" t="s">
        <v>24</v>
      </c>
      <c r="G10" s="1166"/>
      <c r="H10" s="1167"/>
    </row>
    <row r="11" spans="1:8" ht="15">
      <c r="A11" s="1176" t="s">
        <v>25</v>
      </c>
      <c r="B11" s="1177"/>
      <c r="C11" s="1177"/>
      <c r="D11" s="1177"/>
      <c r="E11" s="1177"/>
      <c r="F11" s="422" t="s">
        <v>17</v>
      </c>
      <c r="G11" s="1172"/>
      <c r="H11" s="1173"/>
    </row>
    <row r="12" spans="1:8" ht="15">
      <c r="A12" s="421" t="s">
        <v>26</v>
      </c>
      <c r="B12" s="424"/>
      <c r="C12" s="424"/>
      <c r="D12" s="424"/>
      <c r="E12" s="424"/>
      <c r="F12" s="422" t="s">
        <v>17</v>
      </c>
      <c r="G12" s="1172"/>
      <c r="H12" s="1173"/>
    </row>
    <row r="13" spans="1:8" ht="15">
      <c r="A13" s="421" t="s">
        <v>27</v>
      </c>
      <c r="B13" s="424"/>
      <c r="C13" s="424"/>
      <c r="D13" s="424"/>
      <c r="E13" s="424"/>
      <c r="F13" s="422" t="s">
        <v>17</v>
      </c>
      <c r="G13" s="1172"/>
      <c r="H13" s="1173"/>
    </row>
    <row r="14" spans="1:8" ht="15">
      <c r="A14" s="421" t="s">
        <v>28</v>
      </c>
      <c r="B14" s="424"/>
      <c r="C14" s="424"/>
      <c r="D14" s="424"/>
      <c r="E14" s="424"/>
      <c r="F14" s="422" t="s">
        <v>17</v>
      </c>
      <c r="G14" s="1172"/>
      <c r="H14" s="1173"/>
    </row>
    <row r="15" spans="1:8" ht="15">
      <c r="A15" s="1174" t="s">
        <v>29</v>
      </c>
      <c r="B15" s="1175"/>
      <c r="C15" s="1175"/>
      <c r="D15" s="1175"/>
      <c r="E15" s="1175"/>
      <c r="F15" s="423" t="s">
        <v>24</v>
      </c>
      <c r="G15" s="1172"/>
      <c r="H15" s="1173"/>
    </row>
    <row r="16" spans="1:8" ht="15">
      <c r="A16" s="1162" t="s">
        <v>30</v>
      </c>
      <c r="B16" s="1163"/>
      <c r="C16" s="1163"/>
      <c r="D16" s="1163"/>
      <c r="E16" s="1163"/>
      <c r="F16" s="1163"/>
      <c r="G16" s="1163"/>
      <c r="H16" s="1164"/>
    </row>
    <row r="17" spans="1:8" ht="15">
      <c r="A17" s="1165" t="s">
        <v>31</v>
      </c>
      <c r="B17" s="1166"/>
      <c r="C17" s="1166"/>
      <c r="D17" s="1166"/>
      <c r="E17" s="1166"/>
      <c r="F17" s="1166"/>
      <c r="G17" s="1166"/>
      <c r="H17" s="1167"/>
    </row>
    <row r="18" spans="1:8" ht="15">
      <c r="A18" s="1168" t="s">
        <v>32</v>
      </c>
      <c r="B18" s="1169"/>
      <c r="C18" s="1169"/>
      <c r="D18" s="1169"/>
      <c r="E18" s="1169"/>
      <c r="F18" s="1169"/>
      <c r="G18" s="1169"/>
      <c r="H18" s="1170"/>
    </row>
    <row r="19" spans="1:8">
      <c r="A19" s="1171" t="s">
        <v>33</v>
      </c>
      <c r="B19" s="1171"/>
      <c r="C19" s="1171"/>
      <c r="D19" s="1171"/>
      <c r="E19" s="1171"/>
      <c r="F19" s="1171"/>
      <c r="G19" s="1171"/>
      <c r="H19" s="1171"/>
    </row>
    <row r="20" spans="1:8" ht="48" customHeight="1">
      <c r="A20" s="790" t="s">
        <v>34</v>
      </c>
      <c r="B20" s="790"/>
      <c r="C20" s="790"/>
      <c r="D20" s="790"/>
      <c r="E20" s="790"/>
      <c r="F20" s="790"/>
      <c r="G20" s="790"/>
      <c r="H20" s="790"/>
    </row>
    <row r="21" spans="1:8" ht="66.599999999999994" customHeight="1">
      <c r="A21" s="790" t="s">
        <v>35</v>
      </c>
      <c r="B21" s="790"/>
      <c r="C21" s="790"/>
      <c r="D21" s="790"/>
      <c r="E21" s="790"/>
      <c r="F21" s="790"/>
      <c r="G21" s="790"/>
      <c r="H21" s="790"/>
    </row>
    <row r="22" spans="1:8" s="10" customFormat="1" ht="45" customHeight="1">
      <c r="A22" s="1125" t="s">
        <v>87</v>
      </c>
      <c r="B22" s="1125"/>
      <c r="C22" s="1125"/>
      <c r="D22" s="1125"/>
      <c r="E22" s="1125"/>
      <c r="F22" s="1125"/>
      <c r="G22" s="1125"/>
      <c r="H22" s="1125"/>
    </row>
    <row r="23" spans="1:8" s="10" customFormat="1" ht="5.0999999999999996" customHeight="1" thickBot="1">
      <c r="A23" s="224"/>
      <c r="B23" s="224"/>
      <c r="C23" s="224"/>
      <c r="D23" s="224"/>
      <c r="E23" s="224"/>
      <c r="F23" s="224"/>
      <c r="G23" s="224"/>
      <c r="H23" s="224"/>
    </row>
    <row r="24" spans="1:8" s="10" customFormat="1" ht="22.35" customHeight="1">
      <c r="A24" s="165"/>
      <c r="B24" s="944" t="s">
        <v>273</v>
      </c>
      <c r="C24" s="776"/>
      <c r="D24" s="776"/>
      <c r="E24" s="776"/>
      <c r="F24" s="776"/>
      <c r="G24" s="776"/>
      <c r="H24" s="945"/>
    </row>
    <row r="25" spans="1:8" s="10" customFormat="1" ht="50.45" customHeight="1">
      <c r="A25" s="165"/>
      <c r="B25" s="227" t="s">
        <v>895</v>
      </c>
      <c r="C25" s="960" t="s">
        <v>358</v>
      </c>
      <c r="D25" s="960"/>
      <c r="E25" s="960" t="s">
        <v>896</v>
      </c>
      <c r="F25" s="960"/>
      <c r="G25" s="960" t="s">
        <v>1115</v>
      </c>
      <c r="H25" s="1196"/>
    </row>
    <row r="26" spans="1:8" s="10" customFormat="1" ht="15" customHeight="1">
      <c r="A26" s="165"/>
      <c r="B26" s="227"/>
      <c r="C26" s="961" t="s">
        <v>278</v>
      </c>
      <c r="D26" s="1188"/>
      <c r="E26" s="961" t="s">
        <v>278</v>
      </c>
      <c r="F26" s="1188"/>
      <c r="G26" s="961" t="s">
        <v>278</v>
      </c>
      <c r="H26" s="1194"/>
    </row>
    <row r="27" spans="1:8" s="10" customFormat="1" ht="15">
      <c r="A27" s="165"/>
      <c r="B27" s="229" t="s">
        <v>897</v>
      </c>
      <c r="C27" s="890">
        <v>265</v>
      </c>
      <c r="D27" s="898"/>
      <c r="E27" s="890">
        <v>54</v>
      </c>
      <c r="F27" s="898"/>
      <c r="G27" s="890"/>
      <c r="H27" s="1195"/>
    </row>
    <row r="28" spans="1:8" s="10" customFormat="1" ht="15">
      <c r="A28" s="141"/>
      <c r="B28" s="229" t="s">
        <v>898</v>
      </c>
      <c r="C28" s="890">
        <v>378</v>
      </c>
      <c r="D28" s="898"/>
      <c r="E28" s="890">
        <v>54</v>
      </c>
      <c r="F28" s="898"/>
      <c r="G28" s="890"/>
      <c r="H28" s="1195"/>
    </row>
    <row r="29" spans="1:8" s="10" customFormat="1" ht="15">
      <c r="A29" s="141"/>
      <c r="B29" s="229" t="s">
        <v>899</v>
      </c>
      <c r="C29" s="890">
        <v>401</v>
      </c>
      <c r="D29" s="898"/>
      <c r="E29" s="890">
        <v>54</v>
      </c>
      <c r="F29" s="898"/>
      <c r="G29" s="890"/>
      <c r="H29" s="1195"/>
    </row>
    <row r="30" spans="1:8" s="10" customFormat="1" ht="15">
      <c r="A30" s="141"/>
      <c r="B30" s="229" t="s">
        <v>900</v>
      </c>
      <c r="C30" s="890">
        <v>427</v>
      </c>
      <c r="D30" s="898"/>
      <c r="E30" s="890">
        <v>87</v>
      </c>
      <c r="F30" s="898"/>
      <c r="G30" s="890"/>
      <c r="H30" s="1195"/>
    </row>
    <row r="31" spans="1:8" s="10" customFormat="1" ht="15">
      <c r="A31" s="141"/>
      <c r="B31" s="229" t="s">
        <v>901</v>
      </c>
      <c r="C31" s="890">
        <v>474</v>
      </c>
      <c r="D31" s="898"/>
      <c r="E31" s="890">
        <v>95</v>
      </c>
      <c r="F31" s="898"/>
      <c r="G31" s="890">
        <v>178</v>
      </c>
      <c r="H31" s="1195"/>
    </row>
    <row r="32" spans="1:8" s="10" customFormat="1" ht="15">
      <c r="A32" s="141"/>
      <c r="B32" s="229" t="s">
        <v>902</v>
      </c>
      <c r="C32" s="890">
        <v>479</v>
      </c>
      <c r="D32" s="898"/>
      <c r="E32" s="890">
        <v>105</v>
      </c>
      <c r="F32" s="898"/>
      <c r="G32" s="890">
        <v>204</v>
      </c>
      <c r="H32" s="1195"/>
    </row>
    <row r="33" spans="1:8" s="10" customFormat="1" ht="15">
      <c r="A33" s="141"/>
      <c r="B33" s="229" t="s">
        <v>903</v>
      </c>
      <c r="C33" s="890">
        <v>552</v>
      </c>
      <c r="D33" s="898"/>
      <c r="E33" s="890">
        <v>121</v>
      </c>
      <c r="F33" s="898"/>
      <c r="G33" s="890">
        <v>231</v>
      </c>
      <c r="H33" s="1195"/>
    </row>
    <row r="34" spans="1:8" s="10" customFormat="1" ht="15.75" thickBot="1">
      <c r="A34" s="141"/>
      <c r="B34" s="230" t="s">
        <v>904</v>
      </c>
      <c r="C34" s="1192">
        <v>610</v>
      </c>
      <c r="D34" s="1193"/>
      <c r="E34" s="1192">
        <v>132</v>
      </c>
      <c r="F34" s="1193"/>
      <c r="G34" s="1192">
        <v>251</v>
      </c>
      <c r="H34" s="1197"/>
    </row>
    <row r="35" spans="1:8" s="10" customFormat="1" ht="53.45" customHeight="1">
      <c r="A35" s="790" t="s">
        <v>272</v>
      </c>
      <c r="B35" s="790"/>
      <c r="C35" s="790"/>
      <c r="D35" s="790"/>
      <c r="E35" s="790"/>
      <c r="F35" s="790"/>
      <c r="G35" s="790"/>
      <c r="H35" s="790"/>
    </row>
    <row r="36" spans="1:8" s="10" customFormat="1" ht="36.6" customHeight="1">
      <c r="A36" s="790" t="s">
        <v>439</v>
      </c>
      <c r="B36" s="790"/>
      <c r="C36" s="790"/>
      <c r="D36" s="790"/>
      <c r="E36" s="790"/>
      <c r="F36" s="790"/>
      <c r="G36" s="790"/>
      <c r="H36" s="790"/>
    </row>
    <row r="37" spans="1:8" s="10" customFormat="1" ht="20.100000000000001" customHeight="1">
      <c r="A37" s="790" t="s">
        <v>1118</v>
      </c>
      <c r="B37" s="790"/>
      <c r="C37" s="790"/>
      <c r="D37" s="790"/>
      <c r="E37" s="790"/>
      <c r="F37" s="790"/>
      <c r="G37" s="790"/>
      <c r="H37" s="790"/>
    </row>
    <row r="38" spans="1:8" s="10" customFormat="1" ht="6" customHeight="1">
      <c r="A38" s="790"/>
      <c r="B38" s="790"/>
      <c r="C38" s="790"/>
      <c r="D38" s="790"/>
      <c r="E38" s="790"/>
      <c r="F38" s="790"/>
      <c r="G38" s="790"/>
      <c r="H38" s="790"/>
    </row>
    <row r="39" spans="1:8" s="10" customFormat="1" ht="51" customHeight="1">
      <c r="A39" s="1125" t="s">
        <v>1119</v>
      </c>
      <c r="B39" s="1125"/>
      <c r="C39" s="1125"/>
      <c r="D39" s="1125"/>
      <c r="E39" s="1125"/>
      <c r="F39" s="1125"/>
      <c r="G39" s="1125"/>
      <c r="H39" s="1125"/>
    </row>
    <row r="40" spans="1:8" s="10" customFormat="1" ht="36.6" customHeight="1">
      <c r="A40" s="1125" t="s">
        <v>611</v>
      </c>
      <c r="B40" s="1125"/>
      <c r="C40" s="1125"/>
      <c r="D40" s="1125"/>
      <c r="E40" s="1125"/>
      <c r="F40" s="1125"/>
      <c r="G40" s="1125"/>
      <c r="H40" s="1125"/>
    </row>
    <row r="41" spans="1:8" s="10" customFormat="1" ht="26.1" customHeight="1">
      <c r="A41" s="224"/>
      <c r="B41" s="224"/>
      <c r="C41" s="224"/>
      <c r="D41" s="224"/>
      <c r="E41" s="224"/>
      <c r="F41" s="224"/>
      <c r="G41" s="224"/>
      <c r="H41" s="224"/>
    </row>
    <row r="42" spans="1:8" ht="21.6" customHeight="1">
      <c r="H42" s="182">
        <v>45</v>
      </c>
    </row>
  </sheetData>
  <mergeCells count="66">
    <mergeCell ref="E34:F34"/>
    <mergeCell ref="A39:H39"/>
    <mergeCell ref="A35:H35"/>
    <mergeCell ref="A37:H37"/>
    <mergeCell ref="C29:D29"/>
    <mergeCell ref="C30:D30"/>
    <mergeCell ref="C31:D31"/>
    <mergeCell ref="C32:D32"/>
    <mergeCell ref="A36:H36"/>
    <mergeCell ref="G34:H34"/>
    <mergeCell ref="C33:D33"/>
    <mergeCell ref="E31:F31"/>
    <mergeCell ref="E32:F32"/>
    <mergeCell ref="E33:F33"/>
    <mergeCell ref="A1:H1"/>
    <mergeCell ref="A38:H38"/>
    <mergeCell ref="A40:H40"/>
    <mergeCell ref="B24:H24"/>
    <mergeCell ref="C25:D25"/>
    <mergeCell ref="E25:F25"/>
    <mergeCell ref="G25:H25"/>
    <mergeCell ref="C34:D34"/>
    <mergeCell ref="G26:H26"/>
    <mergeCell ref="G27:H27"/>
    <mergeCell ref="G28:H28"/>
    <mergeCell ref="G29:H29"/>
    <mergeCell ref="G30:H30"/>
    <mergeCell ref="G31:H31"/>
    <mergeCell ref="G32:H32"/>
    <mergeCell ref="G33:H33"/>
    <mergeCell ref="E30:F30"/>
    <mergeCell ref="E27:F27"/>
    <mergeCell ref="E28:F28"/>
    <mergeCell ref="C26:D26"/>
    <mergeCell ref="C27:D27"/>
    <mergeCell ref="C28:D28"/>
    <mergeCell ref="E29:F29"/>
    <mergeCell ref="E26:F26"/>
    <mergeCell ref="A22:H22"/>
    <mergeCell ref="A5:H5"/>
    <mergeCell ref="A6:E6"/>
    <mergeCell ref="G6:H6"/>
    <mergeCell ref="A7:E7"/>
    <mergeCell ref="G7:H7"/>
    <mergeCell ref="A8:E8"/>
    <mergeCell ref="G8:H8"/>
    <mergeCell ref="A9:E9"/>
    <mergeCell ref="G9:H9"/>
    <mergeCell ref="A2:H2"/>
    <mergeCell ref="A3:H3"/>
    <mergeCell ref="A4:H4"/>
    <mergeCell ref="G12:H12"/>
    <mergeCell ref="G13:H13"/>
    <mergeCell ref="G14:H14"/>
    <mergeCell ref="A15:E15"/>
    <mergeCell ref="G15:H15"/>
    <mergeCell ref="A10:E10"/>
    <mergeCell ref="G10:H10"/>
    <mergeCell ref="A11:E11"/>
    <mergeCell ref="G11:H11"/>
    <mergeCell ref="A20:H20"/>
    <mergeCell ref="A21:H21"/>
    <mergeCell ref="A16:H16"/>
    <mergeCell ref="A17:H17"/>
    <mergeCell ref="A18:H18"/>
    <mergeCell ref="A19:H19"/>
  </mergeCells>
  <phoneticPr fontId="0" type="noConversion"/>
  <printOptions horizontalCentered="1"/>
  <pageMargins left="0.98425196850393704" right="0.39370078740157483" top="0.98425196850393704" bottom="0.19685039370078741" header="0.23622047244094491" footer="7.874015748031496E-2"/>
  <pageSetup paperSize="9" scale="82" orientation="portrait" r:id="rId1"/>
  <headerFooter alignWithMargins="0"/>
</worksheet>
</file>

<file path=xl/worksheets/sheet22.xml><?xml version="1.0" encoding="utf-8"?>
<worksheet xmlns="http://schemas.openxmlformats.org/spreadsheetml/2006/main" xmlns:r="http://schemas.openxmlformats.org/officeDocument/2006/relationships">
  <sheetPr codeName="Φύλλο20"/>
  <dimension ref="A1:K20"/>
  <sheetViews>
    <sheetView view="pageBreakPreview" zoomScale="75" zoomScaleNormal="100" zoomScaleSheetLayoutView="100" workbookViewId="0">
      <selection activeCell="J18" sqref="J18"/>
    </sheetView>
  </sheetViews>
  <sheetFormatPr defaultColWidth="8.625" defaultRowHeight="15"/>
  <cols>
    <col min="1" max="1" width="46.125" style="10" customWidth="1"/>
    <col min="2" max="10" width="10.625" style="10" customWidth="1"/>
    <col min="11" max="11" width="11" style="10" customWidth="1"/>
    <col min="12" max="16384" width="8.625" style="10"/>
  </cols>
  <sheetData>
    <row r="1" spans="1:10" ht="18.75">
      <c r="A1" s="817"/>
      <c r="B1" s="817"/>
      <c r="C1" s="817"/>
      <c r="D1" s="817"/>
      <c r="E1" s="817"/>
      <c r="F1" s="817"/>
      <c r="G1" s="817"/>
      <c r="H1" s="817"/>
      <c r="I1" s="817"/>
      <c r="J1" s="817"/>
    </row>
    <row r="2" spans="1:10" ht="16.5">
      <c r="A2" s="1204" t="s">
        <v>359</v>
      </c>
      <c r="B2" s="1204"/>
      <c r="C2" s="1204"/>
      <c r="D2" s="1204"/>
      <c r="E2" s="1204"/>
      <c r="F2" s="1204"/>
      <c r="G2" s="1204"/>
      <c r="H2" s="1204"/>
      <c r="I2" s="1204"/>
      <c r="J2" s="1204"/>
    </row>
    <row r="3" spans="1:10" ht="19.5" thickBot="1">
      <c r="A3" s="1205"/>
      <c r="B3" s="1205"/>
      <c r="C3" s="1205"/>
      <c r="D3" s="1205"/>
      <c r="E3" s="1205"/>
      <c r="F3" s="1205"/>
      <c r="G3" s="1205"/>
      <c r="H3" s="1205"/>
      <c r="I3" s="1205"/>
      <c r="J3" s="1205"/>
    </row>
    <row r="4" spans="1:10" ht="25.35" customHeight="1" thickTop="1">
      <c r="A4" s="1199" t="s">
        <v>157</v>
      </c>
      <c r="B4" s="1206"/>
      <c r="C4" s="1199" t="s">
        <v>155</v>
      </c>
      <c r="D4" s="1200"/>
      <c r="E4" s="1200"/>
      <c r="F4" s="1201"/>
      <c r="G4" s="1199" t="s">
        <v>156</v>
      </c>
      <c r="H4" s="1200"/>
      <c r="I4" s="1200"/>
      <c r="J4" s="1201"/>
    </row>
    <row r="5" spans="1:10" ht="69" customHeight="1">
      <c r="A5" s="1202"/>
      <c r="B5" s="961"/>
      <c r="C5" s="1202" t="s">
        <v>454</v>
      </c>
      <c r="D5" s="960"/>
      <c r="E5" s="960" t="s">
        <v>455</v>
      </c>
      <c r="F5" s="1203"/>
      <c r="G5" s="1202" t="s">
        <v>454</v>
      </c>
      <c r="H5" s="960"/>
      <c r="I5" s="960" t="s">
        <v>455</v>
      </c>
      <c r="J5" s="1203"/>
    </row>
    <row r="6" spans="1:10" ht="51.6" customHeight="1">
      <c r="A6" s="1202"/>
      <c r="B6" s="961"/>
      <c r="C6" s="276" t="s">
        <v>274</v>
      </c>
      <c r="D6" s="228" t="s">
        <v>193</v>
      </c>
      <c r="E6" s="228" t="s">
        <v>274</v>
      </c>
      <c r="F6" s="277" t="s">
        <v>810</v>
      </c>
      <c r="G6" s="276" t="s">
        <v>456</v>
      </c>
      <c r="H6" s="228" t="s">
        <v>158</v>
      </c>
      <c r="I6" s="228" t="s">
        <v>456</v>
      </c>
      <c r="J6" s="277" t="s">
        <v>158</v>
      </c>
    </row>
    <row r="7" spans="1:10" ht="53.45" customHeight="1">
      <c r="A7" s="331" t="s">
        <v>159</v>
      </c>
      <c r="B7" s="349" t="s">
        <v>623</v>
      </c>
      <c r="C7" s="281">
        <v>14</v>
      </c>
      <c r="D7" s="233">
        <v>12.5</v>
      </c>
      <c r="E7" s="233">
        <v>12.5</v>
      </c>
      <c r="F7" s="278">
        <v>11</v>
      </c>
      <c r="G7" s="281">
        <v>11</v>
      </c>
      <c r="H7" s="233">
        <v>10</v>
      </c>
      <c r="I7" s="233">
        <v>10</v>
      </c>
      <c r="J7" s="278">
        <v>10</v>
      </c>
    </row>
    <row r="8" spans="1:10" ht="40.35" customHeight="1">
      <c r="A8" s="347" t="s">
        <v>160</v>
      </c>
      <c r="B8" s="349" t="s">
        <v>623</v>
      </c>
      <c r="C8" s="281">
        <v>8</v>
      </c>
      <c r="D8" s="233">
        <v>8</v>
      </c>
      <c r="E8" s="233">
        <v>6.5</v>
      </c>
      <c r="F8" s="278">
        <v>6.5</v>
      </c>
      <c r="G8" s="281">
        <v>8</v>
      </c>
      <c r="H8" s="233">
        <v>8</v>
      </c>
      <c r="I8" s="233">
        <v>6.5</v>
      </c>
      <c r="J8" s="278">
        <v>6.5</v>
      </c>
    </row>
    <row r="9" spans="1:10" ht="43.35" customHeight="1">
      <c r="A9" s="331" t="s">
        <v>709</v>
      </c>
      <c r="B9" s="349" t="s">
        <v>623</v>
      </c>
      <c r="C9" s="281">
        <v>16</v>
      </c>
      <c r="D9" s="233">
        <v>15</v>
      </c>
      <c r="E9" s="233">
        <v>15</v>
      </c>
      <c r="F9" s="278">
        <v>14</v>
      </c>
      <c r="G9" s="281">
        <v>14</v>
      </c>
      <c r="H9" s="233">
        <v>11</v>
      </c>
      <c r="I9" s="233">
        <v>12.5</v>
      </c>
      <c r="J9" s="278">
        <v>11</v>
      </c>
    </row>
    <row r="10" spans="1:10" ht="42.6" customHeight="1">
      <c r="A10" s="331" t="s">
        <v>710</v>
      </c>
      <c r="B10" s="349" t="s">
        <v>623</v>
      </c>
      <c r="C10" s="281">
        <v>14</v>
      </c>
      <c r="D10" s="233">
        <v>12.5</v>
      </c>
      <c r="E10" s="233">
        <v>12.5</v>
      </c>
      <c r="F10" s="278">
        <v>11</v>
      </c>
      <c r="G10" s="281">
        <v>11</v>
      </c>
      <c r="H10" s="233">
        <v>10</v>
      </c>
      <c r="I10" s="233">
        <v>10</v>
      </c>
      <c r="J10" s="278">
        <v>9</v>
      </c>
    </row>
    <row r="11" spans="1:10" ht="42" customHeight="1" thickBot="1">
      <c r="A11" s="348" t="s">
        <v>624</v>
      </c>
      <c r="B11" s="350" t="s">
        <v>278</v>
      </c>
      <c r="C11" s="282" t="s">
        <v>706</v>
      </c>
      <c r="D11" s="279">
        <v>6100</v>
      </c>
      <c r="E11" s="279" t="s">
        <v>707</v>
      </c>
      <c r="F11" s="280">
        <v>5500</v>
      </c>
      <c r="G11" s="282">
        <v>5500</v>
      </c>
      <c r="H11" s="279">
        <v>5000</v>
      </c>
      <c r="I11" s="279">
        <v>5000</v>
      </c>
      <c r="J11" s="280">
        <v>4500</v>
      </c>
    </row>
    <row r="12" spans="1:10" ht="28.35" customHeight="1" thickTop="1">
      <c r="A12" s="1002" t="s">
        <v>708</v>
      </c>
      <c r="B12" s="1002"/>
      <c r="C12" s="1002"/>
      <c r="D12" s="1002"/>
      <c r="E12" s="1002"/>
      <c r="F12" s="1002"/>
      <c r="G12" s="1002"/>
      <c r="H12" s="1002"/>
      <c r="I12" s="1002"/>
      <c r="J12" s="1002"/>
    </row>
    <row r="13" spans="1:10" ht="42" customHeight="1">
      <c r="A13" s="645" t="s">
        <v>711</v>
      </c>
      <c r="B13" s="645"/>
      <c r="C13" s="645"/>
      <c r="D13" s="645"/>
      <c r="E13" s="645"/>
      <c r="F13" s="645"/>
      <c r="G13" s="645"/>
      <c r="H13" s="645"/>
      <c r="I13" s="645"/>
      <c r="J13" s="645"/>
    </row>
    <row r="14" spans="1:10">
      <c r="A14" s="1008" t="s">
        <v>812</v>
      </c>
      <c r="B14" s="1002"/>
      <c r="C14" s="1002"/>
      <c r="D14" s="1002"/>
      <c r="E14" s="1002"/>
      <c r="F14" s="1002"/>
      <c r="G14" s="1002"/>
      <c r="H14" s="1002"/>
      <c r="I14" s="1002"/>
      <c r="J14" s="1002"/>
    </row>
    <row r="15" spans="1:10" ht="60.75" customHeight="1">
      <c r="A15" s="645" t="s">
        <v>705</v>
      </c>
      <c r="B15" s="645"/>
      <c r="C15" s="645"/>
      <c r="D15" s="645"/>
      <c r="E15" s="645"/>
      <c r="F15" s="645"/>
      <c r="G15" s="645"/>
      <c r="H15" s="645"/>
      <c r="I15" s="645"/>
      <c r="J15" s="645"/>
    </row>
    <row r="16" spans="1:10">
      <c r="A16" s="1002"/>
      <c r="B16" s="1002"/>
      <c r="C16" s="1002"/>
      <c r="D16" s="1002"/>
      <c r="E16" s="1002"/>
      <c r="F16" s="1002"/>
      <c r="G16" s="1002"/>
      <c r="H16" s="1002"/>
      <c r="I16" s="1002"/>
      <c r="J16" s="1002"/>
    </row>
    <row r="17" spans="1:11" ht="7.35" customHeight="1">
      <c r="A17" s="1198"/>
      <c r="B17" s="1198"/>
      <c r="C17" s="1198"/>
      <c r="D17" s="1198"/>
      <c r="E17" s="1198"/>
      <c r="F17" s="1198"/>
      <c r="G17" s="1198"/>
      <c r="H17" s="1198"/>
      <c r="I17" s="1198"/>
      <c r="J17" s="1198"/>
    </row>
    <row r="18" spans="1:11" ht="14.1" customHeight="1">
      <c r="A18" s="193"/>
      <c r="B18" s="193"/>
      <c r="C18" s="193"/>
      <c r="D18" s="193"/>
      <c r="E18" s="193"/>
      <c r="F18" s="193"/>
      <c r="G18" s="193"/>
      <c r="H18" s="193"/>
      <c r="I18" s="193"/>
      <c r="J18" s="183">
        <v>46</v>
      </c>
    </row>
    <row r="19" spans="1:11" ht="17.45" customHeight="1"/>
    <row r="20" spans="1:11" ht="47.85" customHeight="1">
      <c r="B20" s="183"/>
      <c r="C20" s="183"/>
      <c r="D20" s="183"/>
      <c r="E20" s="183"/>
      <c r="F20" s="183"/>
      <c r="G20" s="183"/>
      <c r="H20" s="183"/>
      <c r="I20" s="183"/>
      <c r="K20" s="183"/>
    </row>
  </sheetData>
  <mergeCells count="16">
    <mergeCell ref="A1:J1"/>
    <mergeCell ref="A2:J2"/>
    <mergeCell ref="A3:J3"/>
    <mergeCell ref="A15:J15"/>
    <mergeCell ref="A4:B6"/>
    <mergeCell ref="A12:J12"/>
    <mergeCell ref="A13:J13"/>
    <mergeCell ref="A14:J14"/>
    <mergeCell ref="G5:H5"/>
    <mergeCell ref="I5:J5"/>
    <mergeCell ref="A16:J16"/>
    <mergeCell ref="A17:J17"/>
    <mergeCell ref="G4:J4"/>
    <mergeCell ref="C4:F4"/>
    <mergeCell ref="C5:D5"/>
    <mergeCell ref="E5:F5"/>
  </mergeCells>
  <phoneticPr fontId="0" type="noConversion"/>
  <printOptions horizontalCentered="1"/>
  <pageMargins left="0.39370078740157483" right="0.39370078740157483" top="0.98425196850393704" bottom="0.19685039370078741" header="0.51181102362204722" footer="7.874015748031496E-2"/>
  <pageSetup paperSize="9" scale="85" orientation="landscape" r:id="rId1"/>
  <headerFooter alignWithMargins="0"/>
</worksheet>
</file>

<file path=xl/worksheets/sheet23.xml><?xml version="1.0" encoding="utf-8"?>
<worksheet xmlns="http://schemas.openxmlformats.org/spreadsheetml/2006/main" xmlns:r="http://schemas.openxmlformats.org/officeDocument/2006/relationships">
  <dimension ref="A1:I40"/>
  <sheetViews>
    <sheetView view="pageBreakPreview" zoomScale="75" zoomScaleNormal="100" workbookViewId="0">
      <selection activeCell="G35" sqref="G35"/>
    </sheetView>
  </sheetViews>
  <sheetFormatPr defaultColWidth="8.625" defaultRowHeight="15"/>
  <cols>
    <col min="1" max="1" width="6.625" style="10" customWidth="1"/>
    <col min="2" max="2" width="27.125" style="10" customWidth="1"/>
    <col min="3" max="3" width="8.625" style="10" customWidth="1"/>
    <col min="4" max="5" width="9.625" style="10" customWidth="1"/>
    <col min="6" max="6" width="12.125" style="10" customWidth="1"/>
    <col min="7" max="7" width="17.125" style="10" customWidth="1"/>
    <col min="8" max="16384" width="8.625" style="10"/>
  </cols>
  <sheetData>
    <row r="1" spans="1:8" ht="24" customHeight="1">
      <c r="A1" s="1204" t="s">
        <v>457</v>
      </c>
      <c r="B1" s="1204"/>
      <c r="C1" s="1204"/>
      <c r="D1" s="1204"/>
      <c r="E1" s="1204"/>
      <c r="F1" s="1204"/>
      <c r="G1" s="1204"/>
      <c r="H1" s="263"/>
    </row>
    <row r="2" spans="1:8">
      <c r="A2" s="886" t="s">
        <v>712</v>
      </c>
      <c r="B2" s="886"/>
      <c r="C2" s="886"/>
      <c r="D2" s="886"/>
      <c r="E2" s="886"/>
      <c r="F2" s="886"/>
      <c r="G2" s="886"/>
      <c r="H2" s="184"/>
    </row>
    <row r="3" spans="1:8" ht="15" customHeight="1" thickBot="1">
      <c r="G3" s="184"/>
      <c r="H3" s="184"/>
    </row>
    <row r="4" spans="1:8" ht="47.45" customHeight="1" thickTop="1">
      <c r="B4" s="419" t="s">
        <v>1055</v>
      </c>
      <c r="C4" s="883" t="s">
        <v>36</v>
      </c>
      <c r="D4" s="1210"/>
      <c r="E4" s="883" t="s">
        <v>1056</v>
      </c>
      <c r="F4" s="885"/>
    </row>
    <row r="5" spans="1:8" ht="16.350000000000001" customHeight="1">
      <c r="B5" s="425"/>
      <c r="C5" s="887" t="s">
        <v>285</v>
      </c>
      <c r="D5" s="899"/>
      <c r="E5" s="887" t="s">
        <v>285</v>
      </c>
      <c r="F5" s="889"/>
    </row>
    <row r="6" spans="1:8" ht="22.5" customHeight="1">
      <c r="B6" s="416" t="s">
        <v>37</v>
      </c>
      <c r="C6" s="1211">
        <v>38.74</v>
      </c>
      <c r="D6" s="1212"/>
      <c r="E6" s="1211">
        <v>37.07</v>
      </c>
      <c r="F6" s="1218"/>
    </row>
    <row r="7" spans="1:8" ht="20.100000000000001" customHeight="1">
      <c r="B7" s="416" t="s">
        <v>38</v>
      </c>
      <c r="C7" s="1207">
        <v>22.37</v>
      </c>
      <c r="D7" s="1208"/>
      <c r="E7" s="890">
        <v>21.4</v>
      </c>
      <c r="F7" s="892"/>
    </row>
    <row r="8" spans="1:8" ht="20.100000000000001" customHeight="1">
      <c r="B8" s="416" t="s">
        <v>1057</v>
      </c>
      <c r="C8" s="1207">
        <v>86.26</v>
      </c>
      <c r="D8" s="1208"/>
      <c r="E8" s="1207">
        <v>82.51</v>
      </c>
      <c r="F8" s="1209"/>
    </row>
    <row r="9" spans="1:8" ht="39" customHeight="1">
      <c r="B9" s="416" t="s">
        <v>39</v>
      </c>
      <c r="C9" s="1207">
        <v>38.74</v>
      </c>
      <c r="D9" s="1208"/>
      <c r="E9" s="1207">
        <v>37.07</v>
      </c>
      <c r="F9" s="1209"/>
    </row>
    <row r="10" spans="1:8" ht="31.5" customHeight="1">
      <c r="B10" s="416" t="s">
        <v>40</v>
      </c>
      <c r="C10" s="1207">
        <v>82.34</v>
      </c>
      <c r="D10" s="1208"/>
      <c r="E10" s="1207">
        <v>79.05</v>
      </c>
      <c r="F10" s="1209"/>
    </row>
    <row r="11" spans="1:8" ht="20.100000000000001" customHeight="1">
      <c r="B11" s="416" t="s">
        <v>41</v>
      </c>
      <c r="C11" s="1207">
        <v>49.47</v>
      </c>
      <c r="D11" s="1208"/>
      <c r="E11" s="1207">
        <v>47.32</v>
      </c>
      <c r="F11" s="1209"/>
    </row>
    <row r="12" spans="1:8" ht="20.100000000000001" customHeight="1">
      <c r="B12" s="416" t="s">
        <v>42</v>
      </c>
      <c r="C12" s="1207">
        <v>68.58</v>
      </c>
      <c r="D12" s="1208"/>
      <c r="E12" s="890">
        <v>65.599999999999994</v>
      </c>
      <c r="F12" s="892"/>
    </row>
    <row r="13" spans="1:8" ht="20.100000000000001" customHeight="1">
      <c r="B13" s="416" t="s">
        <v>43</v>
      </c>
      <c r="C13" s="1207">
        <v>82.34</v>
      </c>
      <c r="D13" s="1208"/>
      <c r="E13" s="890">
        <v>79.05</v>
      </c>
      <c r="F13" s="892"/>
    </row>
    <row r="14" spans="1:8" ht="20.100000000000001" customHeight="1">
      <c r="B14" s="416" t="s">
        <v>44</v>
      </c>
      <c r="C14" s="1207">
        <v>71.55</v>
      </c>
      <c r="D14" s="1208"/>
      <c r="E14" s="890">
        <v>68.489999999999995</v>
      </c>
      <c r="F14" s="892"/>
    </row>
    <row r="15" spans="1:8" ht="20.100000000000001" customHeight="1">
      <c r="B15" s="416" t="s">
        <v>45</v>
      </c>
      <c r="C15" s="1207">
        <v>66.33</v>
      </c>
      <c r="D15" s="1208"/>
      <c r="E15" s="890">
        <v>63.5</v>
      </c>
      <c r="F15" s="892"/>
    </row>
    <row r="16" spans="1:8" ht="20.100000000000001" customHeight="1">
      <c r="B16" s="416" t="s">
        <v>46</v>
      </c>
      <c r="C16" s="890">
        <v>13.5</v>
      </c>
      <c r="D16" s="898"/>
      <c r="E16" s="1207">
        <v>12.91</v>
      </c>
      <c r="F16" s="1209"/>
    </row>
    <row r="17" spans="1:9" s="137" customFormat="1" ht="28.5" customHeight="1">
      <c r="A17" s="10"/>
      <c r="B17" s="416" t="s">
        <v>47</v>
      </c>
      <c r="C17" s="1207">
        <v>18.329999999999998</v>
      </c>
      <c r="D17" s="1208"/>
      <c r="E17" s="1207">
        <v>17.53</v>
      </c>
      <c r="F17" s="1209"/>
      <c r="G17" s="10"/>
    </row>
    <row r="18" spans="1:9" ht="41.1" customHeight="1" thickBot="1">
      <c r="B18" s="426" t="s">
        <v>48</v>
      </c>
      <c r="C18" s="1215">
        <v>30.17</v>
      </c>
      <c r="D18" s="1216"/>
      <c r="E18" s="1215">
        <v>30.12</v>
      </c>
      <c r="F18" s="1217"/>
      <c r="H18" s="265"/>
      <c r="I18" s="265"/>
    </row>
    <row r="19" spans="1:9" ht="18.600000000000001" customHeight="1" thickTop="1">
      <c r="A19" s="137"/>
      <c r="B19" s="240"/>
      <c r="C19" s="169"/>
      <c r="D19" s="264"/>
      <c r="E19" s="169"/>
      <c r="F19" s="264"/>
      <c r="G19" s="137"/>
      <c r="H19" s="265"/>
      <c r="I19" s="265"/>
    </row>
    <row r="20" spans="1:9" ht="36.6" customHeight="1">
      <c r="B20" s="1214" t="s">
        <v>49</v>
      </c>
      <c r="C20" s="1214"/>
      <c r="D20" s="1214"/>
      <c r="E20" s="1214"/>
      <c r="F20" s="1214"/>
      <c r="G20" s="265"/>
      <c r="H20" s="265"/>
      <c r="I20" s="265"/>
    </row>
    <row r="21" spans="1:9" ht="32.1" customHeight="1">
      <c r="B21" s="1125" t="s">
        <v>50</v>
      </c>
      <c r="C21" s="1125"/>
      <c r="D21" s="1125"/>
      <c r="E21" s="1125"/>
      <c r="F21" s="1125"/>
      <c r="G21" s="265"/>
      <c r="H21" s="266"/>
      <c r="I21" s="266"/>
    </row>
    <row r="22" spans="1:9" ht="39.950000000000003" customHeight="1">
      <c r="B22" s="1125" t="s">
        <v>51</v>
      </c>
      <c r="C22" s="1125"/>
      <c r="D22" s="1125"/>
      <c r="E22" s="1125"/>
      <c r="F22" s="1125"/>
      <c r="G22" s="265"/>
      <c r="H22" s="267"/>
      <c r="I22" s="267"/>
    </row>
    <row r="23" spans="1:9" ht="18" customHeight="1">
      <c r="A23" s="1213"/>
      <c r="B23" s="1213"/>
      <c r="C23" s="1213"/>
      <c r="D23" s="1213"/>
      <c r="E23" s="1213"/>
      <c r="F23" s="1213"/>
      <c r="G23" s="1213"/>
      <c r="H23" s="267"/>
      <c r="I23" s="267"/>
    </row>
    <row r="24" spans="1:9" ht="11.1" customHeight="1">
      <c r="A24" s="417"/>
      <c r="B24" s="417"/>
      <c r="C24" s="417"/>
      <c r="D24" s="417"/>
      <c r="E24" s="417"/>
      <c r="F24" s="417"/>
      <c r="G24" s="417"/>
      <c r="H24" s="267"/>
      <c r="I24" s="267"/>
    </row>
    <row r="25" spans="1:9" ht="35.450000000000003" customHeight="1">
      <c r="A25" s="137"/>
      <c r="B25" s="137"/>
      <c r="C25" s="137"/>
      <c r="D25" s="137"/>
      <c r="E25" s="137"/>
      <c r="F25" s="137"/>
      <c r="G25" s="137"/>
    </row>
    <row r="26" spans="1:9">
      <c r="A26" s="137"/>
      <c r="B26" s="137"/>
      <c r="C26" s="137"/>
      <c r="D26" s="137"/>
      <c r="E26" s="137"/>
      <c r="F26" s="137"/>
      <c r="G26" s="137"/>
    </row>
    <row r="27" spans="1:9" ht="20.100000000000001" customHeight="1">
      <c r="A27" s="137"/>
      <c r="B27" s="137"/>
      <c r="C27" s="137"/>
      <c r="D27" s="137"/>
      <c r="E27" s="137"/>
      <c r="F27" s="137"/>
      <c r="G27" s="137"/>
    </row>
    <row r="28" spans="1:9" ht="20.100000000000001" customHeight="1">
      <c r="A28" s="137"/>
      <c r="B28" s="137"/>
      <c r="C28" s="137"/>
      <c r="D28" s="137"/>
      <c r="E28" s="137"/>
      <c r="F28" s="137"/>
      <c r="G28" s="137"/>
    </row>
    <row r="29" spans="1:9" ht="20.100000000000001" customHeight="1">
      <c r="A29" s="137"/>
      <c r="B29" s="137"/>
      <c r="C29" s="137"/>
      <c r="D29" s="137"/>
      <c r="E29" s="137"/>
      <c r="F29" s="137"/>
      <c r="G29" s="137"/>
    </row>
    <row r="30" spans="1:9" ht="20.100000000000001" customHeight="1">
      <c r="A30" s="137"/>
      <c r="B30" s="137"/>
      <c r="C30" s="137"/>
      <c r="D30" s="137"/>
      <c r="E30" s="137"/>
      <c r="F30" s="137"/>
      <c r="G30" s="137"/>
    </row>
    <row r="31" spans="1:9" ht="20.100000000000001" customHeight="1">
      <c r="A31" s="137"/>
      <c r="B31" s="137"/>
      <c r="C31" s="137"/>
      <c r="D31" s="137"/>
      <c r="E31" s="137"/>
      <c r="F31" s="137"/>
      <c r="G31" s="137"/>
    </row>
    <row r="32" spans="1:9" ht="20.100000000000001" customHeight="1">
      <c r="A32" s="137"/>
      <c r="B32" s="137"/>
      <c r="C32" s="137"/>
      <c r="D32" s="137"/>
      <c r="E32" s="137"/>
      <c r="F32" s="137"/>
      <c r="G32" s="137"/>
    </row>
    <row r="33" spans="1:7" ht="20.100000000000001" customHeight="1">
      <c r="A33" s="137"/>
      <c r="B33" s="137"/>
      <c r="C33" s="137"/>
      <c r="D33" s="137"/>
      <c r="E33" s="137"/>
      <c r="F33" s="137"/>
      <c r="G33" s="137"/>
    </row>
    <row r="34" spans="1:7" ht="20.100000000000001" customHeight="1"/>
    <row r="35" spans="1:7" ht="56.1" customHeight="1">
      <c r="G35" s="10">
        <v>47</v>
      </c>
    </row>
    <row r="36" spans="1:7" ht="23.45" customHeight="1">
      <c r="A36" s="137"/>
      <c r="B36" s="240"/>
      <c r="C36" s="137"/>
      <c r="D36" s="137"/>
      <c r="E36" s="137"/>
      <c r="F36" s="137"/>
    </row>
    <row r="37" spans="1:7" ht="15.6" customHeight="1"/>
    <row r="38" spans="1:7" ht="15.6" customHeight="1"/>
    <row r="39" spans="1:7" ht="15.6" customHeight="1"/>
    <row r="40" spans="1:7" ht="15.6" customHeight="1"/>
  </sheetData>
  <mergeCells count="36">
    <mergeCell ref="C12:D12"/>
    <mergeCell ref="E5:F5"/>
    <mergeCell ref="E6:F6"/>
    <mergeCell ref="E4:F4"/>
    <mergeCell ref="A1:G1"/>
    <mergeCell ref="A2:G2"/>
    <mergeCell ref="E9:F9"/>
    <mergeCell ref="E10:F10"/>
    <mergeCell ref="E11:F11"/>
    <mergeCell ref="A23:G23"/>
    <mergeCell ref="B20:F20"/>
    <mergeCell ref="E17:F17"/>
    <mergeCell ref="C18:D18"/>
    <mergeCell ref="E18:F18"/>
    <mergeCell ref="B21:F21"/>
    <mergeCell ref="B22:F22"/>
    <mergeCell ref="C4:D4"/>
    <mergeCell ref="C5:D5"/>
    <mergeCell ref="C6:D6"/>
    <mergeCell ref="C7:D7"/>
    <mergeCell ref="E14:F14"/>
    <mergeCell ref="E15:F15"/>
    <mergeCell ref="C14:D14"/>
    <mergeCell ref="E7:F7"/>
    <mergeCell ref="E8:F8"/>
    <mergeCell ref="E12:F12"/>
    <mergeCell ref="C15:D15"/>
    <mergeCell ref="C16:D16"/>
    <mergeCell ref="C17:D17"/>
    <mergeCell ref="E16:F16"/>
    <mergeCell ref="C8:D8"/>
    <mergeCell ref="C9:D9"/>
    <mergeCell ref="C10:D10"/>
    <mergeCell ref="C11:D11"/>
    <mergeCell ref="E13:F13"/>
    <mergeCell ref="C13:D13"/>
  </mergeCells>
  <phoneticPr fontId="0" type="noConversion"/>
  <printOptions horizontalCentered="1"/>
  <pageMargins left="0.98425196850393704" right="0.39370078740157483" top="0.98425196850393704" bottom="0.19685039370078741" header="0.31496062992125984" footer="0.11811023622047245"/>
  <pageSetup paperSize="9" scale="88" orientation="portrait" r:id="rId1"/>
  <headerFooter alignWithMargins="0"/>
</worksheet>
</file>

<file path=xl/worksheets/sheet24.xml><?xml version="1.0" encoding="utf-8"?>
<worksheet xmlns="http://schemas.openxmlformats.org/spreadsheetml/2006/main" xmlns:r="http://schemas.openxmlformats.org/officeDocument/2006/relationships">
  <dimension ref="A1:J23"/>
  <sheetViews>
    <sheetView view="pageBreakPreview" topLeftCell="A10" zoomScaleNormal="100" workbookViewId="0">
      <selection activeCell="J23" sqref="J23"/>
    </sheetView>
  </sheetViews>
  <sheetFormatPr defaultColWidth="8.625" defaultRowHeight="15"/>
  <cols>
    <col min="1" max="5" width="8.625" style="10" customWidth="1"/>
    <col min="6" max="6" width="11" style="10" customWidth="1"/>
    <col min="7" max="8" width="8.625" style="10" customWidth="1"/>
    <col min="9" max="9" width="12.125" style="10" customWidth="1"/>
    <col min="10" max="10" width="3.5" style="10" customWidth="1"/>
    <col min="11" max="16384" width="8.625" style="10"/>
  </cols>
  <sheetData>
    <row r="1" spans="1:9">
      <c r="A1" s="886" t="s">
        <v>419</v>
      </c>
      <c r="B1" s="886"/>
      <c r="C1" s="886"/>
      <c r="D1" s="886"/>
      <c r="E1" s="886"/>
      <c r="F1" s="886"/>
      <c r="G1" s="886"/>
      <c r="H1" s="886"/>
      <c r="I1" s="158"/>
    </row>
    <row r="2" spans="1:9" ht="15" customHeight="1" thickBot="1">
      <c r="A2" s="268"/>
      <c r="B2" s="268"/>
      <c r="C2" s="268"/>
      <c r="D2" s="268"/>
      <c r="E2" s="268"/>
      <c r="F2" s="268"/>
      <c r="G2" s="268"/>
      <c r="H2" s="268"/>
      <c r="I2" s="269"/>
    </row>
    <row r="3" spans="1:9" ht="53.1" customHeight="1">
      <c r="B3" s="1223" t="s">
        <v>93</v>
      </c>
      <c r="C3" s="1224"/>
      <c r="D3" s="1224"/>
      <c r="E3" s="1224"/>
      <c r="F3" s="1224"/>
      <c r="G3" s="1224"/>
      <c r="H3" s="1225"/>
      <c r="I3" s="200"/>
    </row>
    <row r="4" spans="1:9" ht="34.35" customHeight="1">
      <c r="B4" s="1221" t="s">
        <v>229</v>
      </c>
      <c r="C4" s="1222"/>
      <c r="D4" s="1222"/>
      <c r="E4" s="1222"/>
      <c r="F4" s="1222"/>
      <c r="G4" s="1219">
        <v>2</v>
      </c>
      <c r="H4" s="1220"/>
      <c r="I4" s="200"/>
    </row>
    <row r="5" spans="1:9" ht="34.35" customHeight="1">
      <c r="B5" s="1221" t="s">
        <v>230</v>
      </c>
      <c r="C5" s="1222"/>
      <c r="D5" s="1222"/>
      <c r="E5" s="1222"/>
      <c r="F5" s="1222"/>
      <c r="G5" s="1219">
        <v>3</v>
      </c>
      <c r="H5" s="1220"/>
      <c r="I5" s="200"/>
    </row>
    <row r="6" spans="1:9" ht="34.35" customHeight="1">
      <c r="B6" s="1221" t="s">
        <v>231</v>
      </c>
      <c r="C6" s="1222"/>
      <c r="D6" s="1222"/>
      <c r="E6" s="1222"/>
      <c r="F6" s="1222"/>
      <c r="G6" s="1219">
        <v>1</v>
      </c>
      <c r="H6" s="1220"/>
      <c r="I6" s="200"/>
    </row>
    <row r="7" spans="1:9" ht="34.35" customHeight="1">
      <c r="B7" s="1221" t="s">
        <v>888</v>
      </c>
      <c r="C7" s="1222"/>
      <c r="D7" s="1222"/>
      <c r="E7" s="1222"/>
      <c r="F7" s="1222"/>
      <c r="G7" s="1219">
        <v>4</v>
      </c>
      <c r="H7" s="1220"/>
      <c r="I7" s="200"/>
    </row>
    <row r="8" spans="1:9" ht="34.35" customHeight="1">
      <c r="B8" s="1221" t="s">
        <v>889</v>
      </c>
      <c r="C8" s="1222"/>
      <c r="D8" s="1222"/>
      <c r="E8" s="1222"/>
      <c r="F8" s="1222"/>
      <c r="G8" s="1219">
        <v>5</v>
      </c>
      <c r="H8" s="1220"/>
      <c r="I8" s="200"/>
    </row>
    <row r="9" spans="1:9" ht="34.35" customHeight="1">
      <c r="B9" s="1221" t="s">
        <v>890</v>
      </c>
      <c r="C9" s="1222"/>
      <c r="D9" s="1222"/>
      <c r="E9" s="1222"/>
      <c r="F9" s="1222"/>
      <c r="G9" s="1219">
        <v>3</v>
      </c>
      <c r="H9" s="1220"/>
      <c r="I9" s="200"/>
    </row>
    <row r="10" spans="1:9" ht="34.35" customHeight="1">
      <c r="B10" s="1221" t="s">
        <v>891</v>
      </c>
      <c r="C10" s="1222"/>
      <c r="D10" s="1222"/>
      <c r="E10" s="1222"/>
      <c r="F10" s="1222"/>
      <c r="G10" s="1219">
        <v>1.7</v>
      </c>
      <c r="H10" s="1220"/>
      <c r="I10" s="200"/>
    </row>
    <row r="11" spans="1:9" ht="34.35" customHeight="1" thickBot="1">
      <c r="B11" s="1228" t="s">
        <v>53</v>
      </c>
      <c r="C11" s="1229"/>
      <c r="D11" s="1229"/>
      <c r="E11" s="1229"/>
      <c r="F11" s="1229"/>
      <c r="G11" s="1231">
        <v>1.4</v>
      </c>
      <c r="H11" s="1232"/>
      <c r="I11" s="200"/>
    </row>
    <row r="12" spans="1:9" ht="34.35" customHeight="1">
      <c r="B12" s="1227"/>
      <c r="C12" s="1227"/>
      <c r="D12" s="1227"/>
      <c r="E12" s="1227"/>
      <c r="F12" s="1227"/>
      <c r="G12" s="1230"/>
      <c r="H12" s="1230"/>
      <c r="I12" s="200"/>
    </row>
    <row r="13" spans="1:9" ht="34.35" customHeight="1">
      <c r="I13" s="200"/>
    </row>
    <row r="14" spans="1:9" s="182" customFormat="1" ht="44.25" customHeight="1">
      <c r="A14" s="1226" t="s">
        <v>94</v>
      </c>
      <c r="B14" s="1226"/>
      <c r="C14" s="1226"/>
      <c r="D14" s="1226"/>
      <c r="E14" s="1226"/>
      <c r="F14" s="1226"/>
      <c r="G14" s="1226"/>
      <c r="H14" s="1226"/>
      <c r="I14" s="1226"/>
    </row>
    <row r="15" spans="1:9" ht="118.35" customHeight="1">
      <c r="A15" s="718" t="s">
        <v>982</v>
      </c>
      <c r="B15" s="718"/>
      <c r="C15" s="718"/>
      <c r="D15" s="718"/>
      <c r="E15" s="718"/>
      <c r="F15" s="718"/>
      <c r="G15" s="718"/>
      <c r="H15" s="718"/>
      <c r="I15" s="718"/>
    </row>
    <row r="16" spans="1:9" ht="77.099999999999994" customHeight="1">
      <c r="A16" s="718" t="s">
        <v>612</v>
      </c>
      <c r="B16" s="718"/>
      <c r="C16" s="718"/>
      <c r="D16" s="718"/>
      <c r="E16" s="718"/>
      <c r="F16" s="718"/>
      <c r="G16" s="718"/>
      <c r="H16" s="718"/>
      <c r="I16" s="718"/>
    </row>
    <row r="17" spans="1:10" ht="68.45" customHeight="1">
      <c r="A17" s="718" t="s">
        <v>585</v>
      </c>
      <c r="B17" s="718"/>
      <c r="C17" s="718"/>
      <c r="D17" s="718"/>
      <c r="E17" s="718"/>
      <c r="F17" s="718"/>
      <c r="G17" s="718"/>
      <c r="H17" s="718"/>
      <c r="I17" s="718"/>
    </row>
    <row r="23" spans="1:10" ht="17.100000000000001" customHeight="1">
      <c r="J23" s="10">
        <v>48</v>
      </c>
    </row>
  </sheetData>
  <mergeCells count="24">
    <mergeCell ref="A17:I17"/>
    <mergeCell ref="A14:I14"/>
    <mergeCell ref="B10:F10"/>
    <mergeCell ref="B12:F12"/>
    <mergeCell ref="B11:F11"/>
    <mergeCell ref="A15:I15"/>
    <mergeCell ref="A16:I16"/>
    <mergeCell ref="G12:H12"/>
    <mergeCell ref="G11:H11"/>
    <mergeCell ref="B5:F5"/>
    <mergeCell ref="A1:H1"/>
    <mergeCell ref="B4:F4"/>
    <mergeCell ref="B6:F6"/>
    <mergeCell ref="B3:H3"/>
    <mergeCell ref="G4:H4"/>
    <mergeCell ref="G5:H5"/>
    <mergeCell ref="G6:H6"/>
    <mergeCell ref="G7:H7"/>
    <mergeCell ref="G8:H8"/>
    <mergeCell ref="G9:H9"/>
    <mergeCell ref="G10:H10"/>
    <mergeCell ref="B7:F7"/>
    <mergeCell ref="B8:F8"/>
    <mergeCell ref="B9:F9"/>
  </mergeCells>
  <phoneticPr fontId="0" type="noConversion"/>
  <printOptions horizontalCentered="1"/>
  <pageMargins left="0.98425196850393704" right="0.39370078740157483" top="0.98425196850393704" bottom="0.39370078740157483" header="0.51181102362204722" footer="0.31496062992125984"/>
  <pageSetup paperSize="9" scale="92" orientation="portrait" r:id="rId1"/>
  <headerFooter alignWithMargins="0"/>
</worksheet>
</file>

<file path=xl/worksheets/sheet25.xml><?xml version="1.0" encoding="utf-8"?>
<worksheet xmlns="http://schemas.openxmlformats.org/spreadsheetml/2006/main" xmlns:r="http://schemas.openxmlformats.org/officeDocument/2006/relationships">
  <dimension ref="A1:I32"/>
  <sheetViews>
    <sheetView view="pageBreakPreview" zoomScale="75" zoomScaleNormal="75" zoomScaleSheetLayoutView="75" workbookViewId="0">
      <selection activeCell="H32" sqref="H32"/>
    </sheetView>
  </sheetViews>
  <sheetFormatPr defaultColWidth="8.625" defaultRowHeight="15"/>
  <cols>
    <col min="1" max="1" width="6.375" style="10" customWidth="1"/>
    <col min="2" max="2" width="7" style="10" customWidth="1"/>
    <col min="3" max="3" width="23.875" style="10" customWidth="1"/>
    <col min="4" max="4" width="8.625" style="10" customWidth="1"/>
    <col min="5" max="5" width="14.875" style="10" customWidth="1"/>
    <col min="6" max="6" width="8.625" style="10" customWidth="1"/>
    <col min="7" max="7" width="7" style="10" customWidth="1"/>
    <col min="8" max="8" width="7.5" style="10" customWidth="1"/>
    <col min="9" max="9" width="0.125" style="10" hidden="1" customWidth="1"/>
    <col min="10" max="16384" width="8.625" style="10"/>
  </cols>
  <sheetData>
    <row r="1" spans="1:9" ht="19.5">
      <c r="A1" s="492" t="s">
        <v>420</v>
      </c>
      <c r="B1" s="492"/>
      <c r="C1" s="492"/>
      <c r="D1" s="492"/>
      <c r="E1" s="492"/>
      <c r="F1" s="492"/>
      <c r="G1" s="492"/>
      <c r="H1" s="492"/>
      <c r="I1" s="270"/>
    </row>
    <row r="2" spans="1:9" ht="72" customHeight="1">
      <c r="A2" s="483" t="s">
        <v>288</v>
      </c>
      <c r="B2" s="483"/>
      <c r="C2" s="483"/>
      <c r="D2" s="483"/>
      <c r="E2" s="483"/>
      <c r="F2" s="483"/>
      <c r="G2" s="483"/>
      <c r="H2" s="483"/>
      <c r="I2" s="483"/>
    </row>
    <row r="3" spans="1:9" ht="57" customHeight="1">
      <c r="A3" s="483" t="s">
        <v>289</v>
      </c>
      <c r="B3" s="483"/>
      <c r="C3" s="483"/>
      <c r="D3" s="483"/>
      <c r="E3" s="483"/>
      <c r="F3" s="483"/>
      <c r="G3" s="483"/>
      <c r="H3" s="483"/>
      <c r="I3" s="483"/>
    </row>
    <row r="4" spans="1:9" ht="18">
      <c r="A4" s="483" t="s">
        <v>290</v>
      </c>
      <c r="B4" s="483"/>
      <c r="C4" s="483"/>
      <c r="D4" s="483"/>
      <c r="E4" s="483"/>
      <c r="F4" s="483"/>
      <c r="G4" s="483"/>
      <c r="H4" s="483"/>
      <c r="I4" s="483"/>
    </row>
    <row r="5" spans="1:9" ht="18">
      <c r="A5" s="483" t="s">
        <v>291</v>
      </c>
      <c r="B5" s="483"/>
      <c r="C5" s="483"/>
      <c r="D5" s="483"/>
      <c r="E5" s="483"/>
      <c r="F5" s="483"/>
      <c r="G5" s="483"/>
      <c r="H5" s="483"/>
      <c r="I5" s="483"/>
    </row>
    <row r="6" spans="1:9" ht="18.75" customHeight="1">
      <c r="A6" s="487" t="s">
        <v>960</v>
      </c>
      <c r="B6" s="487"/>
      <c r="C6" s="487"/>
      <c r="D6" s="487"/>
      <c r="E6" s="487"/>
      <c r="F6" s="487"/>
      <c r="G6" s="487"/>
      <c r="H6" s="487"/>
      <c r="I6" s="487"/>
    </row>
    <row r="7" spans="1:9" ht="18.75" customHeight="1">
      <c r="A7" s="483" t="s">
        <v>962</v>
      </c>
      <c r="B7" s="483"/>
      <c r="C7" s="483"/>
      <c r="D7" s="483"/>
      <c r="E7" s="483"/>
      <c r="F7" s="483"/>
      <c r="G7" s="483"/>
      <c r="H7" s="483"/>
      <c r="I7" s="483"/>
    </row>
    <row r="8" spans="1:9" ht="18.75" customHeight="1">
      <c r="A8" s="483" t="s">
        <v>961</v>
      </c>
      <c r="B8" s="483"/>
      <c r="C8" s="483"/>
      <c r="D8" s="483"/>
      <c r="E8" s="483"/>
      <c r="F8" s="483"/>
      <c r="G8" s="483"/>
      <c r="H8" s="483"/>
      <c r="I8" s="483"/>
    </row>
    <row r="9" spans="1:9" ht="18.75" customHeight="1">
      <c r="A9" s="483" t="s">
        <v>963</v>
      </c>
      <c r="B9" s="483"/>
      <c r="C9" s="483"/>
      <c r="D9" s="483"/>
      <c r="E9" s="483"/>
      <c r="F9" s="483"/>
      <c r="G9" s="483"/>
      <c r="H9" s="483"/>
      <c r="I9" s="483"/>
    </row>
    <row r="10" spans="1:9" ht="18.75" customHeight="1">
      <c r="A10" s="483" t="s">
        <v>964</v>
      </c>
      <c r="B10" s="483"/>
      <c r="C10" s="483"/>
      <c r="D10" s="483"/>
      <c r="E10" s="483"/>
      <c r="F10" s="483"/>
      <c r="G10" s="483"/>
      <c r="H10" s="483"/>
      <c r="I10" s="483"/>
    </row>
    <row r="11" spans="1:9" ht="18.75" customHeight="1">
      <c r="A11" s="483" t="s">
        <v>965</v>
      </c>
      <c r="B11" s="483"/>
      <c r="C11" s="483"/>
      <c r="D11" s="483"/>
      <c r="E11" s="483"/>
      <c r="F11" s="483"/>
      <c r="G11" s="483"/>
      <c r="H11" s="483"/>
      <c r="I11" s="483"/>
    </row>
    <row r="12" spans="1:9" ht="18.75" customHeight="1">
      <c r="A12" s="483" t="s">
        <v>966</v>
      </c>
      <c r="B12" s="483"/>
      <c r="C12" s="483"/>
      <c r="D12" s="483"/>
      <c r="E12" s="483"/>
      <c r="F12" s="483"/>
      <c r="G12" s="483"/>
      <c r="H12" s="483"/>
      <c r="I12" s="483"/>
    </row>
    <row r="13" spans="1:9" ht="18.75" customHeight="1">
      <c r="A13" s="483" t="s">
        <v>967</v>
      </c>
      <c r="B13" s="483"/>
      <c r="C13" s="483"/>
      <c r="D13" s="483"/>
      <c r="E13" s="483"/>
      <c r="F13" s="483"/>
      <c r="G13" s="483"/>
      <c r="H13" s="483"/>
      <c r="I13" s="483"/>
    </row>
    <row r="14" spans="1:9" ht="77.45" customHeight="1">
      <c r="A14" s="483" t="s">
        <v>867</v>
      </c>
      <c r="B14" s="483"/>
      <c r="C14" s="483"/>
      <c r="D14" s="483"/>
      <c r="E14" s="483"/>
      <c r="F14" s="483"/>
      <c r="G14" s="483"/>
      <c r="H14" s="483"/>
      <c r="I14" s="483"/>
    </row>
    <row r="15" spans="1:9" ht="11.1" customHeight="1" thickBot="1">
      <c r="A15" s="483"/>
      <c r="B15" s="483"/>
      <c r="C15" s="483"/>
      <c r="D15" s="483"/>
      <c r="E15" s="483"/>
      <c r="F15" s="483"/>
      <c r="G15" s="483"/>
      <c r="H15" s="483"/>
      <c r="I15" s="270"/>
    </row>
    <row r="16" spans="1:9" ht="51.6" customHeight="1">
      <c r="B16" s="270"/>
      <c r="C16" s="1249" t="s">
        <v>823</v>
      </c>
      <c r="D16" s="1250"/>
      <c r="E16" s="1250" t="s">
        <v>824</v>
      </c>
      <c r="F16" s="1251"/>
      <c r="G16" s="270"/>
      <c r="H16" s="270"/>
      <c r="I16" s="270"/>
    </row>
    <row r="17" spans="2:9" ht="24" customHeight="1">
      <c r="B17" s="270"/>
      <c r="C17" s="1247" t="s">
        <v>222</v>
      </c>
      <c r="D17" s="1248"/>
      <c r="E17" s="1239">
        <v>1.47</v>
      </c>
      <c r="F17" s="1240"/>
      <c r="G17" s="270"/>
      <c r="H17" s="270"/>
      <c r="I17" s="270"/>
    </row>
    <row r="18" spans="2:9" ht="20.45" customHeight="1">
      <c r="B18" s="270"/>
      <c r="C18" s="1247" t="s">
        <v>223</v>
      </c>
      <c r="D18" s="1248"/>
      <c r="E18" s="1239">
        <v>2.1</v>
      </c>
      <c r="F18" s="1240"/>
      <c r="G18" s="270"/>
      <c r="H18" s="270"/>
      <c r="I18" s="270"/>
    </row>
    <row r="19" spans="2:9" ht="21" customHeight="1">
      <c r="C19" s="1247" t="s">
        <v>498</v>
      </c>
      <c r="D19" s="1248"/>
      <c r="E19" s="1239" t="s">
        <v>917</v>
      </c>
      <c r="F19" s="1240"/>
      <c r="G19" s="274"/>
      <c r="H19" s="274"/>
      <c r="I19" s="270"/>
    </row>
    <row r="20" spans="2:9" ht="20.100000000000001" customHeight="1">
      <c r="C20" s="1247" t="s">
        <v>499</v>
      </c>
      <c r="D20" s="1248"/>
      <c r="E20" s="1239">
        <v>1.56</v>
      </c>
      <c r="F20" s="1240"/>
    </row>
    <row r="21" spans="2:9" ht="22.35" customHeight="1">
      <c r="C21" s="1247" t="s">
        <v>224</v>
      </c>
      <c r="D21" s="1248"/>
      <c r="E21" s="1239">
        <v>5</v>
      </c>
      <c r="F21" s="1240"/>
    </row>
    <row r="22" spans="2:9" ht="22.35" customHeight="1">
      <c r="C22" s="1247" t="s">
        <v>297</v>
      </c>
      <c r="D22" s="1248"/>
      <c r="E22" s="1239">
        <v>6.75</v>
      </c>
      <c r="F22" s="1240"/>
    </row>
    <row r="23" spans="2:9" ht="20.45" customHeight="1">
      <c r="C23" s="1247" t="s">
        <v>905</v>
      </c>
      <c r="D23" s="1248"/>
      <c r="E23" s="1239">
        <v>2.38</v>
      </c>
      <c r="F23" s="1240"/>
    </row>
    <row r="24" spans="2:9" ht="30.6" customHeight="1">
      <c r="C24" s="1247" t="s">
        <v>497</v>
      </c>
      <c r="D24" s="1248"/>
      <c r="E24" s="1239">
        <v>4</v>
      </c>
      <c r="F24" s="1240"/>
    </row>
    <row r="25" spans="2:9" ht="31.35" customHeight="1">
      <c r="C25" s="1246" t="s">
        <v>382</v>
      </c>
      <c r="D25" s="1233"/>
      <c r="E25" s="1233"/>
      <c r="F25" s="1234"/>
    </row>
    <row r="26" spans="2:9" ht="27" customHeight="1">
      <c r="C26" s="1247" t="s">
        <v>128</v>
      </c>
      <c r="D26" s="1248"/>
      <c r="E26" s="1235" t="s">
        <v>123</v>
      </c>
      <c r="F26" s="1236"/>
    </row>
    <row r="27" spans="2:9" ht="27.6" customHeight="1">
      <c r="C27" s="1247" t="s">
        <v>129</v>
      </c>
      <c r="D27" s="1248"/>
      <c r="E27" s="1235" t="s">
        <v>122</v>
      </c>
      <c r="F27" s="1236"/>
    </row>
    <row r="28" spans="2:9" ht="23.45" customHeight="1">
      <c r="C28" s="1247" t="s">
        <v>500</v>
      </c>
      <c r="D28" s="1248"/>
      <c r="E28" s="1237" t="s">
        <v>337</v>
      </c>
      <c r="F28" s="1238"/>
    </row>
    <row r="29" spans="2:9" ht="23.1" customHeight="1">
      <c r="C29" s="1244" t="s">
        <v>120</v>
      </c>
      <c r="D29" s="1245"/>
      <c r="E29" s="1237" t="s">
        <v>121</v>
      </c>
      <c r="F29" s="1238"/>
    </row>
    <row r="30" spans="2:9" ht="46.35" customHeight="1" thickBot="1">
      <c r="C30" s="1241" t="s">
        <v>383</v>
      </c>
      <c r="D30" s="1242"/>
      <c r="E30" s="1242"/>
      <c r="F30" s="1243"/>
    </row>
    <row r="31" spans="2:9" ht="8.4499999999999993" customHeight="1"/>
    <row r="32" spans="2:9" ht="16.5" customHeight="1">
      <c r="H32" s="385">
        <v>49</v>
      </c>
    </row>
  </sheetData>
  <mergeCells count="44">
    <mergeCell ref="A15:H15"/>
    <mergeCell ref="C16:D16"/>
    <mergeCell ref="E16:F16"/>
    <mergeCell ref="A9:I9"/>
    <mergeCell ref="A10:I10"/>
    <mergeCell ref="A11:I11"/>
    <mergeCell ref="A12:I12"/>
    <mergeCell ref="A13:I13"/>
    <mergeCell ref="A14:I14"/>
    <mergeCell ref="A5:I5"/>
    <mergeCell ref="A6:I6"/>
    <mergeCell ref="A7:I7"/>
    <mergeCell ref="A8:I8"/>
    <mergeCell ref="A1:H1"/>
    <mergeCell ref="A2:I2"/>
    <mergeCell ref="A3:I3"/>
    <mergeCell ref="A4:I4"/>
    <mergeCell ref="C28:D28"/>
    <mergeCell ref="C21:D21"/>
    <mergeCell ref="C22:D22"/>
    <mergeCell ref="C23:D23"/>
    <mergeCell ref="C24:D24"/>
    <mergeCell ref="C17:D17"/>
    <mergeCell ref="C18:D18"/>
    <mergeCell ref="C19:D19"/>
    <mergeCell ref="C20:D20"/>
    <mergeCell ref="E29:F29"/>
    <mergeCell ref="C30:F30"/>
    <mergeCell ref="E22:F22"/>
    <mergeCell ref="E23:F23"/>
    <mergeCell ref="E24:F24"/>
    <mergeCell ref="E26:F26"/>
    <mergeCell ref="C29:D29"/>
    <mergeCell ref="C25:D25"/>
    <mergeCell ref="C26:D26"/>
    <mergeCell ref="C27:D27"/>
    <mergeCell ref="E25:F25"/>
    <mergeCell ref="E27:F27"/>
    <mergeCell ref="E28:F28"/>
    <mergeCell ref="E17:F17"/>
    <mergeCell ref="E18:F18"/>
    <mergeCell ref="E19:F19"/>
    <mergeCell ref="E20:F20"/>
    <mergeCell ref="E21:F21"/>
  </mergeCells>
  <phoneticPr fontId="0" type="noConversion"/>
  <printOptions horizontalCentered="1"/>
  <pageMargins left="0.98425196850393704" right="0.39370078740157483" top="0.98425196850393704" bottom="0.19685039370078741" header="0.51181102362204722" footer="0.11811023622047245"/>
  <pageSetup paperSize="9" scale="90" orientation="portrait" r:id="rId1"/>
  <headerFooter alignWithMargins="0"/>
  <colBreaks count="1" manualBreakCount="1">
    <brk id="8" max="1048575" man="1"/>
  </colBreaks>
</worksheet>
</file>

<file path=xl/worksheets/sheet26.xml><?xml version="1.0" encoding="utf-8"?>
<worksheet xmlns="http://schemas.openxmlformats.org/spreadsheetml/2006/main" xmlns:r="http://schemas.openxmlformats.org/officeDocument/2006/relationships">
  <dimension ref="A1:I23"/>
  <sheetViews>
    <sheetView view="pageBreakPreview" zoomScale="75" zoomScaleNormal="100" workbookViewId="0">
      <selection activeCell="D9" sqref="D9"/>
    </sheetView>
  </sheetViews>
  <sheetFormatPr defaultRowHeight="15.75"/>
  <cols>
    <col min="1" max="9" width="8.875" customWidth="1"/>
  </cols>
  <sheetData>
    <row r="1" spans="1:9" ht="56.45" customHeight="1">
      <c r="A1" s="1252" t="s">
        <v>421</v>
      </c>
      <c r="B1" s="1252"/>
      <c r="C1" s="1252"/>
      <c r="D1" s="1252"/>
      <c r="E1" s="1252"/>
      <c r="F1" s="1252"/>
      <c r="G1" s="1252"/>
      <c r="H1" s="1252"/>
      <c r="I1" s="1252"/>
    </row>
    <row r="2" spans="1:9" ht="78.599999999999994" customHeight="1">
      <c r="A2" s="718" t="s">
        <v>868</v>
      </c>
      <c r="B2" s="718"/>
      <c r="C2" s="718"/>
      <c r="D2" s="718"/>
      <c r="E2" s="718"/>
      <c r="F2" s="718"/>
      <c r="G2" s="718"/>
      <c r="H2" s="718"/>
      <c r="I2" s="718"/>
    </row>
    <row r="3" spans="1:9" ht="110.1" customHeight="1">
      <c r="A3" s="718" t="s">
        <v>713</v>
      </c>
      <c r="B3" s="718"/>
      <c r="C3" s="718"/>
      <c r="D3" s="718"/>
      <c r="E3" s="718"/>
      <c r="F3" s="718"/>
      <c r="G3" s="718"/>
      <c r="H3" s="718"/>
      <c r="I3" s="718"/>
    </row>
    <row r="4" spans="1:9" ht="57.6" customHeight="1">
      <c r="A4" s="718" t="s">
        <v>470</v>
      </c>
      <c r="B4" s="718"/>
      <c r="C4" s="718"/>
      <c r="D4" s="718"/>
      <c r="E4" s="718"/>
      <c r="F4" s="718"/>
      <c r="G4" s="718"/>
      <c r="H4" s="718"/>
      <c r="I4" s="718"/>
    </row>
    <row r="23" spans="9:9" ht="189" customHeight="1">
      <c r="I23" s="182">
        <v>50</v>
      </c>
    </row>
  </sheetData>
  <mergeCells count="4">
    <mergeCell ref="A2:I2"/>
    <mergeCell ref="A1:I1"/>
    <mergeCell ref="A3:I3"/>
    <mergeCell ref="A4:I4"/>
  </mergeCells>
  <phoneticPr fontId="0" type="noConversion"/>
  <printOptions horizontalCentered="1"/>
  <pageMargins left="0.98425196850393704" right="0.39370078740157483" top="0.98425196850393704" bottom="0.19685039370078741"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dimension ref="A1:M118"/>
  <sheetViews>
    <sheetView tabSelected="1" view="pageBreakPreview" topLeftCell="A34" zoomScaleNormal="100" workbookViewId="0">
      <selection activeCell="C86" sqref="C86"/>
    </sheetView>
  </sheetViews>
  <sheetFormatPr defaultColWidth="8.625" defaultRowHeight="15"/>
  <cols>
    <col min="1" max="1" width="4.125" style="10" customWidth="1"/>
    <col min="2" max="2" width="3.375" style="10" customWidth="1"/>
    <col min="3" max="3" width="72.625" style="10" customWidth="1"/>
    <col min="4" max="4" width="16" style="141" customWidth="1"/>
    <col min="5" max="16384" width="8.625" style="10"/>
  </cols>
  <sheetData>
    <row r="1" spans="2:13" ht="63.6" customHeight="1">
      <c r="B1" s="989" t="s">
        <v>787</v>
      </c>
      <c r="C1" s="989"/>
      <c r="D1" s="989"/>
      <c r="E1" s="298"/>
      <c r="F1" s="298"/>
      <c r="G1" s="298"/>
      <c r="H1" s="298"/>
      <c r="I1" s="298"/>
      <c r="J1" s="298"/>
      <c r="K1" s="298"/>
      <c r="L1" s="298"/>
      <c r="M1" s="298"/>
    </row>
    <row r="2" spans="2:13">
      <c r="B2" s="495"/>
      <c r="C2" s="495"/>
      <c r="D2" s="495"/>
    </row>
    <row r="3" spans="2:13">
      <c r="B3" s="495"/>
      <c r="C3" s="495"/>
      <c r="D3" s="495"/>
    </row>
    <row r="4" spans="2:13" ht="15.75">
      <c r="B4" s="1255" t="s">
        <v>1100</v>
      </c>
      <c r="C4" s="1255"/>
      <c r="D4" s="312" t="s">
        <v>177</v>
      </c>
      <c r="E4" s="300"/>
    </row>
    <row r="5" spans="2:13">
      <c r="B5" s="313" t="s">
        <v>232</v>
      </c>
      <c r="C5" s="299" t="s">
        <v>551</v>
      </c>
      <c r="D5" s="314">
        <v>690</v>
      </c>
    </row>
    <row r="6" spans="2:13">
      <c r="B6" s="313" t="s">
        <v>233</v>
      </c>
      <c r="C6" s="299" t="s">
        <v>552</v>
      </c>
      <c r="D6" s="314">
        <v>650</v>
      </c>
    </row>
    <row r="7" spans="2:13">
      <c r="B7" s="313" t="s">
        <v>234</v>
      </c>
      <c r="C7" s="299" t="s">
        <v>553</v>
      </c>
      <c r="D7" s="314">
        <v>770</v>
      </c>
    </row>
    <row r="8" spans="2:13">
      <c r="B8" s="313" t="s">
        <v>235</v>
      </c>
      <c r="C8" s="299" t="s">
        <v>722</v>
      </c>
      <c r="D8" s="314">
        <v>500</v>
      </c>
    </row>
    <row r="9" spans="2:13">
      <c r="B9" s="313" t="s">
        <v>236</v>
      </c>
      <c r="C9" s="299" t="s">
        <v>723</v>
      </c>
      <c r="D9" s="314">
        <v>650</v>
      </c>
    </row>
    <row r="10" spans="2:13">
      <c r="B10" s="313" t="s">
        <v>237</v>
      </c>
      <c r="C10" s="299" t="s">
        <v>724</v>
      </c>
      <c r="D10" s="315">
        <v>2400</v>
      </c>
    </row>
    <row r="11" spans="2:13">
      <c r="B11" s="313" t="s">
        <v>238</v>
      </c>
      <c r="C11" s="299" t="s">
        <v>725</v>
      </c>
      <c r="D11" s="315">
        <v>3500</v>
      </c>
    </row>
    <row r="12" spans="2:13">
      <c r="B12" s="313" t="s">
        <v>239</v>
      </c>
      <c r="C12" s="299" t="s">
        <v>726</v>
      </c>
      <c r="D12" s="315">
        <v>4400</v>
      </c>
    </row>
    <row r="13" spans="2:13">
      <c r="B13" s="1254"/>
      <c r="C13" s="1254"/>
      <c r="D13" s="1254"/>
    </row>
    <row r="14" spans="2:13">
      <c r="B14" s="504"/>
      <c r="C14" s="504"/>
      <c r="D14" s="504"/>
    </row>
    <row r="15" spans="2:13" ht="15.6" customHeight="1">
      <c r="B15" s="1255" t="s">
        <v>548</v>
      </c>
      <c r="C15" s="1255"/>
      <c r="D15" s="1255"/>
    </row>
    <row r="16" spans="2:13">
      <c r="B16" s="313" t="s">
        <v>232</v>
      </c>
      <c r="C16" s="299" t="s">
        <v>555</v>
      </c>
      <c r="D16" s="316">
        <v>4.8</v>
      </c>
    </row>
    <row r="17" spans="2:4">
      <c r="B17" s="313" t="s">
        <v>233</v>
      </c>
      <c r="C17" s="299" t="s">
        <v>570</v>
      </c>
      <c r="D17" s="316">
        <v>2</v>
      </c>
    </row>
    <row r="18" spans="2:4">
      <c r="B18" s="325" t="s">
        <v>234</v>
      </c>
      <c r="C18" s="317" t="s">
        <v>571</v>
      </c>
      <c r="D18" s="1256">
        <v>1.03</v>
      </c>
    </row>
    <row r="19" spans="2:4">
      <c r="B19" s="318"/>
      <c r="C19" s="319" t="s">
        <v>549</v>
      </c>
      <c r="D19" s="1257"/>
    </row>
    <row r="20" spans="2:4">
      <c r="B20" s="313" t="s">
        <v>235</v>
      </c>
      <c r="C20" s="299" t="s">
        <v>572</v>
      </c>
      <c r="D20" s="320">
        <v>0.01</v>
      </c>
    </row>
    <row r="21" spans="2:4">
      <c r="B21" s="313" t="s">
        <v>236</v>
      </c>
      <c r="C21" s="299" t="s">
        <v>1126</v>
      </c>
      <c r="D21" s="320">
        <v>0.06</v>
      </c>
    </row>
    <row r="22" spans="2:4">
      <c r="B22" s="313" t="s">
        <v>237</v>
      </c>
      <c r="C22" s="299" t="s">
        <v>1127</v>
      </c>
      <c r="D22" s="320" t="s">
        <v>550</v>
      </c>
    </row>
    <row r="23" spans="2:4">
      <c r="B23" s="313" t="s">
        <v>238</v>
      </c>
      <c r="C23" s="299" t="s">
        <v>1128</v>
      </c>
      <c r="D23" s="320">
        <v>0.04</v>
      </c>
    </row>
    <row r="24" spans="2:4">
      <c r="B24" s="313" t="s">
        <v>239</v>
      </c>
      <c r="C24" s="299" t="s">
        <v>175</v>
      </c>
      <c r="D24" s="316">
        <v>1.6</v>
      </c>
    </row>
    <row r="25" spans="2:4">
      <c r="B25" s="313" t="s">
        <v>240</v>
      </c>
      <c r="C25" s="299" t="s">
        <v>174</v>
      </c>
      <c r="D25" s="316">
        <v>0.2</v>
      </c>
    </row>
    <row r="26" spans="2:4">
      <c r="B26" s="313" t="s">
        <v>241</v>
      </c>
      <c r="C26" s="299" t="s">
        <v>721</v>
      </c>
      <c r="D26" s="316">
        <v>0.1</v>
      </c>
    </row>
    <row r="27" spans="2:4">
      <c r="B27" s="313" t="s">
        <v>242</v>
      </c>
      <c r="C27" s="299" t="s">
        <v>554</v>
      </c>
      <c r="D27" s="314"/>
    </row>
    <row r="28" spans="2:4">
      <c r="B28" s="321" t="s">
        <v>727</v>
      </c>
      <c r="C28" s="299" t="s">
        <v>732</v>
      </c>
      <c r="D28" s="314">
        <v>44</v>
      </c>
    </row>
    <row r="29" spans="2:4">
      <c r="B29" s="321" t="s">
        <v>728</v>
      </c>
      <c r="C29" s="299" t="s">
        <v>733</v>
      </c>
      <c r="D29" s="314">
        <v>44</v>
      </c>
    </row>
    <row r="30" spans="2:4">
      <c r="B30" s="321" t="s">
        <v>729</v>
      </c>
      <c r="C30" s="299" t="s">
        <v>734</v>
      </c>
      <c r="D30" s="314">
        <v>29.34</v>
      </c>
    </row>
    <row r="31" spans="2:4">
      <c r="B31" s="321" t="s">
        <v>730</v>
      </c>
      <c r="C31" s="299" t="s">
        <v>735</v>
      </c>
      <c r="D31" s="314">
        <v>44</v>
      </c>
    </row>
    <row r="32" spans="2:4">
      <c r="B32" s="321" t="s">
        <v>731</v>
      </c>
      <c r="C32" s="299" t="s">
        <v>736</v>
      </c>
      <c r="D32" s="314">
        <v>29.34</v>
      </c>
    </row>
    <row r="33" spans="1:4">
      <c r="B33" s="1254"/>
      <c r="C33" s="1254"/>
      <c r="D33" s="1254"/>
    </row>
    <row r="34" spans="1:4">
      <c r="B34" s="504"/>
      <c r="C34" s="504"/>
      <c r="D34" s="504"/>
    </row>
    <row r="35" spans="1:4">
      <c r="B35" s="1255" t="s">
        <v>1129</v>
      </c>
      <c r="C35" s="1255"/>
      <c r="D35" s="205" t="s">
        <v>178</v>
      </c>
    </row>
    <row r="36" spans="1:4">
      <c r="B36" s="313" t="s">
        <v>232</v>
      </c>
      <c r="C36" s="299" t="s">
        <v>1130</v>
      </c>
      <c r="D36" s="316">
        <v>1.4</v>
      </c>
    </row>
    <row r="37" spans="1:4">
      <c r="B37" s="313" t="s">
        <v>233</v>
      </c>
      <c r="C37" s="299" t="s">
        <v>1131</v>
      </c>
      <c r="D37" s="316">
        <v>1.2</v>
      </c>
    </row>
    <row r="38" spans="1:4">
      <c r="B38" s="313" t="s">
        <v>234</v>
      </c>
      <c r="C38" s="299" t="s">
        <v>1132</v>
      </c>
      <c r="D38" s="316">
        <v>1.6</v>
      </c>
    </row>
    <row r="39" spans="1:4">
      <c r="B39" s="313" t="s">
        <v>235</v>
      </c>
      <c r="C39" s="299" t="s">
        <v>4</v>
      </c>
      <c r="D39" s="316">
        <v>1.4</v>
      </c>
    </row>
    <row r="40" spans="1:4">
      <c r="B40" s="313" t="s">
        <v>236</v>
      </c>
      <c r="C40" s="299" t="s">
        <v>5</v>
      </c>
      <c r="D40" s="316">
        <v>1.2</v>
      </c>
    </row>
    <row r="41" spans="1:4">
      <c r="B41" s="313" t="s">
        <v>237</v>
      </c>
      <c r="C41" s="299" t="s">
        <v>6</v>
      </c>
      <c r="D41" s="316">
        <v>1.4</v>
      </c>
    </row>
    <row r="42" spans="1:4">
      <c r="B42" s="313" t="s">
        <v>238</v>
      </c>
      <c r="C42" s="299" t="s">
        <v>586</v>
      </c>
      <c r="D42" s="316">
        <v>1.8</v>
      </c>
    </row>
    <row r="43" spans="1:4">
      <c r="B43" s="313" t="s">
        <v>239</v>
      </c>
      <c r="C43" s="299" t="s">
        <v>587</v>
      </c>
      <c r="D43" s="316">
        <v>2</v>
      </c>
    </row>
    <row r="44" spans="1:4">
      <c r="B44" s="313" t="s">
        <v>240</v>
      </c>
      <c r="C44" s="299" t="s">
        <v>588</v>
      </c>
      <c r="D44" s="316">
        <v>8</v>
      </c>
    </row>
    <row r="45" spans="1:4">
      <c r="B45" s="313" t="s">
        <v>241</v>
      </c>
      <c r="C45" s="299" t="s">
        <v>589</v>
      </c>
      <c r="D45" s="316">
        <v>10</v>
      </c>
    </row>
    <row r="46" spans="1:4">
      <c r="B46" s="313" t="s">
        <v>242</v>
      </c>
      <c r="C46" s="299" t="s">
        <v>590</v>
      </c>
      <c r="D46" s="316">
        <v>12</v>
      </c>
    </row>
    <row r="47" spans="1:4">
      <c r="A47" s="495"/>
      <c r="B47" s="495"/>
      <c r="C47" s="495"/>
      <c r="D47" s="495"/>
    </row>
    <row r="48" spans="1:4">
      <c r="A48" s="495"/>
      <c r="B48" s="495"/>
      <c r="C48" s="495"/>
      <c r="D48" s="495"/>
    </row>
    <row r="49" spans="1:4">
      <c r="A49" s="495"/>
      <c r="B49" s="495"/>
      <c r="C49" s="495"/>
      <c r="D49" s="495"/>
    </row>
    <row r="50" spans="1:4">
      <c r="A50" s="495"/>
      <c r="B50" s="495"/>
      <c r="C50" s="495"/>
      <c r="D50" s="495"/>
    </row>
    <row r="51" spans="1:4">
      <c r="A51" s="495"/>
      <c r="B51" s="495"/>
      <c r="C51" s="495"/>
      <c r="D51" s="495"/>
    </row>
    <row r="52" spans="1:4" ht="90" customHeight="1">
      <c r="B52" s="375"/>
      <c r="C52" s="375"/>
      <c r="D52" s="375">
        <v>51</v>
      </c>
    </row>
    <row r="53" spans="1:4">
      <c r="A53" s="495"/>
      <c r="B53" s="495"/>
      <c r="C53" s="495"/>
      <c r="D53" s="495"/>
    </row>
    <row r="54" spans="1:4">
      <c r="A54" s="495"/>
      <c r="B54" s="495"/>
      <c r="C54" s="495"/>
      <c r="D54" s="495"/>
    </row>
    <row r="55" spans="1:4">
      <c r="B55" s="1255" t="s">
        <v>591</v>
      </c>
      <c r="C55" s="1255"/>
      <c r="D55" s="165"/>
    </row>
    <row r="56" spans="1:4">
      <c r="B56" s="313" t="s">
        <v>232</v>
      </c>
      <c r="C56" s="299" t="s">
        <v>592</v>
      </c>
      <c r="D56" s="316">
        <v>11.8</v>
      </c>
    </row>
    <row r="57" spans="1:4">
      <c r="B57" s="313" t="s">
        <v>233</v>
      </c>
      <c r="C57" s="299" t="s">
        <v>593</v>
      </c>
      <c r="D57" s="316">
        <v>4</v>
      </c>
    </row>
    <row r="58" spans="1:4">
      <c r="B58" s="313" t="s">
        <v>234</v>
      </c>
      <c r="C58" s="299" t="s">
        <v>594</v>
      </c>
      <c r="D58" s="316">
        <v>27</v>
      </c>
    </row>
    <row r="59" spans="1:4">
      <c r="B59" s="313" t="s">
        <v>235</v>
      </c>
      <c r="C59" s="299" t="s">
        <v>595</v>
      </c>
      <c r="D59" s="316">
        <v>33</v>
      </c>
    </row>
    <row r="60" spans="1:4">
      <c r="B60" s="313" t="s">
        <v>236</v>
      </c>
      <c r="C60" s="299" t="s">
        <v>596</v>
      </c>
      <c r="D60" s="316">
        <v>35</v>
      </c>
    </row>
    <row r="61" spans="1:4">
      <c r="B61" s="313" t="s">
        <v>237</v>
      </c>
      <c r="C61" s="299" t="s">
        <v>597</v>
      </c>
      <c r="D61" s="316">
        <v>50</v>
      </c>
    </row>
    <row r="62" spans="1:4">
      <c r="B62" s="313" t="s">
        <v>238</v>
      </c>
      <c r="C62" s="299" t="s">
        <v>598</v>
      </c>
      <c r="D62" s="316">
        <v>65</v>
      </c>
    </row>
    <row r="63" spans="1:4">
      <c r="B63" s="313" t="s">
        <v>239</v>
      </c>
      <c r="C63" s="299" t="s">
        <v>599</v>
      </c>
      <c r="D63" s="316">
        <v>100</v>
      </c>
    </row>
    <row r="64" spans="1:4">
      <c r="B64" s="313" t="s">
        <v>240</v>
      </c>
      <c r="C64" s="299" t="s">
        <v>600</v>
      </c>
      <c r="D64" s="316">
        <v>7</v>
      </c>
    </row>
    <row r="65" spans="2:6">
      <c r="B65" s="1254"/>
      <c r="C65" s="1254"/>
      <c r="D65" s="1254"/>
    </row>
    <row r="66" spans="2:6">
      <c r="B66" s="495"/>
      <c r="C66" s="495"/>
      <c r="D66" s="495"/>
    </row>
    <row r="67" spans="2:6">
      <c r="B67" s="495"/>
      <c r="C67" s="495"/>
      <c r="D67" s="495"/>
    </row>
    <row r="68" spans="2:6">
      <c r="B68" s="1253" t="s">
        <v>176</v>
      </c>
      <c r="C68" s="1253"/>
      <c r="D68" s="165"/>
    </row>
    <row r="70" spans="2:6" ht="36.6" customHeight="1">
      <c r="C70" s="740" t="s">
        <v>601</v>
      </c>
      <c r="D70" s="740"/>
    </row>
    <row r="71" spans="2:6">
      <c r="C71" s="10" t="s">
        <v>602</v>
      </c>
    </row>
    <row r="72" spans="2:6" ht="17.45" customHeight="1">
      <c r="C72" s="10" t="s">
        <v>603</v>
      </c>
    </row>
    <row r="73" spans="2:6" ht="17.45" customHeight="1">
      <c r="C73" s="10" t="s">
        <v>715</v>
      </c>
    </row>
    <row r="74" spans="2:6" ht="15" customHeight="1"/>
    <row r="75" spans="2:6">
      <c r="C75" s="306" t="s">
        <v>1098</v>
      </c>
      <c r="D75" s="307" t="s">
        <v>716</v>
      </c>
      <c r="E75" s="186"/>
      <c r="F75" s="186"/>
    </row>
    <row r="76" spans="2:6">
      <c r="C76" s="306" t="s">
        <v>1099</v>
      </c>
      <c r="D76" s="307" t="s">
        <v>717</v>
      </c>
      <c r="E76" s="186"/>
      <c r="F76" s="186"/>
    </row>
    <row r="77" spans="2:6">
      <c r="C77" s="306" t="s">
        <v>737</v>
      </c>
      <c r="D77" s="307" t="s">
        <v>718</v>
      </c>
      <c r="E77" s="186"/>
      <c r="F77" s="186"/>
    </row>
    <row r="78" spans="2:6">
      <c r="C78" s="306" t="s">
        <v>738</v>
      </c>
      <c r="D78" s="307" t="s">
        <v>719</v>
      </c>
      <c r="E78" s="186"/>
      <c r="F78" s="186"/>
    </row>
    <row r="79" spans="2:6">
      <c r="C79" s="306" t="s">
        <v>739</v>
      </c>
      <c r="D79" s="307" t="s">
        <v>720</v>
      </c>
      <c r="E79" s="186"/>
      <c r="F79" s="186"/>
    </row>
    <row r="80" spans="2:6">
      <c r="C80" s="137"/>
      <c r="D80" s="169"/>
      <c r="E80" s="137"/>
      <c r="F80" s="137"/>
    </row>
    <row r="81" spans="3:11" ht="81.599999999999994" customHeight="1">
      <c r="C81" s="645" t="s">
        <v>559</v>
      </c>
      <c r="D81" s="645"/>
      <c r="E81" s="166"/>
      <c r="F81" s="166"/>
      <c r="G81" s="166"/>
      <c r="H81" s="166"/>
      <c r="I81" s="166"/>
      <c r="J81" s="166"/>
      <c r="K81" s="166"/>
    </row>
    <row r="101" spans="4:4" ht="91.35" customHeight="1">
      <c r="D101" s="375">
        <v>52</v>
      </c>
    </row>
    <row r="118" spans="4:4">
      <c r="D118" s="238"/>
    </row>
  </sheetData>
  <mergeCells count="25">
    <mergeCell ref="B1:D1"/>
    <mergeCell ref="A54:D54"/>
    <mergeCell ref="B13:D13"/>
    <mergeCell ref="B34:D34"/>
    <mergeCell ref="B4:C4"/>
    <mergeCell ref="B35:C35"/>
    <mergeCell ref="A51:D51"/>
    <mergeCell ref="A53:D53"/>
    <mergeCell ref="A50:D50"/>
    <mergeCell ref="B2:D2"/>
    <mergeCell ref="A47:D47"/>
    <mergeCell ref="A48:D48"/>
    <mergeCell ref="A49:D49"/>
    <mergeCell ref="B55:C55"/>
    <mergeCell ref="B3:D3"/>
    <mergeCell ref="B14:D14"/>
    <mergeCell ref="B33:D33"/>
    <mergeCell ref="B15:D15"/>
    <mergeCell ref="D18:D19"/>
    <mergeCell ref="B68:C68"/>
    <mergeCell ref="C81:D81"/>
    <mergeCell ref="C70:D70"/>
    <mergeCell ref="B65:D65"/>
    <mergeCell ref="B66:D66"/>
    <mergeCell ref="B67:D67"/>
  </mergeCells>
  <phoneticPr fontId="0" type="noConversion"/>
  <printOptions horizontalCentered="1"/>
  <pageMargins left="0.98425196850393704" right="0.39370078740157483" top="0.98425196850393704" bottom="0.19685039370078741" header="0.51181102362204722" footer="0.11811023622047245"/>
  <pageSetup paperSize="9" scale="85" orientation="portrait" r:id="rId1"/>
  <headerFooter alignWithMargins="0"/>
  <rowBreaks count="1" manualBreakCount="1">
    <brk id="52" max="3" man="1"/>
  </rowBreaks>
</worksheet>
</file>

<file path=xl/worksheets/sheet3.xml><?xml version="1.0" encoding="utf-8"?>
<worksheet xmlns="http://schemas.openxmlformats.org/spreadsheetml/2006/main" xmlns:r="http://schemas.openxmlformats.org/officeDocument/2006/relationships">
  <sheetPr codeName="Φύλλο3"/>
  <dimension ref="A1:J67"/>
  <sheetViews>
    <sheetView view="pageBreakPreview" topLeftCell="A7" zoomScale="75" zoomScaleNormal="100" zoomScaleSheetLayoutView="75" workbookViewId="0">
      <selection activeCell="C73" sqref="C73"/>
    </sheetView>
  </sheetViews>
  <sheetFormatPr defaultColWidth="8.625" defaultRowHeight="18"/>
  <cols>
    <col min="1" max="1" width="6.375" style="270" customWidth="1"/>
    <col min="2" max="2" width="25.625" style="270" customWidth="1"/>
    <col min="3" max="8" width="12.625" style="270" customWidth="1"/>
    <col min="9" max="9" width="11.625" style="270" customWidth="1"/>
    <col min="10" max="10" width="8.625" style="270" hidden="1" customWidth="1"/>
    <col min="11" max="16384" width="8.625" style="270"/>
  </cols>
  <sheetData>
    <row r="1" spans="1:10" ht="10.35" customHeight="1">
      <c r="A1" s="483"/>
      <c r="B1" s="483"/>
      <c r="C1" s="483"/>
      <c r="D1" s="483"/>
      <c r="E1" s="483"/>
      <c r="F1" s="483"/>
      <c r="G1" s="483"/>
      <c r="H1" s="483"/>
      <c r="I1" s="483"/>
    </row>
    <row r="2" spans="1:10" ht="26.1" customHeight="1">
      <c r="A2" s="492" t="s">
        <v>983</v>
      </c>
      <c r="B2" s="493"/>
      <c r="C2" s="493"/>
      <c r="D2" s="493"/>
      <c r="E2" s="493"/>
      <c r="F2" s="493"/>
      <c r="G2" s="493"/>
      <c r="H2" s="493"/>
      <c r="I2" s="493"/>
      <c r="J2" s="493"/>
    </row>
    <row r="3" spans="1:10" ht="81" customHeight="1">
      <c r="A3" s="483" t="s">
        <v>64</v>
      </c>
      <c r="B3" s="483"/>
      <c r="C3" s="483"/>
      <c r="D3" s="483"/>
      <c r="E3" s="483"/>
      <c r="F3" s="483"/>
      <c r="G3" s="483"/>
      <c r="H3" s="483"/>
      <c r="I3" s="483"/>
      <c r="J3" s="483"/>
    </row>
    <row r="4" spans="1:10" ht="42" customHeight="1">
      <c r="A4" s="491" t="s">
        <v>360</v>
      </c>
      <c r="B4" s="491"/>
      <c r="C4" s="491"/>
      <c r="D4" s="491"/>
      <c r="E4" s="491"/>
      <c r="F4" s="491"/>
      <c r="G4" s="491"/>
      <c r="H4" s="491"/>
      <c r="I4" s="491"/>
    </row>
    <row r="5" spans="1:10" s="273" customFormat="1" ht="9.6" customHeight="1">
      <c r="A5" s="491"/>
      <c r="B5" s="491"/>
      <c r="C5" s="491"/>
      <c r="D5" s="491"/>
      <c r="E5" s="491"/>
      <c r="F5" s="491"/>
      <c r="G5" s="491"/>
      <c r="H5" s="491"/>
      <c r="I5" s="491"/>
      <c r="J5" s="270"/>
    </row>
    <row r="6" spans="1:10" s="269" customFormat="1" ht="20.45" customHeight="1">
      <c r="A6" s="494" t="s">
        <v>473</v>
      </c>
      <c r="B6" s="494"/>
      <c r="C6" s="494"/>
      <c r="D6" s="494"/>
      <c r="E6" s="494"/>
      <c r="F6" s="494"/>
      <c r="G6" s="494"/>
      <c r="H6" s="494"/>
      <c r="I6" s="494"/>
      <c r="J6" s="494"/>
    </row>
    <row r="7" spans="1:10" ht="66.95" customHeight="1">
      <c r="A7" s="483" t="s">
        <v>66</v>
      </c>
      <c r="B7" s="483"/>
      <c r="C7" s="483"/>
      <c r="D7" s="483"/>
      <c r="E7" s="483"/>
      <c r="F7" s="483"/>
      <c r="G7" s="483"/>
      <c r="H7" s="483"/>
      <c r="I7" s="483"/>
      <c r="J7" s="483"/>
    </row>
    <row r="8" spans="1:10" ht="80.45" customHeight="1">
      <c r="A8" s="483" t="s">
        <v>67</v>
      </c>
      <c r="B8" s="483"/>
      <c r="C8" s="483"/>
      <c r="D8" s="483"/>
      <c r="E8" s="483"/>
      <c r="F8" s="483"/>
      <c r="G8" s="483"/>
      <c r="H8" s="483"/>
      <c r="I8" s="483"/>
    </row>
    <row r="9" spans="1:10" ht="47.1" customHeight="1">
      <c r="A9" s="483" t="s">
        <v>65</v>
      </c>
      <c r="B9" s="483"/>
      <c r="C9" s="483"/>
      <c r="D9" s="483"/>
      <c r="E9" s="483"/>
      <c r="F9" s="483"/>
      <c r="G9" s="483"/>
      <c r="H9" s="483"/>
      <c r="I9" s="483"/>
      <c r="J9" s="483"/>
    </row>
    <row r="10" spans="1:10" ht="26.45" customHeight="1">
      <c r="A10" s="483" t="s">
        <v>68</v>
      </c>
      <c r="B10" s="483"/>
      <c r="C10" s="483"/>
      <c r="D10" s="483"/>
      <c r="E10" s="483"/>
      <c r="F10" s="483"/>
      <c r="G10" s="483"/>
      <c r="H10" s="483"/>
      <c r="I10" s="483"/>
      <c r="J10" s="483"/>
    </row>
    <row r="11" spans="1:10" ht="42" customHeight="1">
      <c r="A11" s="483" t="s">
        <v>361</v>
      </c>
      <c r="B11" s="483"/>
      <c r="C11" s="483"/>
      <c r="D11" s="483"/>
      <c r="E11" s="483"/>
      <c r="F11" s="483"/>
      <c r="G11" s="483"/>
      <c r="H11" s="483"/>
      <c r="I11" s="483"/>
      <c r="J11" s="483"/>
    </row>
    <row r="12" spans="1:10" ht="58.35" customHeight="1">
      <c r="A12" s="483" t="s">
        <v>362</v>
      </c>
      <c r="B12" s="483"/>
      <c r="C12" s="483"/>
      <c r="D12" s="483"/>
      <c r="E12" s="483"/>
      <c r="F12" s="483"/>
      <c r="G12" s="483"/>
      <c r="H12" s="483"/>
      <c r="I12" s="483"/>
      <c r="J12" s="483"/>
    </row>
    <row r="13" spans="1:10" ht="48" customHeight="1">
      <c r="A13" s="484" t="s">
        <v>69</v>
      </c>
      <c r="B13" s="484"/>
      <c r="C13" s="484"/>
      <c r="D13" s="484"/>
      <c r="E13" s="484"/>
      <c r="F13" s="484"/>
      <c r="G13" s="484"/>
      <c r="H13" s="484"/>
      <c r="I13" s="484"/>
      <c r="J13" s="484"/>
    </row>
    <row r="14" spans="1:10" ht="11.1" customHeight="1">
      <c r="A14" s="483"/>
      <c r="B14" s="483"/>
      <c r="C14" s="483"/>
      <c r="D14" s="483"/>
      <c r="E14" s="483"/>
      <c r="F14" s="483"/>
      <c r="G14" s="483"/>
      <c r="H14" s="483"/>
      <c r="I14" s="483"/>
      <c r="J14" s="483"/>
    </row>
    <row r="15" spans="1:10" s="269" customFormat="1" ht="23.1" customHeight="1">
      <c r="A15" s="494" t="s">
        <v>412</v>
      </c>
      <c r="B15" s="494"/>
      <c r="C15" s="494"/>
      <c r="D15" s="494"/>
      <c r="E15" s="494"/>
      <c r="F15" s="494"/>
      <c r="G15" s="494"/>
      <c r="H15" s="494"/>
      <c r="I15" s="494"/>
    </row>
    <row r="16" spans="1:10" s="269" customFormat="1" ht="39.950000000000003" customHeight="1">
      <c r="A16" s="484" t="s">
        <v>70</v>
      </c>
      <c r="B16" s="484"/>
      <c r="C16" s="484"/>
      <c r="D16" s="484"/>
      <c r="E16" s="484"/>
      <c r="F16" s="484"/>
      <c r="G16" s="484"/>
      <c r="H16" s="484"/>
      <c r="I16" s="484"/>
    </row>
    <row r="17" spans="1:10" ht="41.45" customHeight="1">
      <c r="A17" s="483" t="s">
        <v>411</v>
      </c>
      <c r="B17" s="483"/>
      <c r="C17" s="483"/>
      <c r="D17" s="483"/>
      <c r="E17" s="483"/>
      <c r="F17" s="483"/>
      <c r="G17" s="483"/>
      <c r="H17" s="483"/>
      <c r="I17" s="483"/>
    </row>
    <row r="18" spans="1:10" ht="35.1" customHeight="1">
      <c r="A18" s="483" t="s">
        <v>385</v>
      </c>
      <c r="B18" s="483"/>
      <c r="C18" s="483"/>
      <c r="D18" s="483"/>
      <c r="E18" s="483"/>
      <c r="F18" s="483"/>
      <c r="G18" s="483"/>
      <c r="H18" s="483"/>
      <c r="I18" s="483"/>
      <c r="J18" s="483"/>
    </row>
    <row r="19" spans="1:10" ht="39.6" customHeight="1">
      <c r="A19" s="483" t="s">
        <v>474</v>
      </c>
      <c r="B19" s="483"/>
      <c r="C19" s="483"/>
      <c r="D19" s="483"/>
      <c r="E19" s="483"/>
      <c r="F19" s="483"/>
      <c r="G19" s="483"/>
      <c r="H19" s="483"/>
      <c r="I19" s="483"/>
      <c r="J19" s="483"/>
    </row>
    <row r="20" spans="1:10" ht="6" customHeight="1">
      <c r="A20" s="483"/>
      <c r="B20" s="483"/>
      <c r="C20" s="483"/>
      <c r="D20" s="483"/>
      <c r="E20" s="483"/>
      <c r="F20" s="483"/>
      <c r="G20" s="483"/>
      <c r="H20" s="483"/>
      <c r="I20" s="483"/>
      <c r="J20" s="483"/>
    </row>
    <row r="21" spans="1:10" ht="74.45" customHeight="1">
      <c r="A21" s="483" t="s">
        <v>666</v>
      </c>
      <c r="B21" s="483"/>
      <c r="C21" s="483"/>
      <c r="D21" s="483"/>
      <c r="E21" s="483"/>
      <c r="F21" s="483"/>
      <c r="G21" s="483"/>
      <c r="H21" s="483"/>
      <c r="I21" s="483"/>
      <c r="J21" s="483"/>
    </row>
    <row r="22" spans="1:10" ht="22.35" customHeight="1">
      <c r="A22" s="483" t="s">
        <v>475</v>
      </c>
      <c r="B22" s="483"/>
      <c r="C22" s="483"/>
      <c r="D22" s="483"/>
      <c r="E22" s="483"/>
      <c r="F22" s="483"/>
      <c r="G22" s="483"/>
      <c r="H22" s="483"/>
      <c r="I22" s="483"/>
      <c r="J22" s="483"/>
    </row>
    <row r="23" spans="1:10" ht="38.1" customHeight="1">
      <c r="A23" s="483" t="s">
        <v>293</v>
      </c>
      <c r="B23" s="483"/>
      <c r="C23" s="483"/>
      <c r="D23" s="483"/>
      <c r="E23" s="483"/>
      <c r="F23" s="483"/>
      <c r="G23" s="483"/>
      <c r="H23" s="483"/>
      <c r="I23" s="483"/>
      <c r="J23" s="483"/>
    </row>
    <row r="24" spans="1:10" ht="39.6" customHeight="1">
      <c r="A24" s="483" t="s">
        <v>267</v>
      </c>
      <c r="B24" s="483"/>
      <c r="C24" s="483"/>
      <c r="D24" s="483"/>
      <c r="E24" s="483"/>
      <c r="F24" s="483"/>
      <c r="G24" s="483"/>
      <c r="H24" s="483"/>
      <c r="I24" s="483"/>
      <c r="J24" s="483"/>
    </row>
    <row r="25" spans="1:10" ht="29.45" customHeight="1">
      <c r="A25" s="483" t="s">
        <v>71</v>
      </c>
      <c r="B25" s="483"/>
      <c r="C25" s="483"/>
      <c r="D25" s="483"/>
      <c r="E25" s="483"/>
      <c r="F25" s="483"/>
      <c r="G25" s="483"/>
      <c r="H25" s="483"/>
      <c r="I25" s="483"/>
    </row>
    <row r="26" spans="1:10" ht="39" customHeight="1">
      <c r="A26" s="483" t="s">
        <v>292</v>
      </c>
      <c r="B26" s="483"/>
      <c r="C26" s="483"/>
      <c r="D26" s="483"/>
      <c r="E26" s="483"/>
      <c r="F26" s="483"/>
      <c r="G26" s="483"/>
      <c r="H26" s="483"/>
      <c r="I26" s="483"/>
    </row>
    <row r="27" spans="1:10" ht="115.35" customHeight="1">
      <c r="A27" s="491" t="s">
        <v>384</v>
      </c>
      <c r="B27" s="491"/>
      <c r="C27" s="491"/>
      <c r="D27" s="491"/>
      <c r="E27" s="491"/>
      <c r="F27" s="491"/>
      <c r="G27" s="491"/>
      <c r="H27" s="491"/>
      <c r="I27" s="491"/>
    </row>
    <row r="28" spans="1:10" ht="74.099999999999994" customHeight="1">
      <c r="A28" s="483" t="s">
        <v>476</v>
      </c>
      <c r="B28" s="483"/>
      <c r="C28" s="483"/>
      <c r="D28" s="483"/>
      <c r="E28" s="483"/>
      <c r="F28" s="483"/>
      <c r="G28" s="483"/>
      <c r="H28" s="483"/>
      <c r="I28" s="483"/>
      <c r="J28" s="483"/>
    </row>
    <row r="29" spans="1:10" ht="42" customHeight="1">
      <c r="A29" s="483" t="s">
        <v>477</v>
      </c>
      <c r="B29" s="483"/>
      <c r="C29" s="483"/>
      <c r="D29" s="483"/>
      <c r="E29" s="483"/>
      <c r="F29" s="483"/>
      <c r="G29" s="483"/>
      <c r="H29" s="483"/>
      <c r="I29" s="483"/>
    </row>
    <row r="30" spans="1:10" ht="16.350000000000001" customHeight="1"/>
    <row r="31" spans="1:10" ht="20.100000000000001" customHeight="1">
      <c r="I31" s="357">
        <v>3</v>
      </c>
    </row>
    <row r="32" spans="1:10" ht="11.1" customHeight="1">
      <c r="I32" s="274"/>
    </row>
    <row r="33" spans="1:10" ht="14.1" customHeight="1">
      <c r="I33" s="274"/>
    </row>
    <row r="34" spans="1:10" s="269" customFormat="1" ht="21" customHeight="1">
      <c r="A34" s="485" t="s">
        <v>413</v>
      </c>
      <c r="B34" s="485"/>
      <c r="C34" s="485"/>
      <c r="D34" s="485"/>
      <c r="E34" s="485"/>
      <c r="F34" s="485"/>
      <c r="G34" s="485"/>
      <c r="H34" s="485"/>
      <c r="I34" s="485"/>
    </row>
    <row r="35" spans="1:10" ht="5.25" customHeight="1">
      <c r="A35" s="483"/>
      <c r="B35" s="483"/>
      <c r="C35" s="483"/>
      <c r="D35" s="483"/>
      <c r="E35" s="483"/>
      <c r="F35" s="483"/>
      <c r="G35" s="483"/>
      <c r="H35" s="483"/>
      <c r="I35" s="483"/>
      <c r="J35" s="483"/>
    </row>
    <row r="36" spans="1:10" ht="75" customHeight="1">
      <c r="A36" s="483" t="s">
        <v>381</v>
      </c>
      <c r="B36" s="483"/>
      <c r="C36" s="483"/>
      <c r="D36" s="483"/>
      <c r="E36" s="483"/>
      <c r="F36" s="483"/>
      <c r="G36" s="483"/>
      <c r="H36" s="483"/>
      <c r="I36" s="483"/>
      <c r="J36" s="483"/>
    </row>
    <row r="37" spans="1:10" ht="44.1" customHeight="1">
      <c r="A37" s="483" t="s">
        <v>378</v>
      </c>
      <c r="B37" s="483"/>
      <c r="C37" s="483"/>
      <c r="D37" s="483"/>
      <c r="E37" s="483"/>
      <c r="F37" s="483"/>
      <c r="G37" s="483"/>
      <c r="H37" s="483"/>
      <c r="I37" s="483"/>
      <c r="J37" s="483"/>
    </row>
    <row r="38" spans="1:10" ht="21.6" customHeight="1">
      <c r="A38" s="483" t="s">
        <v>379</v>
      </c>
      <c r="B38" s="483"/>
      <c r="C38" s="483"/>
      <c r="D38" s="483"/>
      <c r="E38" s="483"/>
      <c r="F38" s="483"/>
      <c r="G38" s="483"/>
      <c r="H38" s="483"/>
      <c r="I38" s="483"/>
      <c r="J38" s="483"/>
    </row>
    <row r="39" spans="1:10" ht="36" customHeight="1">
      <c r="A39" s="483" t="s">
        <v>380</v>
      </c>
      <c r="B39" s="483"/>
      <c r="C39" s="483"/>
      <c r="D39" s="483"/>
      <c r="E39" s="483"/>
      <c r="F39" s="483"/>
      <c r="G39" s="483"/>
      <c r="H39" s="483"/>
      <c r="I39" s="483"/>
      <c r="J39" s="483"/>
    </row>
    <row r="40" spans="1:10" ht="15.6" customHeight="1">
      <c r="A40" s="483"/>
      <c r="B40" s="483"/>
      <c r="C40" s="483"/>
      <c r="D40" s="483"/>
      <c r="E40" s="483"/>
      <c r="F40" s="483"/>
      <c r="G40" s="483"/>
      <c r="H40" s="483"/>
      <c r="I40" s="483"/>
    </row>
    <row r="41" spans="1:10" ht="27.6" customHeight="1">
      <c r="A41" s="485" t="s">
        <v>414</v>
      </c>
      <c r="B41" s="486"/>
      <c r="C41" s="486"/>
      <c r="D41" s="486"/>
      <c r="E41" s="486"/>
      <c r="F41" s="486"/>
      <c r="G41" s="486"/>
      <c r="H41" s="486"/>
      <c r="I41" s="486"/>
    </row>
    <row r="42" spans="1:10" ht="93" customHeight="1">
      <c r="A42" s="490" t="s">
        <v>447</v>
      </c>
      <c r="B42" s="490"/>
      <c r="C42" s="490"/>
      <c r="D42" s="490"/>
      <c r="E42" s="490"/>
      <c r="F42" s="490"/>
      <c r="G42" s="490"/>
      <c r="H42" s="490"/>
      <c r="I42" s="490"/>
    </row>
    <row r="43" spans="1:10" ht="58.35" customHeight="1">
      <c r="A43" s="483" t="s">
        <v>916</v>
      </c>
      <c r="B43" s="483"/>
      <c r="C43" s="483"/>
      <c r="D43" s="483"/>
      <c r="E43" s="483"/>
      <c r="F43" s="483"/>
      <c r="G43" s="483"/>
      <c r="H43" s="483"/>
      <c r="I43" s="483"/>
      <c r="J43" s="483"/>
    </row>
    <row r="44" spans="1:10" ht="39" customHeight="1">
      <c r="A44" s="483" t="s">
        <v>446</v>
      </c>
      <c r="B44" s="483"/>
      <c r="C44" s="483"/>
      <c r="D44" s="483"/>
      <c r="E44" s="483"/>
      <c r="F44" s="483"/>
      <c r="G44" s="483"/>
      <c r="H44" s="483"/>
      <c r="I44" s="483"/>
      <c r="J44" s="483"/>
    </row>
    <row r="45" spans="1:10" ht="17.45" customHeight="1">
      <c r="A45" s="483" t="s">
        <v>138</v>
      </c>
      <c r="B45" s="483"/>
      <c r="C45" s="483"/>
      <c r="D45" s="483"/>
      <c r="E45" s="483"/>
      <c r="F45" s="483"/>
      <c r="G45" s="483"/>
      <c r="H45" s="483"/>
      <c r="I45" s="483"/>
    </row>
    <row r="46" spans="1:10" ht="80.099999999999994" customHeight="1">
      <c r="A46" s="484" t="s">
        <v>72</v>
      </c>
      <c r="B46" s="484"/>
      <c r="C46" s="484"/>
      <c r="D46" s="484"/>
      <c r="E46" s="484"/>
      <c r="F46" s="484"/>
      <c r="G46" s="484"/>
      <c r="H46" s="484"/>
      <c r="I46" s="484"/>
    </row>
    <row r="47" spans="1:10" ht="17.45" customHeight="1">
      <c r="A47" s="483"/>
      <c r="B47" s="483"/>
      <c r="C47" s="483"/>
      <c r="D47" s="483"/>
      <c r="E47" s="483"/>
      <c r="F47" s="483"/>
      <c r="G47" s="483"/>
      <c r="H47" s="483"/>
      <c r="I47" s="483"/>
    </row>
    <row r="48" spans="1:10" ht="29.45" customHeight="1">
      <c r="A48" s="487" t="s">
        <v>1050</v>
      </c>
      <c r="B48" s="487"/>
      <c r="C48" s="487"/>
      <c r="D48" s="487"/>
      <c r="E48" s="487"/>
      <c r="F48" s="487"/>
      <c r="G48" s="487"/>
      <c r="H48" s="487"/>
      <c r="I48" s="487"/>
    </row>
    <row r="49" spans="1:10" ht="71.849999999999994" customHeight="1">
      <c r="A49" s="483" t="s">
        <v>714</v>
      </c>
      <c r="B49" s="483"/>
      <c r="C49" s="483"/>
      <c r="D49" s="483"/>
      <c r="E49" s="483"/>
      <c r="F49" s="483"/>
      <c r="G49" s="483"/>
      <c r="H49" s="483"/>
      <c r="I49" s="483"/>
    </row>
    <row r="50" spans="1:10" ht="37.5" customHeight="1">
      <c r="A50" s="483" t="s">
        <v>885</v>
      </c>
      <c r="B50" s="483"/>
      <c r="C50" s="483"/>
      <c r="D50" s="483"/>
      <c r="E50" s="483"/>
      <c r="F50" s="483"/>
      <c r="G50" s="483"/>
      <c r="H50" s="483"/>
      <c r="I50" s="483"/>
    </row>
    <row r="51" spans="1:10" ht="44.1" customHeight="1">
      <c r="A51" s="487" t="s">
        <v>73</v>
      </c>
      <c r="B51" s="487"/>
      <c r="C51" s="487"/>
      <c r="D51" s="487"/>
      <c r="E51" s="487"/>
      <c r="F51" s="487"/>
      <c r="G51" s="487"/>
      <c r="H51" s="487"/>
      <c r="I51" s="487"/>
    </row>
    <row r="52" spans="1:10" ht="30" customHeight="1">
      <c r="A52" s="483" t="s">
        <v>86</v>
      </c>
      <c r="B52" s="483"/>
      <c r="C52" s="483"/>
      <c r="D52" s="483"/>
      <c r="E52" s="483"/>
      <c r="F52" s="483"/>
      <c r="G52" s="483"/>
      <c r="H52" s="483"/>
      <c r="I52" s="483"/>
    </row>
    <row r="53" spans="1:10" ht="24.6" customHeight="1">
      <c r="A53" s="483" t="s">
        <v>388</v>
      </c>
      <c r="B53" s="483"/>
      <c r="C53" s="483"/>
      <c r="D53" s="483"/>
      <c r="E53" s="483"/>
      <c r="F53" s="483"/>
      <c r="G53" s="483"/>
      <c r="H53" s="483"/>
      <c r="I53" s="483"/>
    </row>
    <row r="54" spans="1:10" ht="32.450000000000003" customHeight="1">
      <c r="A54" s="483" t="s">
        <v>389</v>
      </c>
      <c r="B54" s="483"/>
      <c r="C54" s="483"/>
      <c r="D54" s="483"/>
      <c r="E54" s="483"/>
      <c r="F54" s="483"/>
      <c r="G54" s="483"/>
      <c r="H54" s="483"/>
      <c r="I54" s="483"/>
    </row>
    <row r="55" spans="1:10" ht="26.1" customHeight="1">
      <c r="A55" s="483" t="s">
        <v>386</v>
      </c>
      <c r="B55" s="483"/>
      <c r="C55" s="483"/>
      <c r="D55" s="483"/>
      <c r="E55" s="483"/>
      <c r="F55" s="483"/>
      <c r="G55" s="483"/>
      <c r="H55" s="483"/>
      <c r="I55" s="483"/>
    </row>
    <row r="56" spans="1:10" ht="23.45" customHeight="1">
      <c r="A56" s="483" t="s">
        <v>387</v>
      </c>
      <c r="B56" s="483"/>
      <c r="C56" s="483"/>
      <c r="D56" s="483"/>
      <c r="E56" s="483"/>
      <c r="F56" s="483"/>
      <c r="G56" s="483"/>
      <c r="H56" s="483"/>
      <c r="I56" s="483"/>
    </row>
    <row r="57" spans="1:10" ht="8.4499999999999993" customHeight="1">
      <c r="A57" s="483"/>
      <c r="B57" s="483"/>
      <c r="C57" s="483"/>
      <c r="D57" s="483"/>
      <c r="E57" s="483"/>
      <c r="F57" s="483"/>
      <c r="G57" s="483"/>
      <c r="H57" s="483"/>
      <c r="I57" s="483"/>
    </row>
    <row r="58" spans="1:10" ht="34.35" customHeight="1">
      <c r="A58" s="483" t="s">
        <v>268</v>
      </c>
      <c r="B58" s="483"/>
      <c r="C58" s="483"/>
      <c r="D58" s="483"/>
      <c r="E58" s="483"/>
      <c r="F58" s="483"/>
      <c r="G58" s="483"/>
      <c r="H58" s="483"/>
      <c r="I58" s="483"/>
      <c r="J58" s="483"/>
    </row>
    <row r="59" spans="1:10" ht="40.35" customHeight="1">
      <c r="A59" s="483" t="s">
        <v>802</v>
      </c>
      <c r="B59" s="483"/>
      <c r="C59" s="483"/>
      <c r="D59" s="483"/>
      <c r="E59" s="483"/>
      <c r="F59" s="483"/>
      <c r="G59" s="483"/>
      <c r="H59" s="483"/>
      <c r="I59" s="483"/>
      <c r="J59" s="483"/>
    </row>
    <row r="60" spans="1:10" ht="29.45" customHeight="1">
      <c r="A60" s="483" t="s">
        <v>998</v>
      </c>
      <c r="B60" s="483"/>
      <c r="C60" s="483"/>
      <c r="D60" s="483"/>
      <c r="E60" s="483"/>
      <c r="F60" s="483"/>
      <c r="G60" s="483"/>
      <c r="H60" s="483"/>
      <c r="I60" s="483"/>
      <c r="J60" s="483"/>
    </row>
    <row r="61" spans="1:10" ht="36.6" customHeight="1">
      <c r="A61" s="483" t="s">
        <v>999</v>
      </c>
      <c r="B61" s="483"/>
      <c r="C61" s="483"/>
      <c r="D61" s="483"/>
      <c r="E61" s="483"/>
      <c r="F61" s="483"/>
      <c r="G61" s="483"/>
      <c r="H61" s="483"/>
      <c r="I61" s="483"/>
      <c r="J61" s="483"/>
    </row>
    <row r="62" spans="1:10" ht="10.35" customHeight="1">
      <c r="A62" s="483"/>
      <c r="B62" s="483"/>
      <c r="C62" s="483"/>
      <c r="D62" s="483"/>
      <c r="E62" s="483"/>
      <c r="F62" s="483"/>
      <c r="G62" s="483"/>
      <c r="H62" s="483"/>
      <c r="I62" s="483"/>
      <c r="J62" s="483"/>
    </row>
    <row r="63" spans="1:10" ht="33.950000000000003" customHeight="1">
      <c r="A63" s="484" t="s">
        <v>142</v>
      </c>
      <c r="B63" s="484"/>
      <c r="C63" s="484"/>
      <c r="D63" s="484"/>
      <c r="E63" s="484"/>
      <c r="F63" s="484"/>
      <c r="G63" s="484"/>
      <c r="H63" s="484"/>
      <c r="I63" s="484"/>
    </row>
    <row r="64" spans="1:10" ht="73.5" customHeight="1">
      <c r="A64" s="168"/>
      <c r="B64" s="487" t="s">
        <v>144</v>
      </c>
      <c r="C64" s="487"/>
      <c r="D64" s="487"/>
      <c r="E64" s="487"/>
      <c r="F64" s="487"/>
      <c r="G64" s="487"/>
      <c r="H64" s="487"/>
      <c r="I64" s="487"/>
    </row>
    <row r="65" spans="1:9" ht="44.45" customHeight="1">
      <c r="A65" s="484"/>
      <c r="B65" s="484"/>
      <c r="C65" s="484"/>
      <c r="D65" s="484"/>
      <c r="E65" s="484"/>
      <c r="F65" s="484"/>
      <c r="G65" s="484"/>
      <c r="H65" s="484"/>
      <c r="I65" s="484"/>
    </row>
    <row r="66" spans="1:9" ht="27.6" customHeight="1">
      <c r="A66" s="489"/>
      <c r="B66" s="489"/>
      <c r="C66" s="489"/>
      <c r="D66" s="489"/>
      <c r="E66" s="489"/>
      <c r="F66" s="489"/>
      <c r="G66" s="489"/>
      <c r="H66" s="489"/>
      <c r="I66" s="489"/>
    </row>
    <row r="67" spans="1:9" ht="24.6" customHeight="1">
      <c r="A67" s="488">
        <v>4</v>
      </c>
      <c r="B67" s="488"/>
      <c r="C67" s="488"/>
      <c r="D67" s="488"/>
      <c r="E67" s="488"/>
      <c r="F67" s="488"/>
      <c r="G67" s="488"/>
      <c r="H67" s="488"/>
      <c r="I67" s="488"/>
    </row>
  </sheetData>
  <mergeCells count="63">
    <mergeCell ref="A28:J28"/>
    <mergeCell ref="A36:J36"/>
    <mergeCell ref="A37:J37"/>
    <mergeCell ref="A29:I29"/>
    <mergeCell ref="A1:I1"/>
    <mergeCell ref="A44:J44"/>
    <mergeCell ref="A9:J9"/>
    <mergeCell ref="A14:J14"/>
    <mergeCell ref="A20:J20"/>
    <mergeCell ref="A38:J38"/>
    <mergeCell ref="A39:J39"/>
    <mergeCell ref="A18:J18"/>
    <mergeCell ref="A35:J35"/>
    <mergeCell ref="A21:J21"/>
    <mergeCell ref="A10:J10"/>
    <mergeCell ref="A11:J11"/>
    <mergeCell ref="A27:I27"/>
    <mergeCell ref="A22:J22"/>
    <mergeCell ref="A12:J12"/>
    <mergeCell ref="A17:I17"/>
    <mergeCell ref="A15:I15"/>
    <mergeCell ref="A19:J19"/>
    <mergeCell ref="A24:J24"/>
    <mergeCell ref="A5:I5"/>
    <mergeCell ref="A2:J2"/>
    <mergeCell ref="A3:J3"/>
    <mergeCell ref="A6:J6"/>
    <mergeCell ref="A4:I4"/>
    <mergeCell ref="A7:J7"/>
    <mergeCell ref="A49:I49"/>
    <mergeCell ref="A52:I52"/>
    <mergeCell ref="A53:I53"/>
    <mergeCell ref="A42:I42"/>
    <mergeCell ref="A45:I45"/>
    <mergeCell ref="A43:J43"/>
    <mergeCell ref="A51:I51"/>
    <mergeCell ref="A61:J61"/>
    <mergeCell ref="A62:J62"/>
    <mergeCell ref="A67:I67"/>
    <mergeCell ref="B64:I64"/>
    <mergeCell ref="A65:I65"/>
    <mergeCell ref="A63:I63"/>
    <mergeCell ref="A66:I66"/>
    <mergeCell ref="A58:J58"/>
    <mergeCell ref="A59:J59"/>
    <mergeCell ref="A60:J60"/>
    <mergeCell ref="A47:I47"/>
    <mergeCell ref="A48:I48"/>
    <mergeCell ref="A50:I50"/>
    <mergeCell ref="A54:I54"/>
    <mergeCell ref="A55:I55"/>
    <mergeCell ref="A56:I56"/>
    <mergeCell ref="A57:I57"/>
    <mergeCell ref="A8:I8"/>
    <mergeCell ref="A13:J13"/>
    <mergeCell ref="A16:I16"/>
    <mergeCell ref="A46:I46"/>
    <mergeCell ref="A41:I41"/>
    <mergeCell ref="A23:J23"/>
    <mergeCell ref="A25:I25"/>
    <mergeCell ref="A26:I26"/>
    <mergeCell ref="A40:I40"/>
    <mergeCell ref="A34:I34"/>
  </mergeCells>
  <phoneticPr fontId="0" type="noConversion"/>
  <printOptions horizontalCentered="1"/>
  <pageMargins left="0.98425196850393704" right="0.78740157480314965" top="0.98425196850393704" bottom="0.19685039370078741" header="0.19685039370078741" footer="0.23622047244094491"/>
  <pageSetup paperSize="9" scale="61" orientation="portrait" r:id="rId1"/>
  <headerFooter alignWithMargins="0"/>
  <rowBreaks count="1" manualBreakCount="1">
    <brk id="31" max="9" man="1"/>
  </rowBreaks>
  <colBreaks count="1" manualBreakCount="1">
    <brk id="9" max="66" man="1"/>
  </colBreaks>
  <drawing r:id="rId2"/>
</worksheet>
</file>

<file path=xl/worksheets/sheet4.xml><?xml version="1.0" encoding="utf-8"?>
<worksheet xmlns="http://schemas.openxmlformats.org/spreadsheetml/2006/main" xmlns:r="http://schemas.openxmlformats.org/officeDocument/2006/relationships">
  <sheetPr codeName="Φύλλο4"/>
  <dimension ref="A1:N778"/>
  <sheetViews>
    <sheetView view="pageBreakPreview" topLeftCell="A732" zoomScale="75" zoomScaleNormal="75" workbookViewId="0">
      <selection activeCell="A778" sqref="A778:M778"/>
    </sheetView>
  </sheetViews>
  <sheetFormatPr defaultColWidth="8.625" defaultRowHeight="15"/>
  <cols>
    <col min="1" max="1" width="4.125" style="10" customWidth="1"/>
    <col min="2" max="2" width="46.625" style="10" customWidth="1"/>
    <col min="3" max="3" width="12" style="65" customWidth="1"/>
    <col min="4" max="4" width="10.5" style="66" customWidth="1"/>
    <col min="5" max="5" width="10.625" style="10" customWidth="1"/>
    <col min="6" max="6" width="11" style="64" customWidth="1"/>
    <col min="7" max="7" width="10.375" style="10" customWidth="1"/>
    <col min="8" max="8" width="11.5" style="64" customWidth="1"/>
    <col min="9" max="9" width="10.875" style="10" customWidth="1"/>
    <col min="10" max="10" width="10.875" style="64" customWidth="1"/>
    <col min="11" max="11" width="11.875" style="10" customWidth="1"/>
    <col min="12" max="12" width="11.875" style="64" customWidth="1"/>
    <col min="13" max="13" width="13.125" style="10" customWidth="1"/>
    <col min="14" max="14" width="9.875" style="64" customWidth="1"/>
    <col min="15" max="16384" width="8.625" style="10"/>
  </cols>
  <sheetData>
    <row r="1" spans="1:14" ht="19.5">
      <c r="A1" s="611" t="s">
        <v>662</v>
      </c>
      <c r="B1" s="611"/>
      <c r="C1" s="611"/>
      <c r="D1" s="611"/>
      <c r="E1" s="611"/>
      <c r="F1" s="611"/>
      <c r="G1" s="611"/>
      <c r="H1" s="611"/>
      <c r="I1" s="611"/>
      <c r="J1" s="611"/>
      <c r="K1" s="611"/>
      <c r="L1" s="611"/>
      <c r="M1" s="9"/>
      <c r="N1" s="9"/>
    </row>
    <row r="2" spans="1:14" ht="11.1" customHeight="1">
      <c r="A2" s="11"/>
      <c r="B2" s="11"/>
      <c r="C2" s="11"/>
      <c r="D2" s="11"/>
      <c r="E2" s="11"/>
      <c r="F2" s="11"/>
      <c r="G2" s="11"/>
      <c r="H2" s="11"/>
      <c r="I2" s="11"/>
      <c r="J2" s="11"/>
      <c r="K2" s="284"/>
      <c r="L2" s="284"/>
      <c r="M2" s="9"/>
      <c r="N2" s="9"/>
    </row>
    <row r="3" spans="1:14" ht="14.1" hidden="1" customHeight="1">
      <c r="A3" s="12"/>
      <c r="B3" s="12"/>
      <c r="C3" s="12"/>
      <c r="D3" s="12"/>
      <c r="E3" s="12"/>
      <c r="F3" s="12"/>
      <c r="G3" s="13">
        <v>2</v>
      </c>
      <c r="H3" s="14">
        <v>80000</v>
      </c>
      <c r="I3" s="15">
        <f>H3*$I$7/$H$7</f>
        <v>109101.95</v>
      </c>
      <c r="J3" s="12"/>
      <c r="K3" s="285"/>
      <c r="L3" s="285"/>
      <c r="M3" s="9"/>
      <c r="N3" s="9"/>
    </row>
    <row r="4" spans="1:14" ht="11.45" hidden="1" customHeight="1">
      <c r="A4" s="12"/>
      <c r="B4" s="12"/>
      <c r="C4" s="12"/>
      <c r="D4" s="12"/>
      <c r="E4" s="12"/>
      <c r="F4" s="12"/>
      <c r="G4" s="13">
        <v>3</v>
      </c>
      <c r="H4" s="14">
        <v>600000</v>
      </c>
      <c r="I4" s="15">
        <f>H4*$I$7/$H$7</f>
        <v>818264.66</v>
      </c>
      <c r="J4" s="12"/>
      <c r="K4" s="285"/>
      <c r="L4" s="285"/>
      <c r="M4" s="9"/>
      <c r="N4" s="9"/>
    </row>
    <row r="5" spans="1:14" ht="13.35" hidden="1" customHeight="1">
      <c r="A5" s="12"/>
      <c r="B5" s="12"/>
      <c r="C5" s="12"/>
      <c r="D5" s="12"/>
      <c r="E5" s="12"/>
      <c r="F5" s="12"/>
      <c r="G5" s="13">
        <v>4</v>
      </c>
      <c r="H5" s="14">
        <v>200000</v>
      </c>
      <c r="I5" s="15">
        <f>H5*$I$7/$H$7</f>
        <v>272754.89</v>
      </c>
      <c r="J5" s="12"/>
      <c r="K5" s="285"/>
      <c r="L5" s="285"/>
      <c r="M5" s="9"/>
      <c r="N5" s="9"/>
    </row>
    <row r="6" spans="1:14" ht="7.35" hidden="1" customHeight="1">
      <c r="A6" s="12"/>
      <c r="B6" s="12"/>
      <c r="C6" s="12"/>
      <c r="D6" s="12"/>
      <c r="E6" s="12"/>
      <c r="F6" s="12"/>
      <c r="G6" s="13">
        <v>5</v>
      </c>
      <c r="H6" s="14"/>
      <c r="I6" s="15">
        <f>H6*$I$7/$H$7</f>
        <v>0</v>
      </c>
      <c r="J6" s="12"/>
      <c r="K6" s="285"/>
      <c r="L6" s="285"/>
      <c r="M6" s="9"/>
      <c r="N6" s="9"/>
    </row>
    <row r="7" spans="1:14" ht="15.6" hidden="1" customHeight="1">
      <c r="A7" s="12"/>
      <c r="B7" s="12"/>
      <c r="C7" s="12"/>
      <c r="D7" s="16">
        <v>1200000</v>
      </c>
      <c r="E7" s="17">
        <v>340.75</v>
      </c>
      <c r="F7" s="16">
        <f>ROUND(D7/E7,0)</f>
        <v>3522</v>
      </c>
      <c r="G7" s="13" t="s">
        <v>755</v>
      </c>
      <c r="H7" s="15">
        <f>SUM(H3:H6)</f>
        <v>880000</v>
      </c>
      <c r="I7" s="14">
        <f>F7*340.75</f>
        <v>1200121.5</v>
      </c>
      <c r="J7" s="12"/>
      <c r="K7" s="285"/>
      <c r="L7" s="285"/>
      <c r="M7" s="9"/>
      <c r="N7" s="9"/>
    </row>
    <row r="8" spans="1:14" ht="4.3499999999999996" hidden="1" customHeight="1">
      <c r="A8" s="18"/>
      <c r="B8" s="19"/>
      <c r="C8" s="19"/>
      <c r="D8" s="19"/>
      <c r="E8" s="19"/>
      <c r="F8" s="19"/>
      <c r="G8" s="19"/>
      <c r="H8" s="19"/>
      <c r="I8" s="19"/>
      <c r="J8" s="20"/>
      <c r="K8" s="286"/>
      <c r="L8" s="286"/>
      <c r="N8" s="10"/>
    </row>
    <row r="9" spans="1:14" s="25" customFormat="1" ht="25.35" customHeight="1" thickBot="1">
      <c r="A9" s="609" t="s">
        <v>760</v>
      </c>
      <c r="B9" s="609"/>
      <c r="C9" s="21"/>
      <c r="D9" s="22"/>
      <c r="E9" s="22"/>
      <c r="F9" s="22"/>
      <c r="G9" s="23"/>
      <c r="H9" s="24"/>
      <c r="I9" s="23"/>
      <c r="J9" s="22"/>
      <c r="K9" s="23"/>
      <c r="L9" s="22"/>
      <c r="N9" s="26"/>
    </row>
    <row r="10" spans="1:14" ht="16.350000000000001" customHeight="1" thickBot="1">
      <c r="A10" s="550"/>
      <c r="B10" s="551"/>
      <c r="C10" s="557" t="s">
        <v>315</v>
      </c>
      <c r="D10" s="558"/>
      <c r="E10" s="558"/>
      <c r="F10" s="558"/>
      <c r="G10" s="558"/>
      <c r="H10" s="558"/>
      <c r="I10" s="558"/>
      <c r="J10" s="559"/>
      <c r="K10" s="72"/>
      <c r="L10" s="72"/>
      <c r="N10" s="10"/>
    </row>
    <row r="11" spans="1:14" ht="49.35" customHeight="1" thickBot="1">
      <c r="A11" s="552"/>
      <c r="B11" s="553"/>
      <c r="C11" s="572" t="s">
        <v>259</v>
      </c>
      <c r="D11" s="573"/>
      <c r="E11" s="572" t="s">
        <v>836</v>
      </c>
      <c r="F11" s="573"/>
      <c r="G11" s="572" t="s">
        <v>971</v>
      </c>
      <c r="H11" s="573"/>
      <c r="I11" s="572" t="s">
        <v>100</v>
      </c>
      <c r="J11" s="573"/>
      <c r="K11" s="605"/>
      <c r="L11" s="605"/>
      <c r="N11" s="10"/>
    </row>
    <row r="12" spans="1:14" ht="17.25" thickBot="1">
      <c r="A12" s="27" t="s">
        <v>845</v>
      </c>
      <c r="B12" s="28" t="s">
        <v>657</v>
      </c>
      <c r="C12" s="513"/>
      <c r="D12" s="514"/>
      <c r="E12" s="596"/>
      <c r="F12" s="597"/>
      <c r="G12" s="596"/>
      <c r="H12" s="597"/>
      <c r="I12" s="596"/>
      <c r="J12" s="597"/>
      <c r="K12" s="606"/>
      <c r="L12" s="606"/>
      <c r="N12" s="10"/>
    </row>
    <row r="13" spans="1:14" s="31" customFormat="1" ht="16.5">
      <c r="A13" s="29">
        <v>1</v>
      </c>
      <c r="B13" s="30" t="s">
        <v>316</v>
      </c>
      <c r="C13" s="540">
        <v>7.95</v>
      </c>
      <c r="D13" s="542"/>
      <c r="E13" s="540">
        <v>3.69</v>
      </c>
      <c r="F13" s="542"/>
      <c r="G13" s="540">
        <v>6.5</v>
      </c>
      <c r="H13" s="542"/>
      <c r="I13" s="540">
        <v>3.68</v>
      </c>
      <c r="J13" s="542"/>
      <c r="K13" s="564"/>
      <c r="L13" s="564"/>
    </row>
    <row r="14" spans="1:14" s="31" customFormat="1" ht="16.5">
      <c r="A14" s="32">
        <v>2</v>
      </c>
      <c r="B14" s="33" t="s">
        <v>317</v>
      </c>
      <c r="C14" s="502">
        <v>9.94</v>
      </c>
      <c r="D14" s="503"/>
      <c r="E14" s="502">
        <v>11.08</v>
      </c>
      <c r="F14" s="503"/>
      <c r="G14" s="502">
        <v>6.5</v>
      </c>
      <c r="H14" s="503"/>
      <c r="I14" s="502">
        <v>11.51</v>
      </c>
      <c r="J14" s="503"/>
      <c r="K14" s="564"/>
      <c r="L14" s="564"/>
    </row>
    <row r="15" spans="1:14" s="31" customFormat="1" ht="16.5">
      <c r="A15" s="32">
        <v>3</v>
      </c>
      <c r="B15" s="33" t="s">
        <v>318</v>
      </c>
      <c r="C15" s="502">
        <v>1.1100000000000001</v>
      </c>
      <c r="D15" s="503"/>
      <c r="E15" s="502">
        <v>1.23</v>
      </c>
      <c r="F15" s="503"/>
      <c r="G15" s="502"/>
      <c r="H15" s="503"/>
      <c r="I15" s="502"/>
      <c r="J15" s="503"/>
      <c r="K15" s="564"/>
      <c r="L15" s="564"/>
    </row>
    <row r="16" spans="1:14" s="31" customFormat="1" ht="16.5">
      <c r="A16" s="32">
        <v>4</v>
      </c>
      <c r="B16" s="33" t="s">
        <v>319</v>
      </c>
      <c r="C16" s="502"/>
      <c r="D16" s="503"/>
      <c r="E16" s="502"/>
      <c r="F16" s="503"/>
      <c r="G16" s="502"/>
      <c r="H16" s="503"/>
      <c r="I16" s="502"/>
      <c r="J16" s="503"/>
      <c r="K16" s="564"/>
      <c r="L16" s="564"/>
    </row>
    <row r="17" spans="1:14" s="36" customFormat="1" ht="21" customHeight="1">
      <c r="A17" s="34">
        <v>5</v>
      </c>
      <c r="B17" s="35" t="s">
        <v>846</v>
      </c>
      <c r="C17" s="607">
        <v>4.8</v>
      </c>
      <c r="D17" s="608"/>
      <c r="E17" s="607">
        <v>4.8</v>
      </c>
      <c r="F17" s="608"/>
      <c r="G17" s="607">
        <v>4.8</v>
      </c>
      <c r="H17" s="608"/>
      <c r="I17" s="614">
        <v>23.5</v>
      </c>
      <c r="J17" s="615"/>
      <c r="K17" s="616"/>
      <c r="L17" s="616"/>
    </row>
    <row r="18" spans="1:14" s="36" customFormat="1" ht="24.6" customHeight="1">
      <c r="A18" s="287">
        <v>6</v>
      </c>
      <c r="B18" s="288" t="s">
        <v>331</v>
      </c>
      <c r="C18" s="679">
        <v>0.5</v>
      </c>
      <c r="D18" s="680"/>
      <c r="E18" s="679">
        <v>0.5</v>
      </c>
      <c r="F18" s="680"/>
      <c r="G18" s="679">
        <v>0.5</v>
      </c>
      <c r="H18" s="680"/>
      <c r="I18" s="681">
        <v>13.81</v>
      </c>
      <c r="J18" s="682"/>
      <c r="K18" s="701"/>
      <c r="L18" s="701"/>
    </row>
    <row r="19" spans="1:14" s="38" customFormat="1" ht="17.100000000000001" customHeight="1" thickBot="1">
      <c r="A19" s="27"/>
      <c r="B19" s="37" t="s">
        <v>400</v>
      </c>
      <c r="C19" s="574"/>
      <c r="D19" s="575"/>
      <c r="E19" s="574"/>
      <c r="F19" s="575"/>
      <c r="G19" s="574"/>
      <c r="H19" s="575"/>
      <c r="I19" s="618">
        <f>SUM(I13:J18)</f>
        <v>52.5</v>
      </c>
      <c r="J19" s="619"/>
      <c r="K19" s="617"/>
      <c r="L19" s="617"/>
    </row>
    <row r="20" spans="1:14" ht="17.25" thickBot="1">
      <c r="A20" s="27" t="s">
        <v>202</v>
      </c>
      <c r="B20" s="28" t="s">
        <v>320</v>
      </c>
      <c r="C20" s="39" t="s">
        <v>321</v>
      </c>
      <c r="D20" s="40" t="s">
        <v>322</v>
      </c>
      <c r="E20" s="39" t="s">
        <v>321</v>
      </c>
      <c r="F20" s="40" t="s">
        <v>322</v>
      </c>
      <c r="G20" s="39" t="s">
        <v>321</v>
      </c>
      <c r="H20" s="40" t="s">
        <v>322</v>
      </c>
      <c r="I20" s="39" t="s">
        <v>321</v>
      </c>
      <c r="J20" s="41" t="s">
        <v>322</v>
      </c>
      <c r="K20" s="104"/>
      <c r="L20" s="103"/>
      <c r="N20" s="10"/>
    </row>
    <row r="21" spans="1:14" s="31" customFormat="1" ht="19.5">
      <c r="A21" s="29">
        <v>1</v>
      </c>
      <c r="B21" s="42" t="s">
        <v>323</v>
      </c>
      <c r="C21" s="43" t="s">
        <v>141</v>
      </c>
      <c r="D21" s="44" t="s">
        <v>167</v>
      </c>
      <c r="E21" s="43" t="s">
        <v>141</v>
      </c>
      <c r="F21" s="44" t="s">
        <v>167</v>
      </c>
      <c r="G21" s="43" t="s">
        <v>141</v>
      </c>
      <c r="H21" s="44" t="s">
        <v>167</v>
      </c>
      <c r="I21" s="45"/>
      <c r="J21" s="47"/>
      <c r="K21" s="116"/>
      <c r="L21" s="103"/>
    </row>
    <row r="22" spans="1:14" s="31" customFormat="1" ht="16.5">
      <c r="A22" s="32">
        <v>2</v>
      </c>
      <c r="B22" s="33" t="s">
        <v>324</v>
      </c>
      <c r="C22" s="48"/>
      <c r="D22" s="49"/>
      <c r="E22" s="48"/>
      <c r="F22" s="49"/>
      <c r="G22" s="48"/>
      <c r="H22" s="49"/>
      <c r="I22" s="74">
        <v>15</v>
      </c>
      <c r="J22" s="50">
        <v>7</v>
      </c>
      <c r="K22" s="104"/>
      <c r="L22" s="103"/>
    </row>
    <row r="23" spans="1:14" s="31" customFormat="1" ht="16.5">
      <c r="A23" s="32"/>
      <c r="B23" s="33"/>
      <c r="C23" s="48"/>
      <c r="D23" s="49"/>
      <c r="E23" s="48"/>
      <c r="F23" s="49"/>
      <c r="G23" s="48"/>
      <c r="H23" s="49"/>
      <c r="I23" s="48"/>
      <c r="J23" s="50"/>
      <c r="K23" s="104"/>
      <c r="L23" s="103"/>
    </row>
    <row r="24" spans="1:14" s="31" customFormat="1" ht="17.25" thickBot="1">
      <c r="A24" s="51"/>
      <c r="B24" s="52"/>
      <c r="C24" s="53"/>
      <c r="D24" s="54"/>
      <c r="E24" s="53"/>
      <c r="F24" s="54"/>
      <c r="G24" s="53"/>
      <c r="H24" s="54"/>
      <c r="I24" s="53"/>
      <c r="J24" s="55"/>
      <c r="K24" s="104"/>
      <c r="L24" s="103"/>
    </row>
    <row r="25" spans="1:14" ht="17.25" thickBot="1">
      <c r="A25" s="27" t="s">
        <v>205</v>
      </c>
      <c r="B25" s="28" t="s">
        <v>325</v>
      </c>
      <c r="C25" s="56"/>
      <c r="D25" s="57"/>
      <c r="E25" s="513"/>
      <c r="F25" s="514"/>
      <c r="G25" s="513"/>
      <c r="H25" s="514"/>
      <c r="I25" s="513"/>
      <c r="J25" s="514"/>
      <c r="K25" s="564"/>
      <c r="L25" s="564"/>
      <c r="N25" s="10"/>
    </row>
    <row r="26" spans="1:14" s="31" customFormat="1" ht="16.5">
      <c r="A26" s="29">
        <v>1</v>
      </c>
      <c r="B26" s="30" t="s">
        <v>326</v>
      </c>
      <c r="C26" s="585">
        <v>250</v>
      </c>
      <c r="D26" s="586"/>
      <c r="E26" s="585">
        <v>250</v>
      </c>
      <c r="F26" s="586"/>
      <c r="G26" s="585">
        <v>250</v>
      </c>
      <c r="H26" s="586"/>
      <c r="I26" s="585">
        <v>1200</v>
      </c>
      <c r="J26" s="586"/>
      <c r="K26" s="606"/>
      <c r="L26" s="606"/>
    </row>
    <row r="27" spans="1:14" s="31" customFormat="1" ht="16.5">
      <c r="A27" s="32">
        <v>2</v>
      </c>
      <c r="B27" s="33" t="s">
        <v>265</v>
      </c>
      <c r="C27" s="533">
        <v>120</v>
      </c>
      <c r="D27" s="535"/>
      <c r="E27" s="533">
        <v>120</v>
      </c>
      <c r="F27" s="535"/>
      <c r="G27" s="533">
        <v>120</v>
      </c>
      <c r="H27" s="535"/>
      <c r="I27" s="533"/>
      <c r="J27" s="535"/>
      <c r="K27" s="606"/>
      <c r="L27" s="606"/>
    </row>
    <row r="28" spans="1:14" s="31" customFormat="1" ht="16.5">
      <c r="A28" s="32"/>
      <c r="B28" s="33"/>
      <c r="C28" s="502"/>
      <c r="D28" s="503"/>
      <c r="E28" s="502"/>
      <c r="F28" s="503"/>
      <c r="G28" s="502"/>
      <c r="H28" s="503"/>
      <c r="I28" s="502"/>
      <c r="J28" s="503"/>
      <c r="K28" s="564"/>
      <c r="L28" s="564"/>
    </row>
    <row r="29" spans="1:14" s="31" customFormat="1" ht="16.5">
      <c r="A29" s="32"/>
      <c r="B29" s="33"/>
      <c r="C29" s="502"/>
      <c r="D29" s="503"/>
      <c r="E29" s="502"/>
      <c r="F29" s="503"/>
      <c r="G29" s="502"/>
      <c r="H29" s="503"/>
      <c r="I29" s="502"/>
      <c r="J29" s="503"/>
      <c r="K29" s="564"/>
      <c r="L29" s="564"/>
    </row>
    <row r="30" spans="1:14" s="31" customFormat="1" ht="17.25" thickBot="1">
      <c r="A30" s="51"/>
      <c r="B30" s="52"/>
      <c r="C30" s="521"/>
      <c r="D30" s="523"/>
      <c r="E30" s="521"/>
      <c r="F30" s="523"/>
      <c r="G30" s="521"/>
      <c r="H30" s="523"/>
      <c r="I30" s="521"/>
      <c r="J30" s="523"/>
      <c r="K30" s="564"/>
      <c r="L30" s="564"/>
    </row>
    <row r="31" spans="1:14" ht="17.25" thickBot="1">
      <c r="A31" s="27" t="s">
        <v>329</v>
      </c>
      <c r="B31" s="59" t="s">
        <v>848</v>
      </c>
      <c r="C31" s="513"/>
      <c r="D31" s="514"/>
      <c r="E31" s="513"/>
      <c r="F31" s="514"/>
      <c r="G31" s="513"/>
      <c r="H31" s="514"/>
      <c r="I31" s="513"/>
      <c r="J31" s="514"/>
      <c r="K31" s="564"/>
      <c r="L31" s="564"/>
      <c r="N31" s="10"/>
    </row>
    <row r="32" spans="1:14" s="31" customFormat="1" ht="16.5">
      <c r="A32" s="29">
        <v>1</v>
      </c>
      <c r="B32" s="30" t="s">
        <v>326</v>
      </c>
      <c r="C32" s="540">
        <v>0.16</v>
      </c>
      <c r="D32" s="542"/>
      <c r="E32" s="540">
        <v>0.17</v>
      </c>
      <c r="F32" s="542"/>
      <c r="G32" s="540">
        <v>0.19</v>
      </c>
      <c r="H32" s="542"/>
      <c r="I32" s="540">
        <v>0.16</v>
      </c>
      <c r="J32" s="542"/>
      <c r="K32" s="564"/>
      <c r="L32" s="564"/>
    </row>
    <row r="33" spans="1:14" s="31" customFormat="1" ht="16.5">
      <c r="A33" s="32">
        <v>2</v>
      </c>
      <c r="B33" s="33" t="s">
        <v>265</v>
      </c>
      <c r="C33" s="502">
        <v>0.09</v>
      </c>
      <c r="D33" s="503"/>
      <c r="E33" s="612">
        <v>0.09</v>
      </c>
      <c r="F33" s="613"/>
      <c r="G33" s="612">
        <v>0.09</v>
      </c>
      <c r="H33" s="613"/>
      <c r="I33" s="502"/>
      <c r="J33" s="503"/>
      <c r="K33" s="564"/>
      <c r="L33" s="564"/>
    </row>
    <row r="34" spans="1:14" s="31" customFormat="1" ht="16.5">
      <c r="A34" s="32"/>
      <c r="B34" s="33"/>
      <c r="C34" s="502"/>
      <c r="D34" s="503"/>
      <c r="E34" s="502"/>
      <c r="F34" s="503"/>
      <c r="G34" s="502"/>
      <c r="H34" s="503"/>
      <c r="I34" s="502"/>
      <c r="J34" s="503"/>
      <c r="K34" s="564"/>
      <c r="L34" s="564"/>
    </row>
    <row r="35" spans="1:14" s="31" customFormat="1" ht="16.5">
      <c r="A35" s="60"/>
      <c r="B35" s="61"/>
      <c r="C35" s="502"/>
      <c r="D35" s="503"/>
      <c r="E35" s="502"/>
      <c r="F35" s="503"/>
      <c r="G35" s="502"/>
      <c r="H35" s="503"/>
      <c r="I35" s="502"/>
      <c r="J35" s="503"/>
      <c r="K35" s="564"/>
      <c r="L35" s="564"/>
    </row>
    <row r="36" spans="1:14" s="31" customFormat="1" ht="17.25" thickBot="1">
      <c r="A36" s="51"/>
      <c r="B36" s="52"/>
      <c r="C36" s="521"/>
      <c r="D36" s="523"/>
      <c r="E36" s="521"/>
      <c r="F36" s="523"/>
      <c r="G36" s="521"/>
      <c r="H36" s="523"/>
      <c r="I36" s="521"/>
      <c r="J36" s="523"/>
      <c r="K36" s="564"/>
      <c r="L36" s="564"/>
    </row>
    <row r="37" spans="1:14" s="25" customFormat="1" ht="36.6" customHeight="1" thickBot="1">
      <c r="A37" s="62" t="s">
        <v>330</v>
      </c>
      <c r="B37" s="63" t="s">
        <v>877</v>
      </c>
      <c r="C37" s="568"/>
      <c r="D37" s="569"/>
      <c r="E37" s="568"/>
      <c r="F37" s="569"/>
      <c r="G37" s="568"/>
      <c r="H37" s="569"/>
      <c r="I37" s="568"/>
      <c r="J37" s="569"/>
      <c r="K37" s="616"/>
      <c r="L37" s="616"/>
    </row>
    <row r="38" spans="1:14" s="31" customFormat="1" ht="16.5">
      <c r="A38" s="29">
        <v>1</v>
      </c>
      <c r="B38" s="30" t="s">
        <v>894</v>
      </c>
      <c r="C38" s="540">
        <v>34.450000000000003</v>
      </c>
      <c r="D38" s="542"/>
      <c r="E38" s="540"/>
      <c r="F38" s="542"/>
      <c r="G38" s="540"/>
      <c r="H38" s="542"/>
      <c r="I38" s="540">
        <v>22.74</v>
      </c>
      <c r="J38" s="542"/>
      <c r="K38" s="564"/>
      <c r="L38" s="564"/>
    </row>
    <row r="39" spans="1:14" s="31" customFormat="1" ht="17.25" thickBot="1">
      <c r="A39" s="32">
        <v>2</v>
      </c>
      <c r="B39" s="33" t="s">
        <v>814</v>
      </c>
      <c r="C39" s="521">
        <v>9.6999999999999993</v>
      </c>
      <c r="D39" s="523"/>
      <c r="E39" s="521">
        <v>9.6999999999999993</v>
      </c>
      <c r="F39" s="523"/>
      <c r="G39" s="521">
        <v>9.6999999999999993</v>
      </c>
      <c r="H39" s="523"/>
      <c r="I39" s="521">
        <v>9.6999999999999993</v>
      </c>
      <c r="J39" s="523"/>
      <c r="K39" s="564"/>
      <c r="L39" s="564"/>
    </row>
    <row r="40" spans="1:14" ht="23.45" customHeight="1">
      <c r="A40" s="651" t="s">
        <v>168</v>
      </c>
      <c r="B40" s="651"/>
      <c r="C40" s="651"/>
      <c r="D40" s="651"/>
      <c r="E40" s="651"/>
      <c r="F40" s="651"/>
      <c r="G40" s="651"/>
      <c r="H40" s="651"/>
      <c r="I40" s="651"/>
      <c r="J40" s="651"/>
      <c r="K40" s="137"/>
      <c r="L40" s="283"/>
    </row>
    <row r="41" spans="1:14" ht="23.45" customHeight="1">
      <c r="A41" s="652"/>
      <c r="B41" s="652"/>
      <c r="C41" s="652"/>
      <c r="D41" s="652"/>
      <c r="E41" s="652"/>
      <c r="F41" s="652"/>
      <c r="G41" s="652"/>
      <c r="H41" s="652"/>
      <c r="I41" s="652"/>
      <c r="J41" s="652"/>
    </row>
    <row r="42" spans="1:14" ht="30" customHeight="1">
      <c r="A42" s="652"/>
      <c r="B42" s="652"/>
      <c r="C42" s="652"/>
      <c r="D42" s="652"/>
      <c r="E42" s="652"/>
      <c r="F42" s="652"/>
      <c r="G42" s="652"/>
      <c r="H42" s="652"/>
      <c r="I42" s="652"/>
      <c r="J42" s="652"/>
      <c r="K42" s="283"/>
      <c r="M42" s="283">
        <v>5</v>
      </c>
    </row>
    <row r="43" spans="1:14" ht="17.100000000000001" customHeight="1"/>
    <row r="44" spans="1:14" s="25" customFormat="1" ht="25.35" customHeight="1" thickBot="1">
      <c r="A44" s="549" t="s">
        <v>761</v>
      </c>
      <c r="B44" s="549"/>
      <c r="C44" s="21"/>
      <c r="D44" s="22"/>
      <c r="E44" s="23"/>
      <c r="F44" s="22"/>
      <c r="G44" s="23"/>
      <c r="H44" s="22"/>
      <c r="I44" s="23"/>
      <c r="J44" s="22"/>
      <c r="K44" s="23"/>
      <c r="L44" s="22"/>
      <c r="N44" s="26"/>
    </row>
    <row r="45" spans="1:14" ht="15.75" thickBot="1">
      <c r="A45" s="550"/>
      <c r="B45" s="551"/>
      <c r="C45" s="557" t="s">
        <v>315</v>
      </c>
      <c r="D45" s="558"/>
      <c r="E45" s="558"/>
      <c r="F45" s="558"/>
      <c r="G45" s="558"/>
      <c r="H45" s="558"/>
      <c r="I45" s="558"/>
      <c r="J45" s="559"/>
      <c r="L45" s="10"/>
      <c r="N45" s="10"/>
    </row>
    <row r="46" spans="1:14" ht="39.6" customHeight="1" thickBot="1">
      <c r="A46" s="552"/>
      <c r="B46" s="553"/>
      <c r="C46" s="572" t="s">
        <v>104</v>
      </c>
      <c r="D46" s="573"/>
      <c r="E46" s="572" t="s">
        <v>659</v>
      </c>
      <c r="F46" s="573"/>
      <c r="G46" s="572" t="s">
        <v>660</v>
      </c>
      <c r="H46" s="573"/>
      <c r="I46" s="572" t="s">
        <v>661</v>
      </c>
      <c r="J46" s="573"/>
      <c r="L46" s="10"/>
      <c r="N46" s="10"/>
    </row>
    <row r="47" spans="1:14" ht="17.25" thickBot="1">
      <c r="A47" s="27" t="s">
        <v>845</v>
      </c>
      <c r="B47" s="28" t="s">
        <v>657</v>
      </c>
      <c r="C47" s="596"/>
      <c r="D47" s="597"/>
      <c r="E47" s="596"/>
      <c r="F47" s="597"/>
      <c r="G47" s="596"/>
      <c r="H47" s="597"/>
      <c r="I47" s="596"/>
      <c r="J47" s="597"/>
      <c r="L47" s="10"/>
      <c r="N47" s="10"/>
    </row>
    <row r="48" spans="1:14" s="31" customFormat="1" ht="16.5">
      <c r="A48" s="29">
        <v>1</v>
      </c>
      <c r="B48" s="30" t="s">
        <v>316</v>
      </c>
      <c r="C48" s="540">
        <v>14.58</v>
      </c>
      <c r="D48" s="542"/>
      <c r="E48" s="540">
        <v>8.8000000000000007</v>
      </c>
      <c r="F48" s="542"/>
      <c r="G48" s="540">
        <v>8.5299999999999994</v>
      </c>
      <c r="H48" s="542"/>
      <c r="I48" s="540">
        <v>8.5299999999999994</v>
      </c>
      <c r="J48" s="542"/>
    </row>
    <row r="49" spans="1:14" s="31" customFormat="1" ht="16.5">
      <c r="A49" s="32">
        <v>2</v>
      </c>
      <c r="B49" s="33" t="s">
        <v>317</v>
      </c>
      <c r="C49" s="502">
        <v>10.43</v>
      </c>
      <c r="D49" s="503"/>
      <c r="E49" s="502">
        <v>4</v>
      </c>
      <c r="F49" s="503"/>
      <c r="G49" s="502">
        <v>5.33</v>
      </c>
      <c r="H49" s="503"/>
      <c r="I49" s="502">
        <v>5.14</v>
      </c>
      <c r="J49" s="503"/>
    </row>
    <row r="50" spans="1:14" s="31" customFormat="1" ht="16.5">
      <c r="A50" s="32">
        <v>3</v>
      </c>
      <c r="B50" s="33" t="s">
        <v>318</v>
      </c>
      <c r="C50" s="502">
        <v>4.4000000000000004</v>
      </c>
      <c r="D50" s="503"/>
      <c r="E50" s="502">
        <v>3.2</v>
      </c>
      <c r="F50" s="503"/>
      <c r="G50" s="502">
        <v>2.14</v>
      </c>
      <c r="H50" s="503"/>
      <c r="I50" s="502">
        <v>2.93</v>
      </c>
      <c r="J50" s="503"/>
    </row>
    <row r="51" spans="1:14" s="31" customFormat="1" ht="18" customHeight="1">
      <c r="A51" s="32">
        <v>4</v>
      </c>
      <c r="B51" s="33" t="s">
        <v>846</v>
      </c>
      <c r="C51" s="502"/>
      <c r="D51" s="503"/>
      <c r="E51" s="502"/>
      <c r="F51" s="503"/>
      <c r="G51" s="649"/>
      <c r="H51" s="650"/>
      <c r="I51" s="502"/>
      <c r="J51" s="503"/>
    </row>
    <row r="52" spans="1:14" s="31" customFormat="1" ht="16.5">
      <c r="A52" s="32">
        <v>5</v>
      </c>
      <c r="B52" s="33" t="s">
        <v>331</v>
      </c>
      <c r="C52" s="502">
        <v>13.64</v>
      </c>
      <c r="D52" s="503"/>
      <c r="E52" s="502">
        <v>0.9</v>
      </c>
      <c r="F52" s="503"/>
      <c r="G52" s="502">
        <v>0.6</v>
      </c>
      <c r="H52" s="503"/>
      <c r="I52" s="502">
        <v>0.6</v>
      </c>
      <c r="J52" s="503"/>
    </row>
    <row r="53" spans="1:14" s="38" customFormat="1" ht="17.25" thickBot="1">
      <c r="A53" s="27"/>
      <c r="B53" s="37" t="s">
        <v>400</v>
      </c>
      <c r="C53" s="574">
        <f>SUM(C48:D52)</f>
        <v>43.05</v>
      </c>
      <c r="D53" s="575"/>
      <c r="E53" s="574">
        <f>SUM(E48:F52)</f>
        <v>16.899999999999999</v>
      </c>
      <c r="F53" s="575"/>
      <c r="G53" s="574"/>
      <c r="H53" s="575"/>
      <c r="I53" s="574">
        <f>SUM(I48:J52)</f>
        <v>17.2</v>
      </c>
      <c r="J53" s="575"/>
    </row>
    <row r="54" spans="1:14" ht="17.25" thickBot="1">
      <c r="A54" s="27" t="s">
        <v>202</v>
      </c>
      <c r="B54" s="28" t="s">
        <v>320</v>
      </c>
      <c r="C54" s="39" t="s">
        <v>321</v>
      </c>
      <c r="D54" s="40" t="s">
        <v>322</v>
      </c>
      <c r="E54" s="39" t="s">
        <v>321</v>
      </c>
      <c r="F54" s="40" t="s">
        <v>322</v>
      </c>
      <c r="G54" s="39" t="s">
        <v>321</v>
      </c>
      <c r="H54" s="40" t="s">
        <v>322</v>
      </c>
      <c r="I54" s="39" t="s">
        <v>321</v>
      </c>
      <c r="J54" s="40" t="s">
        <v>322</v>
      </c>
      <c r="L54" s="10"/>
      <c r="N54" s="10"/>
    </row>
    <row r="55" spans="1:14" s="31" customFormat="1" ht="16.5">
      <c r="A55" s="29">
        <v>1</v>
      </c>
      <c r="B55" s="42" t="s">
        <v>323</v>
      </c>
      <c r="C55" s="45"/>
      <c r="D55" s="46"/>
      <c r="E55" s="45">
        <v>20</v>
      </c>
      <c r="F55" s="46">
        <v>2</v>
      </c>
      <c r="G55" s="45">
        <v>15</v>
      </c>
      <c r="H55" s="46">
        <v>2</v>
      </c>
      <c r="I55" s="45">
        <v>22</v>
      </c>
      <c r="J55" s="46">
        <v>2</v>
      </c>
    </row>
    <row r="56" spans="1:14" s="31" customFormat="1" ht="16.5">
      <c r="A56" s="32">
        <v>2</v>
      </c>
      <c r="B56" s="33" t="s">
        <v>324</v>
      </c>
      <c r="C56" s="74">
        <v>24</v>
      </c>
      <c r="D56" s="49">
        <v>11</v>
      </c>
      <c r="E56" s="48"/>
      <c r="F56" s="49"/>
      <c r="G56" s="48"/>
      <c r="H56" s="49"/>
      <c r="I56" s="48"/>
      <c r="J56" s="49"/>
    </row>
    <row r="57" spans="1:14" s="31" customFormat="1" ht="16.5">
      <c r="A57" s="32"/>
      <c r="B57" s="33"/>
      <c r="C57" s="48"/>
      <c r="D57" s="49"/>
      <c r="E57" s="48"/>
      <c r="F57" s="49"/>
      <c r="G57" s="48"/>
      <c r="H57" s="49"/>
      <c r="I57" s="48"/>
      <c r="J57" s="49"/>
    </row>
    <row r="58" spans="1:14" s="31" customFormat="1" ht="17.25" thickBot="1">
      <c r="A58" s="51"/>
      <c r="B58" s="52"/>
      <c r="C58" s="53"/>
      <c r="D58" s="54"/>
      <c r="E58" s="53"/>
      <c r="F58" s="54"/>
      <c r="G58" s="53"/>
      <c r="H58" s="54"/>
      <c r="I58" s="53"/>
      <c r="J58" s="54"/>
    </row>
    <row r="59" spans="1:14" ht="17.25" thickBot="1">
      <c r="A59" s="27" t="s">
        <v>205</v>
      </c>
      <c r="B59" s="28" t="s">
        <v>325</v>
      </c>
      <c r="C59" s="513"/>
      <c r="D59" s="514"/>
      <c r="E59" s="513"/>
      <c r="F59" s="514"/>
      <c r="G59" s="513"/>
      <c r="H59" s="514"/>
      <c r="I59" s="513"/>
      <c r="J59" s="514"/>
      <c r="L59" s="10"/>
      <c r="N59" s="10"/>
    </row>
    <row r="60" spans="1:14" s="31" customFormat="1" ht="16.5">
      <c r="A60" s="29">
        <v>1</v>
      </c>
      <c r="B60" s="42" t="s">
        <v>326</v>
      </c>
      <c r="C60" s="585">
        <v>250</v>
      </c>
      <c r="D60" s="586"/>
      <c r="E60" s="585">
        <v>200</v>
      </c>
      <c r="F60" s="586"/>
      <c r="G60" s="585">
        <v>150</v>
      </c>
      <c r="H60" s="586"/>
      <c r="I60" s="585">
        <v>150</v>
      </c>
      <c r="J60" s="586"/>
    </row>
    <row r="61" spans="1:14" s="31" customFormat="1" ht="16.5">
      <c r="A61" s="32">
        <v>2</v>
      </c>
      <c r="B61" s="33" t="s">
        <v>327</v>
      </c>
      <c r="C61" s="533"/>
      <c r="D61" s="535"/>
      <c r="E61" s="533"/>
      <c r="F61" s="535"/>
      <c r="G61" s="533"/>
      <c r="H61" s="535"/>
      <c r="I61" s="533"/>
      <c r="J61" s="535"/>
    </row>
    <row r="62" spans="1:14" s="31" customFormat="1" ht="16.5">
      <c r="A62" s="32">
        <v>3</v>
      </c>
      <c r="B62" s="33" t="s">
        <v>328</v>
      </c>
      <c r="C62" s="502"/>
      <c r="D62" s="503"/>
      <c r="E62" s="502"/>
      <c r="F62" s="503"/>
      <c r="G62" s="502"/>
      <c r="H62" s="503"/>
      <c r="I62" s="502"/>
      <c r="J62" s="503"/>
    </row>
    <row r="63" spans="1:14" s="31" customFormat="1" ht="16.5">
      <c r="A63" s="32"/>
      <c r="B63" s="33"/>
      <c r="C63" s="502"/>
      <c r="D63" s="503"/>
      <c r="E63" s="502"/>
      <c r="F63" s="503"/>
      <c r="G63" s="502"/>
      <c r="H63" s="503"/>
      <c r="I63" s="502"/>
      <c r="J63" s="503"/>
    </row>
    <row r="64" spans="1:14" s="31" customFormat="1" ht="17.25" thickBot="1">
      <c r="A64" s="51"/>
      <c r="B64" s="52"/>
      <c r="C64" s="521"/>
      <c r="D64" s="523"/>
      <c r="E64" s="521"/>
      <c r="F64" s="523"/>
      <c r="G64" s="521"/>
      <c r="H64" s="523"/>
      <c r="I64" s="521"/>
      <c r="J64" s="523"/>
    </row>
    <row r="65" spans="1:14" ht="17.25" thickBot="1">
      <c r="A65" s="27" t="s">
        <v>329</v>
      </c>
      <c r="B65" s="59" t="s">
        <v>848</v>
      </c>
      <c r="C65" s="513"/>
      <c r="D65" s="514"/>
      <c r="E65" s="513"/>
      <c r="F65" s="514"/>
      <c r="G65" s="513"/>
      <c r="H65" s="514"/>
      <c r="I65" s="513"/>
      <c r="J65" s="514"/>
      <c r="L65" s="10"/>
      <c r="N65" s="10"/>
    </row>
    <row r="66" spans="1:14" s="31" customFormat="1" ht="16.5">
      <c r="A66" s="29">
        <v>1</v>
      </c>
      <c r="B66" s="30" t="s">
        <v>326</v>
      </c>
      <c r="C66" s="540">
        <v>1.17</v>
      </c>
      <c r="D66" s="542"/>
      <c r="E66" s="540">
        <v>1.03</v>
      </c>
      <c r="F66" s="542"/>
      <c r="G66" s="540">
        <v>1.03</v>
      </c>
      <c r="H66" s="542"/>
      <c r="I66" s="540">
        <v>0.97</v>
      </c>
      <c r="J66" s="542"/>
    </row>
    <row r="67" spans="1:14" s="31" customFormat="1" ht="16.5">
      <c r="A67" s="32">
        <v>2</v>
      </c>
      <c r="B67" s="33" t="s">
        <v>327</v>
      </c>
      <c r="C67" s="502"/>
      <c r="D67" s="503"/>
      <c r="E67" s="502"/>
      <c r="F67" s="503"/>
      <c r="G67" s="502"/>
      <c r="H67" s="503"/>
      <c r="I67" s="502"/>
      <c r="J67" s="503"/>
    </row>
    <row r="68" spans="1:14" s="31" customFormat="1" ht="16.5">
      <c r="A68" s="32">
        <v>3</v>
      </c>
      <c r="B68" s="33" t="s">
        <v>328</v>
      </c>
      <c r="C68" s="502"/>
      <c r="D68" s="503"/>
      <c r="E68" s="502"/>
      <c r="F68" s="503"/>
      <c r="G68" s="502"/>
      <c r="H68" s="503"/>
      <c r="I68" s="502"/>
      <c r="J68" s="503"/>
    </row>
    <row r="69" spans="1:14" s="31" customFormat="1" ht="16.5">
      <c r="A69" s="60"/>
      <c r="B69" s="61"/>
      <c r="C69" s="502"/>
      <c r="D69" s="503"/>
      <c r="E69" s="502"/>
      <c r="F69" s="503"/>
      <c r="G69" s="502"/>
      <c r="H69" s="503"/>
      <c r="I69" s="502"/>
      <c r="J69" s="503"/>
    </row>
    <row r="70" spans="1:14" s="31" customFormat="1" ht="17.25" thickBot="1">
      <c r="A70" s="51"/>
      <c r="B70" s="52"/>
      <c r="C70" s="521"/>
      <c r="D70" s="523"/>
      <c r="E70" s="521"/>
      <c r="F70" s="523"/>
      <c r="G70" s="521"/>
      <c r="H70" s="523"/>
      <c r="I70" s="521"/>
      <c r="J70" s="523"/>
    </row>
    <row r="71" spans="1:14" s="25" customFormat="1" ht="21.6" customHeight="1" thickBot="1">
      <c r="A71" s="62" t="s">
        <v>330</v>
      </c>
      <c r="B71" s="63" t="s">
        <v>878</v>
      </c>
      <c r="C71" s="568"/>
      <c r="D71" s="569"/>
      <c r="E71" s="568"/>
      <c r="F71" s="569"/>
      <c r="G71" s="568"/>
      <c r="H71" s="569"/>
      <c r="I71" s="568"/>
      <c r="J71" s="569"/>
    </row>
    <row r="72" spans="1:14" s="31" customFormat="1" ht="16.5">
      <c r="A72" s="29">
        <v>1</v>
      </c>
      <c r="B72" s="30"/>
      <c r="C72" s="589"/>
      <c r="D72" s="590"/>
      <c r="E72" s="540">
        <v>11.82</v>
      </c>
      <c r="F72" s="542"/>
      <c r="G72" s="540">
        <v>11.82</v>
      </c>
      <c r="H72" s="542"/>
      <c r="I72" s="540">
        <v>11.82</v>
      </c>
      <c r="J72" s="542"/>
    </row>
    <row r="73" spans="1:14" s="31" customFormat="1" ht="16.5">
      <c r="A73" s="32"/>
      <c r="B73" s="33"/>
      <c r="C73" s="502"/>
      <c r="D73" s="503"/>
      <c r="E73" s="502"/>
      <c r="F73" s="503"/>
      <c r="G73" s="502"/>
      <c r="H73" s="503"/>
      <c r="I73" s="502"/>
      <c r="J73" s="503"/>
    </row>
    <row r="74" spans="1:14" s="31" customFormat="1" ht="16.5">
      <c r="A74" s="60"/>
      <c r="B74" s="61"/>
      <c r="C74" s="502"/>
      <c r="D74" s="503"/>
      <c r="E74" s="502"/>
      <c r="F74" s="503"/>
      <c r="G74" s="502"/>
      <c r="H74" s="503"/>
      <c r="I74" s="502"/>
      <c r="J74" s="503"/>
    </row>
    <row r="75" spans="1:14" s="31" customFormat="1" ht="17.25" thickBot="1">
      <c r="A75" s="51"/>
      <c r="B75" s="52"/>
      <c r="C75" s="521"/>
      <c r="D75" s="523"/>
      <c r="E75" s="521"/>
      <c r="F75" s="523"/>
      <c r="G75" s="521"/>
      <c r="H75" s="523"/>
      <c r="I75" s="521"/>
      <c r="J75" s="523"/>
    </row>
    <row r="77" spans="1:14" ht="9.6" customHeight="1">
      <c r="L77" s="10"/>
    </row>
    <row r="79" spans="1:14" ht="110.1" customHeight="1">
      <c r="M79" s="67">
        <v>6</v>
      </c>
    </row>
    <row r="80" spans="1:14">
      <c r="A80" s="68"/>
      <c r="B80" s="68"/>
      <c r="C80" s="9"/>
      <c r="D80" s="69"/>
      <c r="E80" s="68"/>
      <c r="F80" s="69"/>
      <c r="G80" s="68"/>
      <c r="H80" s="69"/>
      <c r="I80" s="68"/>
      <c r="J80" s="69"/>
      <c r="K80" s="68"/>
      <c r="L80" s="69"/>
    </row>
    <row r="81" spans="1:14" ht="25.35" customHeight="1" thickBot="1">
      <c r="A81" s="549" t="s">
        <v>762</v>
      </c>
      <c r="B81" s="549"/>
      <c r="C81" s="70"/>
      <c r="D81" s="71"/>
      <c r="E81" s="72"/>
      <c r="F81" s="71"/>
      <c r="G81" s="72"/>
      <c r="H81" s="71"/>
      <c r="I81" s="72"/>
      <c r="J81" s="71"/>
      <c r="L81" s="10"/>
      <c r="N81" s="10"/>
    </row>
    <row r="82" spans="1:14" ht="15.75" thickBot="1">
      <c r="A82" s="550"/>
      <c r="B82" s="551"/>
      <c r="C82" s="557" t="s">
        <v>315</v>
      </c>
      <c r="D82" s="558"/>
      <c r="E82" s="558"/>
      <c r="F82" s="558"/>
      <c r="G82" s="558"/>
      <c r="H82" s="559"/>
      <c r="J82" s="10"/>
      <c r="L82" s="10"/>
      <c r="N82" s="10"/>
    </row>
    <row r="83" spans="1:14" ht="48" customHeight="1" thickBot="1">
      <c r="A83" s="552"/>
      <c r="B83" s="553"/>
      <c r="C83" s="603" t="s">
        <v>804</v>
      </c>
      <c r="D83" s="604"/>
      <c r="E83" s="603" t="s">
        <v>803</v>
      </c>
      <c r="F83" s="604"/>
      <c r="G83" s="603" t="s">
        <v>972</v>
      </c>
      <c r="H83" s="604"/>
      <c r="J83" s="10"/>
      <c r="L83" s="10"/>
      <c r="N83" s="10"/>
    </row>
    <row r="84" spans="1:14" ht="17.25" thickBot="1">
      <c r="A84" s="27" t="s">
        <v>845</v>
      </c>
      <c r="B84" s="28" t="s">
        <v>847</v>
      </c>
      <c r="C84" s="596"/>
      <c r="D84" s="597"/>
      <c r="E84" s="596"/>
      <c r="F84" s="597"/>
      <c r="G84" s="596"/>
      <c r="H84" s="597"/>
      <c r="L84" s="10"/>
      <c r="N84" s="10"/>
    </row>
    <row r="85" spans="1:14" s="31" customFormat="1" ht="16.5">
      <c r="A85" s="29">
        <v>1</v>
      </c>
      <c r="B85" s="30" t="s">
        <v>316</v>
      </c>
      <c r="C85" s="540">
        <v>4.4000000000000004</v>
      </c>
      <c r="D85" s="542"/>
      <c r="E85" s="540">
        <v>3.68</v>
      </c>
      <c r="F85" s="542"/>
      <c r="G85" s="540">
        <v>4.7</v>
      </c>
      <c r="H85" s="542"/>
    </row>
    <row r="86" spans="1:14" s="31" customFormat="1" ht="16.5">
      <c r="A86" s="32">
        <v>2</v>
      </c>
      <c r="B86" s="33" t="s">
        <v>317</v>
      </c>
      <c r="C86" s="502"/>
      <c r="D86" s="503"/>
      <c r="E86" s="502">
        <v>11.51</v>
      </c>
      <c r="F86" s="503"/>
      <c r="G86" s="502">
        <v>14.67</v>
      </c>
      <c r="H86" s="503"/>
    </row>
    <row r="87" spans="1:14" s="31" customFormat="1" ht="16.5">
      <c r="A87" s="32">
        <v>3</v>
      </c>
      <c r="B87" s="33" t="s">
        <v>318</v>
      </c>
      <c r="C87" s="502"/>
      <c r="D87" s="503"/>
      <c r="E87" s="502"/>
      <c r="F87" s="503"/>
      <c r="G87" s="502"/>
      <c r="H87" s="503"/>
    </row>
    <row r="88" spans="1:14" s="31" customFormat="1" ht="16.5">
      <c r="A88" s="32">
        <v>4</v>
      </c>
      <c r="B88" s="33" t="s">
        <v>319</v>
      </c>
      <c r="C88" s="502"/>
      <c r="D88" s="503"/>
      <c r="E88" s="502"/>
      <c r="F88" s="503"/>
      <c r="G88" s="502"/>
      <c r="H88" s="503"/>
    </row>
    <row r="89" spans="1:14" s="31" customFormat="1" ht="16.5">
      <c r="A89" s="32">
        <v>5</v>
      </c>
      <c r="B89" s="33" t="s">
        <v>331</v>
      </c>
      <c r="C89" s="502">
        <v>2.94</v>
      </c>
      <c r="D89" s="503"/>
      <c r="E89" s="502">
        <v>13.81</v>
      </c>
      <c r="F89" s="503"/>
      <c r="G89" s="502">
        <v>17.61</v>
      </c>
      <c r="H89" s="503"/>
    </row>
    <row r="90" spans="1:14" s="38" customFormat="1" ht="17.25" thickBot="1">
      <c r="A90" s="27"/>
      <c r="B90" s="37" t="s">
        <v>400</v>
      </c>
      <c r="C90" s="574">
        <f>SUM(C85:D89)</f>
        <v>7.34</v>
      </c>
      <c r="D90" s="575"/>
      <c r="E90" s="574">
        <f>SUM(E85:F89)</f>
        <v>29</v>
      </c>
      <c r="F90" s="575"/>
      <c r="G90" s="574">
        <f>SUM(G85:H89)</f>
        <v>36.979999999999997</v>
      </c>
      <c r="H90" s="575"/>
    </row>
    <row r="91" spans="1:14" ht="17.25" thickBot="1">
      <c r="A91" s="27" t="s">
        <v>202</v>
      </c>
      <c r="B91" s="28" t="s">
        <v>320</v>
      </c>
      <c r="C91" s="39" t="s">
        <v>321</v>
      </c>
      <c r="D91" s="40" t="s">
        <v>322</v>
      </c>
      <c r="E91" s="39" t="s">
        <v>321</v>
      </c>
      <c r="F91" s="40" t="s">
        <v>322</v>
      </c>
      <c r="G91" s="39" t="s">
        <v>321</v>
      </c>
      <c r="H91" s="40" t="s">
        <v>322</v>
      </c>
      <c r="L91" s="10"/>
      <c r="N91" s="10"/>
    </row>
    <row r="92" spans="1:14" s="31" customFormat="1" ht="16.5">
      <c r="A92" s="29">
        <v>1</v>
      </c>
      <c r="B92" s="42" t="s">
        <v>323</v>
      </c>
      <c r="C92" s="73">
        <v>6</v>
      </c>
      <c r="D92" s="301">
        <v>2.5</v>
      </c>
      <c r="E92" s="45"/>
      <c r="F92" s="46"/>
      <c r="G92" s="45"/>
      <c r="H92" s="46"/>
    </row>
    <row r="93" spans="1:14" s="31" customFormat="1" ht="16.5">
      <c r="A93" s="32">
        <v>2</v>
      </c>
      <c r="B93" s="33" t="s">
        <v>324</v>
      </c>
      <c r="C93" s="48"/>
      <c r="D93" s="49"/>
      <c r="E93" s="74">
        <v>15</v>
      </c>
      <c r="F93" s="49">
        <v>7</v>
      </c>
      <c r="G93" s="74">
        <v>20</v>
      </c>
      <c r="H93" s="302">
        <v>2.5</v>
      </c>
    </row>
    <row r="94" spans="1:14" s="31" customFormat="1" ht="16.5">
      <c r="A94" s="32"/>
      <c r="B94" s="33"/>
      <c r="C94" s="48"/>
      <c r="D94" s="49"/>
      <c r="E94" s="48"/>
      <c r="F94" s="49"/>
      <c r="G94" s="48"/>
      <c r="H94" s="49"/>
    </row>
    <row r="95" spans="1:14" s="31" customFormat="1" ht="17.25" thickBot="1">
      <c r="A95" s="51"/>
      <c r="B95" s="52"/>
      <c r="C95" s="53"/>
      <c r="D95" s="54"/>
      <c r="E95" s="53"/>
      <c r="F95" s="54"/>
      <c r="G95" s="53"/>
      <c r="H95" s="54"/>
    </row>
    <row r="96" spans="1:14" ht="16.350000000000001" customHeight="1" thickBot="1">
      <c r="A96" s="27" t="s">
        <v>205</v>
      </c>
      <c r="B96" s="28" t="s">
        <v>325</v>
      </c>
      <c r="C96" s="591"/>
      <c r="D96" s="592"/>
      <c r="E96" s="591"/>
      <c r="F96" s="592"/>
      <c r="G96" s="591"/>
      <c r="H96" s="592"/>
      <c r="L96" s="10"/>
      <c r="N96" s="10"/>
    </row>
    <row r="97" spans="1:14" s="31" customFormat="1" ht="16.5">
      <c r="A97" s="29">
        <v>1</v>
      </c>
      <c r="B97" s="42" t="s">
        <v>326</v>
      </c>
      <c r="C97" s="585">
        <v>400</v>
      </c>
      <c r="D97" s="586"/>
      <c r="E97" s="576">
        <v>6000</v>
      </c>
      <c r="F97" s="577"/>
      <c r="G97" s="576">
        <v>3000</v>
      </c>
      <c r="H97" s="577"/>
    </row>
    <row r="98" spans="1:14" s="31" customFormat="1" ht="16.5">
      <c r="A98" s="32">
        <v>2</v>
      </c>
      <c r="B98" s="33" t="s">
        <v>327</v>
      </c>
      <c r="C98" s="533"/>
      <c r="D98" s="535"/>
      <c r="E98" s="533"/>
      <c r="F98" s="535"/>
      <c r="G98" s="533"/>
      <c r="H98" s="535"/>
    </row>
    <row r="99" spans="1:14" s="31" customFormat="1" ht="16.5">
      <c r="A99" s="32">
        <v>3</v>
      </c>
      <c r="B99" s="33" t="s">
        <v>328</v>
      </c>
      <c r="C99" s="502"/>
      <c r="D99" s="503"/>
      <c r="E99" s="502"/>
      <c r="F99" s="503"/>
      <c r="G99" s="502"/>
      <c r="H99" s="503"/>
    </row>
    <row r="100" spans="1:14" s="31" customFormat="1" ht="16.5">
      <c r="A100" s="32"/>
      <c r="B100" s="33"/>
      <c r="C100" s="502"/>
      <c r="D100" s="503"/>
      <c r="E100" s="502"/>
      <c r="F100" s="503"/>
      <c r="G100" s="502"/>
      <c r="H100" s="503"/>
    </row>
    <row r="101" spans="1:14" s="31" customFormat="1" ht="17.25" thickBot="1">
      <c r="A101" s="51"/>
      <c r="B101" s="52"/>
      <c r="C101" s="521"/>
      <c r="D101" s="523"/>
      <c r="E101" s="521"/>
      <c r="F101" s="523"/>
      <c r="G101" s="521"/>
      <c r="H101" s="523"/>
    </row>
    <row r="102" spans="1:14" ht="17.25" thickBot="1">
      <c r="A102" s="27" t="s">
        <v>329</v>
      </c>
      <c r="B102" s="59" t="s">
        <v>848</v>
      </c>
      <c r="C102" s="513"/>
      <c r="D102" s="514"/>
      <c r="E102" s="513"/>
      <c r="F102" s="514"/>
      <c r="G102" s="513"/>
      <c r="H102" s="514"/>
      <c r="L102" s="10"/>
      <c r="N102" s="10"/>
    </row>
    <row r="103" spans="1:14" s="31" customFormat="1" ht="16.5">
      <c r="A103" s="29">
        <v>1</v>
      </c>
      <c r="B103" s="30" t="s">
        <v>326</v>
      </c>
      <c r="C103" s="540">
        <v>0.18</v>
      </c>
      <c r="D103" s="542"/>
      <c r="E103" s="540">
        <v>0.03</v>
      </c>
      <c r="F103" s="542"/>
      <c r="G103" s="540">
        <v>7.0000000000000007E-2</v>
      </c>
      <c r="H103" s="542"/>
    </row>
    <row r="104" spans="1:14" s="31" customFormat="1" ht="16.5">
      <c r="A104" s="32">
        <v>2</v>
      </c>
      <c r="B104" s="33" t="s">
        <v>327</v>
      </c>
      <c r="C104" s="502"/>
      <c r="D104" s="503"/>
      <c r="E104" s="502"/>
      <c r="F104" s="503"/>
      <c r="G104" s="502"/>
      <c r="H104" s="503"/>
    </row>
    <row r="105" spans="1:14" s="31" customFormat="1" ht="16.5">
      <c r="A105" s="32">
        <v>3</v>
      </c>
      <c r="B105" s="33" t="s">
        <v>328</v>
      </c>
      <c r="C105" s="502"/>
      <c r="D105" s="503"/>
      <c r="E105" s="502"/>
      <c r="F105" s="503"/>
      <c r="G105" s="502"/>
      <c r="H105" s="503"/>
    </row>
    <row r="106" spans="1:14" s="31" customFormat="1" ht="16.5">
      <c r="A106" s="60"/>
      <c r="B106" s="61"/>
      <c r="C106" s="502"/>
      <c r="D106" s="503"/>
      <c r="E106" s="502"/>
      <c r="F106" s="503"/>
      <c r="G106" s="502"/>
      <c r="H106" s="503"/>
    </row>
    <row r="107" spans="1:14" s="31" customFormat="1" ht="17.25" thickBot="1">
      <c r="A107" s="51"/>
      <c r="B107" s="52"/>
      <c r="C107" s="521"/>
      <c r="D107" s="523"/>
      <c r="E107" s="521"/>
      <c r="F107" s="523"/>
      <c r="G107" s="521"/>
      <c r="H107" s="523"/>
    </row>
    <row r="108" spans="1:14" s="25" customFormat="1" ht="20.45" customHeight="1" thickBot="1">
      <c r="A108" s="62" t="s">
        <v>330</v>
      </c>
      <c r="B108" s="63" t="s">
        <v>879</v>
      </c>
      <c r="C108" s="568"/>
      <c r="D108" s="569"/>
      <c r="E108" s="568"/>
      <c r="F108" s="569"/>
      <c r="G108" s="568"/>
      <c r="H108" s="569"/>
      <c r="J108" s="26"/>
    </row>
    <row r="109" spans="1:14" s="31" customFormat="1" ht="16.5">
      <c r="A109" s="29">
        <v>1</v>
      </c>
      <c r="B109" s="30" t="s">
        <v>894</v>
      </c>
      <c r="C109" s="540"/>
      <c r="D109" s="542"/>
      <c r="E109" s="540" t="s">
        <v>101</v>
      </c>
      <c r="F109" s="542"/>
      <c r="G109" s="540"/>
      <c r="H109" s="542"/>
    </row>
    <row r="110" spans="1:14" s="31" customFormat="1" ht="16.5">
      <c r="A110" s="32"/>
      <c r="B110" s="33"/>
      <c r="C110" s="502"/>
      <c r="D110" s="503"/>
      <c r="E110" s="502"/>
      <c r="F110" s="503"/>
      <c r="G110" s="502"/>
      <c r="H110" s="503"/>
    </row>
    <row r="111" spans="1:14" s="31" customFormat="1" ht="16.5">
      <c r="A111" s="60"/>
      <c r="B111" s="61"/>
      <c r="C111" s="502"/>
      <c r="D111" s="503"/>
      <c r="E111" s="502"/>
      <c r="F111" s="503"/>
      <c r="G111" s="502"/>
      <c r="H111" s="503"/>
    </row>
    <row r="112" spans="1:14" s="31" customFormat="1" ht="17.25" thickBot="1">
      <c r="A112" s="51"/>
      <c r="B112" s="52"/>
      <c r="C112" s="521"/>
      <c r="D112" s="523"/>
      <c r="E112" s="521"/>
      <c r="F112" s="523"/>
      <c r="G112" s="521"/>
      <c r="H112" s="523"/>
    </row>
    <row r="113" spans="1:14" ht="21.6" customHeight="1">
      <c r="A113" s="495" t="s">
        <v>102</v>
      </c>
      <c r="B113" s="495"/>
      <c r="C113" s="495"/>
      <c r="D113" s="495"/>
      <c r="E113" s="495"/>
      <c r="F113" s="495"/>
      <c r="G113" s="495"/>
      <c r="H113" s="495"/>
      <c r="I113" s="495"/>
      <c r="J113" s="495"/>
      <c r="K113" s="495"/>
      <c r="L113" s="495"/>
    </row>
    <row r="117" spans="1:14" ht="86.45" customHeight="1">
      <c r="A117" s="75"/>
      <c r="C117" s="76"/>
      <c r="D117" s="77"/>
      <c r="E117" s="78"/>
      <c r="F117" s="79"/>
      <c r="G117" s="78"/>
      <c r="H117" s="79"/>
      <c r="I117" s="78"/>
      <c r="J117" s="79"/>
      <c r="K117" s="78"/>
      <c r="M117" s="67">
        <v>7</v>
      </c>
    </row>
    <row r="118" spans="1:14">
      <c r="A118" s="68"/>
      <c r="B118" s="68"/>
      <c r="C118" s="9"/>
      <c r="D118" s="69"/>
      <c r="E118" s="68"/>
      <c r="F118" s="69"/>
      <c r="G118" s="68"/>
      <c r="H118" s="69"/>
      <c r="I118" s="68"/>
      <c r="J118" s="69"/>
      <c r="K118" s="68"/>
      <c r="L118" s="69"/>
    </row>
    <row r="119" spans="1:14" ht="25.35" customHeight="1" thickBot="1">
      <c r="A119" s="549" t="s">
        <v>763</v>
      </c>
      <c r="B119" s="549"/>
      <c r="C119" s="549"/>
      <c r="D119" s="549"/>
      <c r="E119" s="549"/>
      <c r="F119" s="549"/>
      <c r="G119" s="549"/>
      <c r="H119" s="549"/>
      <c r="I119" s="72"/>
      <c r="J119" s="71"/>
      <c r="K119" s="72"/>
      <c r="L119" s="71"/>
    </row>
    <row r="120" spans="1:14" ht="15.75" thickBot="1">
      <c r="A120" s="550"/>
      <c r="B120" s="551"/>
      <c r="C120" s="557" t="s">
        <v>315</v>
      </c>
      <c r="D120" s="558"/>
      <c r="E120" s="558"/>
      <c r="F120" s="558"/>
      <c r="G120" s="558"/>
      <c r="H120" s="559"/>
      <c r="J120" s="10"/>
      <c r="L120" s="10"/>
      <c r="N120" s="10"/>
    </row>
    <row r="121" spans="1:14" ht="38.1" customHeight="1" thickBot="1">
      <c r="A121" s="552"/>
      <c r="B121" s="553"/>
      <c r="C121" s="572" t="s">
        <v>805</v>
      </c>
      <c r="D121" s="573"/>
      <c r="E121" s="572" t="s">
        <v>105</v>
      </c>
      <c r="F121" s="573"/>
      <c r="G121" s="572" t="s">
        <v>74</v>
      </c>
      <c r="H121" s="573"/>
      <c r="J121" s="10"/>
      <c r="L121" s="10"/>
      <c r="N121" s="10"/>
    </row>
    <row r="122" spans="1:14" ht="17.25" thickBot="1">
      <c r="A122" s="27" t="s">
        <v>845</v>
      </c>
      <c r="B122" s="28" t="s">
        <v>657</v>
      </c>
      <c r="C122" s="596"/>
      <c r="D122" s="597"/>
      <c r="E122" s="596"/>
      <c r="F122" s="597"/>
      <c r="G122" s="596"/>
      <c r="H122" s="597"/>
      <c r="J122" s="10"/>
      <c r="L122" s="10"/>
      <c r="N122" s="10"/>
    </row>
    <row r="123" spans="1:14" s="31" customFormat="1" ht="16.5">
      <c r="A123" s="29">
        <v>1</v>
      </c>
      <c r="B123" s="30" t="s">
        <v>316</v>
      </c>
      <c r="C123" s="540">
        <v>8.8000000000000007</v>
      </c>
      <c r="D123" s="542"/>
      <c r="E123" s="540">
        <v>11.74</v>
      </c>
      <c r="F123" s="542"/>
      <c r="G123" s="540"/>
      <c r="H123" s="542"/>
    </row>
    <row r="124" spans="1:14" s="31" customFormat="1" ht="16.5">
      <c r="A124" s="32">
        <v>2</v>
      </c>
      <c r="B124" s="33" t="s">
        <v>317</v>
      </c>
      <c r="C124" s="502">
        <v>4.4000000000000004</v>
      </c>
      <c r="D124" s="503"/>
      <c r="E124" s="502">
        <v>4.4000000000000004</v>
      </c>
      <c r="F124" s="503"/>
      <c r="G124" s="502">
        <v>10.67</v>
      </c>
      <c r="H124" s="503"/>
    </row>
    <row r="125" spans="1:14" s="31" customFormat="1" ht="16.5">
      <c r="A125" s="32">
        <v>3</v>
      </c>
      <c r="B125" s="33" t="s">
        <v>318</v>
      </c>
      <c r="C125" s="502"/>
      <c r="D125" s="503"/>
      <c r="E125" s="502"/>
      <c r="F125" s="503"/>
      <c r="G125" s="502">
        <v>3.56</v>
      </c>
      <c r="H125" s="503"/>
    </row>
    <row r="126" spans="1:14" s="31" customFormat="1" ht="16.5">
      <c r="A126" s="32">
        <v>4</v>
      </c>
      <c r="B126" s="33" t="s">
        <v>319</v>
      </c>
      <c r="C126" s="502"/>
      <c r="D126" s="503"/>
      <c r="E126" s="502"/>
      <c r="F126" s="503"/>
      <c r="G126" s="502"/>
      <c r="H126" s="503"/>
    </row>
    <row r="127" spans="1:14" s="31" customFormat="1" ht="16.5">
      <c r="A127" s="32">
        <v>5</v>
      </c>
      <c r="B127" s="33" t="s">
        <v>846</v>
      </c>
      <c r="C127" s="502"/>
      <c r="D127" s="503"/>
      <c r="E127" s="502">
        <v>4.8</v>
      </c>
      <c r="F127" s="503"/>
      <c r="G127" s="502"/>
      <c r="H127" s="503"/>
    </row>
    <row r="128" spans="1:14" s="31" customFormat="1" ht="16.5">
      <c r="A128" s="32">
        <v>6</v>
      </c>
      <c r="B128" s="33" t="s">
        <v>331</v>
      </c>
      <c r="C128" s="502">
        <v>0.9</v>
      </c>
      <c r="D128" s="503"/>
      <c r="E128" s="502">
        <v>0.9</v>
      </c>
      <c r="F128" s="503"/>
      <c r="G128" s="502">
        <v>12.12</v>
      </c>
      <c r="H128" s="503"/>
    </row>
    <row r="129" spans="1:14" s="38" customFormat="1" ht="17.25" thickBot="1">
      <c r="A129" s="27"/>
      <c r="B129" s="37" t="s">
        <v>400</v>
      </c>
      <c r="C129" s="574">
        <f>SUM(C123:D128)</f>
        <v>14.1</v>
      </c>
      <c r="D129" s="575"/>
      <c r="E129" s="574">
        <f>SUM(E123:F128)</f>
        <v>21.84</v>
      </c>
      <c r="F129" s="575"/>
      <c r="G129" s="574">
        <f>SUM(G123:H128)</f>
        <v>26.35</v>
      </c>
      <c r="H129" s="575"/>
    </row>
    <row r="130" spans="1:14" ht="17.25" thickBot="1">
      <c r="A130" s="27" t="s">
        <v>202</v>
      </c>
      <c r="B130" s="28" t="s">
        <v>320</v>
      </c>
      <c r="C130" s="39" t="s">
        <v>321</v>
      </c>
      <c r="D130" s="40" t="s">
        <v>322</v>
      </c>
      <c r="E130" s="39" t="s">
        <v>321</v>
      </c>
      <c r="F130" s="40" t="s">
        <v>322</v>
      </c>
      <c r="G130" s="39" t="s">
        <v>321</v>
      </c>
      <c r="H130" s="40" t="s">
        <v>322</v>
      </c>
      <c r="J130" s="10"/>
      <c r="L130" s="10"/>
      <c r="N130" s="10"/>
    </row>
    <row r="131" spans="1:14" s="31" customFormat="1" ht="16.5">
      <c r="A131" s="29">
        <v>1</v>
      </c>
      <c r="B131" s="42" t="s">
        <v>323</v>
      </c>
      <c r="C131" s="45">
        <v>6</v>
      </c>
      <c r="D131" s="301">
        <v>2.5</v>
      </c>
      <c r="E131" s="45">
        <v>4</v>
      </c>
      <c r="F131" s="46">
        <v>2</v>
      </c>
      <c r="G131" s="45"/>
      <c r="H131" s="46"/>
    </row>
    <row r="132" spans="1:14" s="31" customFormat="1" ht="16.5">
      <c r="A132" s="32">
        <v>2</v>
      </c>
      <c r="B132" s="33" t="s">
        <v>324</v>
      </c>
      <c r="C132" s="48"/>
      <c r="D132" s="49"/>
      <c r="E132" s="48"/>
      <c r="F132" s="49"/>
      <c r="G132" s="74">
        <v>18</v>
      </c>
      <c r="H132" s="49">
        <v>15</v>
      </c>
    </row>
    <row r="133" spans="1:14" s="31" customFormat="1" ht="16.5">
      <c r="A133" s="32"/>
      <c r="B133" s="33"/>
      <c r="C133" s="48"/>
      <c r="D133" s="49"/>
      <c r="E133" s="48"/>
      <c r="F133" s="49"/>
      <c r="G133" s="48"/>
      <c r="H133" s="49"/>
    </row>
    <row r="134" spans="1:14" s="31" customFormat="1" ht="17.25" thickBot="1">
      <c r="A134" s="51"/>
      <c r="B134" s="52"/>
      <c r="C134" s="53"/>
      <c r="D134" s="54"/>
      <c r="E134" s="53"/>
      <c r="F134" s="54"/>
      <c r="G134" s="53"/>
      <c r="H134" s="54"/>
    </row>
    <row r="135" spans="1:14" ht="16.350000000000001" customHeight="1" thickBot="1">
      <c r="A135" s="27" t="s">
        <v>205</v>
      </c>
      <c r="B135" s="28" t="s">
        <v>325</v>
      </c>
      <c r="C135" s="591"/>
      <c r="D135" s="592"/>
      <c r="E135" s="591"/>
      <c r="F135" s="592"/>
      <c r="G135" s="591"/>
      <c r="H135" s="592"/>
      <c r="J135" s="10"/>
      <c r="L135" s="10"/>
      <c r="N135" s="10"/>
    </row>
    <row r="136" spans="1:14" s="31" customFormat="1" ht="16.5">
      <c r="A136" s="29">
        <v>1</v>
      </c>
      <c r="B136" s="42" t="s">
        <v>326</v>
      </c>
      <c r="C136" s="585">
        <v>500</v>
      </c>
      <c r="D136" s="586"/>
      <c r="E136" s="585">
        <v>200</v>
      </c>
      <c r="F136" s="586"/>
      <c r="G136" s="585">
        <v>1700</v>
      </c>
      <c r="H136" s="586"/>
    </row>
    <row r="137" spans="1:14" s="31" customFormat="1" ht="16.5">
      <c r="A137" s="32">
        <v>2</v>
      </c>
      <c r="B137" s="33" t="s">
        <v>327</v>
      </c>
      <c r="C137" s="533"/>
      <c r="D137" s="535"/>
      <c r="E137" s="519"/>
      <c r="F137" s="520"/>
      <c r="G137" s="533"/>
      <c r="H137" s="535"/>
    </row>
    <row r="138" spans="1:14" s="31" customFormat="1" ht="16.5">
      <c r="A138" s="32">
        <v>3</v>
      </c>
      <c r="B138" s="33" t="s">
        <v>328</v>
      </c>
      <c r="C138" s="502"/>
      <c r="D138" s="503"/>
      <c r="E138" s="533"/>
      <c r="F138" s="535"/>
      <c r="G138" s="502"/>
      <c r="H138" s="503"/>
    </row>
    <row r="139" spans="1:14" s="31" customFormat="1" ht="16.5">
      <c r="A139" s="32"/>
      <c r="B139" s="33"/>
      <c r="C139" s="502"/>
      <c r="D139" s="503"/>
      <c r="E139" s="502"/>
      <c r="F139" s="503"/>
      <c r="G139" s="502"/>
      <c r="H139" s="503"/>
    </row>
    <row r="140" spans="1:14" s="31" customFormat="1" ht="17.25" thickBot="1">
      <c r="A140" s="51"/>
      <c r="B140" s="52"/>
      <c r="C140" s="521"/>
      <c r="D140" s="523"/>
      <c r="E140" s="521"/>
      <c r="F140" s="523"/>
      <c r="G140" s="521"/>
      <c r="H140" s="523"/>
    </row>
    <row r="141" spans="1:14" ht="17.25" thickBot="1">
      <c r="A141" s="27" t="s">
        <v>329</v>
      </c>
      <c r="B141" s="59" t="s">
        <v>848</v>
      </c>
      <c r="C141" s="513"/>
      <c r="D141" s="514"/>
      <c r="E141" s="513"/>
      <c r="F141" s="514"/>
      <c r="G141" s="513"/>
      <c r="H141" s="514"/>
      <c r="J141" s="10"/>
      <c r="L141" s="10"/>
      <c r="N141" s="10"/>
    </row>
    <row r="142" spans="1:14" s="31" customFormat="1" ht="16.5">
      <c r="A142" s="29">
        <v>1</v>
      </c>
      <c r="B142" s="30" t="s">
        <v>326</v>
      </c>
      <c r="C142" s="540">
        <v>0.23</v>
      </c>
      <c r="D142" s="542"/>
      <c r="E142" s="529">
        <v>0.67</v>
      </c>
      <c r="F142" s="531"/>
      <c r="G142" s="540">
        <v>0.22</v>
      </c>
      <c r="H142" s="542"/>
    </row>
    <row r="143" spans="1:14" s="31" customFormat="1" ht="16.5">
      <c r="A143" s="32">
        <v>2</v>
      </c>
      <c r="B143" s="33" t="s">
        <v>327</v>
      </c>
      <c r="C143" s="502"/>
      <c r="D143" s="503"/>
      <c r="E143" s="536"/>
      <c r="F143" s="538"/>
      <c r="G143" s="502"/>
      <c r="H143" s="503"/>
    </row>
    <row r="144" spans="1:14" s="31" customFormat="1" ht="16.5">
      <c r="A144" s="32">
        <v>3</v>
      </c>
      <c r="B144" s="33" t="s">
        <v>328</v>
      </c>
      <c r="C144" s="502"/>
      <c r="D144" s="503"/>
      <c r="E144" s="536"/>
      <c r="F144" s="538"/>
      <c r="G144" s="502"/>
      <c r="H144" s="503"/>
    </row>
    <row r="145" spans="1:14" s="31" customFormat="1" ht="16.5">
      <c r="A145" s="60"/>
      <c r="B145" s="61"/>
      <c r="C145" s="502"/>
      <c r="D145" s="503"/>
      <c r="E145" s="536"/>
      <c r="F145" s="538"/>
      <c r="G145" s="502"/>
      <c r="H145" s="503"/>
    </row>
    <row r="146" spans="1:14" s="31" customFormat="1" ht="17.25" thickBot="1">
      <c r="A146" s="51"/>
      <c r="B146" s="52"/>
      <c r="C146" s="521"/>
      <c r="D146" s="523"/>
      <c r="E146" s="620"/>
      <c r="F146" s="621"/>
      <c r="G146" s="521"/>
      <c r="H146" s="523"/>
    </row>
    <row r="147" spans="1:14" s="25" customFormat="1" ht="21.6" customHeight="1" thickBot="1">
      <c r="A147" s="62" t="s">
        <v>330</v>
      </c>
      <c r="B147" s="63" t="s">
        <v>348</v>
      </c>
      <c r="C147" s="568"/>
      <c r="D147" s="569"/>
      <c r="E147" s="568"/>
      <c r="F147" s="569"/>
      <c r="G147" s="568"/>
      <c r="H147" s="569"/>
    </row>
    <row r="148" spans="1:14" s="31" customFormat="1" ht="16.5">
      <c r="A148" s="29">
        <v>1</v>
      </c>
      <c r="B148" s="30"/>
      <c r="C148" s="540"/>
      <c r="D148" s="542"/>
      <c r="E148" s="540">
        <v>18.100000000000001</v>
      </c>
      <c r="F148" s="542"/>
      <c r="G148" s="540"/>
      <c r="H148" s="542"/>
    </row>
    <row r="149" spans="1:14" s="31" customFormat="1" ht="17.25" thickBot="1">
      <c r="A149" s="60"/>
      <c r="B149" s="61"/>
      <c r="C149" s="521"/>
      <c r="D149" s="523"/>
      <c r="E149" s="521"/>
      <c r="F149" s="523"/>
      <c r="G149" s="521"/>
      <c r="H149" s="523"/>
    </row>
    <row r="150" spans="1:14" s="31" customFormat="1" ht="17.25" thickBot="1">
      <c r="A150" s="80" t="s">
        <v>228</v>
      </c>
      <c r="B150" s="81" t="s">
        <v>352</v>
      </c>
      <c r="C150" s="513"/>
      <c r="D150" s="514"/>
      <c r="E150" s="513"/>
      <c r="F150" s="514"/>
      <c r="G150" s="513"/>
      <c r="H150" s="514"/>
    </row>
    <row r="151" spans="1:14" s="31" customFormat="1" ht="17.25" thickBot="1">
      <c r="A151" s="82">
        <v>1</v>
      </c>
      <c r="B151" s="83"/>
      <c r="C151" s="513"/>
      <c r="D151" s="514"/>
      <c r="E151" s="513"/>
      <c r="F151" s="514"/>
      <c r="G151" s="513">
        <v>100</v>
      </c>
      <c r="H151" s="514"/>
    </row>
    <row r="153" spans="1:14" ht="104.45" customHeight="1">
      <c r="A153" s="75"/>
      <c r="C153" s="76"/>
      <c r="D153" s="77"/>
      <c r="E153" s="78"/>
      <c r="F153" s="79"/>
      <c r="G153" s="78"/>
      <c r="H153" s="79"/>
      <c r="I153" s="78"/>
      <c r="J153" s="79"/>
      <c r="K153" s="78"/>
      <c r="M153" s="67">
        <v>8</v>
      </c>
    </row>
    <row r="154" spans="1:14">
      <c r="A154" s="68"/>
      <c r="B154" s="68"/>
      <c r="C154" s="9"/>
      <c r="D154" s="69"/>
      <c r="E154" s="68"/>
      <c r="F154" s="69"/>
      <c r="G154" s="68"/>
      <c r="H154" s="69"/>
      <c r="I154" s="68"/>
      <c r="J154" s="69"/>
      <c r="K154" s="68"/>
      <c r="L154" s="69"/>
    </row>
    <row r="155" spans="1:14" ht="25.35" customHeight="1" thickBot="1">
      <c r="A155" s="565" t="s">
        <v>613</v>
      </c>
      <c r="B155" s="565"/>
      <c r="C155" s="565"/>
      <c r="D155" s="565"/>
      <c r="E155" s="565"/>
      <c r="F155" s="565"/>
      <c r="G155" s="565"/>
      <c r="H155" s="565"/>
      <c r="I155" s="565"/>
      <c r="J155" s="565"/>
      <c r="K155" s="565"/>
      <c r="L155" s="565"/>
    </row>
    <row r="156" spans="1:14" ht="15.95" customHeight="1" thickBot="1">
      <c r="A156" s="550"/>
      <c r="B156" s="551"/>
      <c r="C156" s="598" t="s">
        <v>315</v>
      </c>
      <c r="D156" s="600"/>
      <c r="E156" s="600"/>
      <c r="F156" s="600"/>
      <c r="G156" s="600"/>
      <c r="H156" s="600"/>
      <c r="I156" s="600"/>
      <c r="J156" s="600"/>
      <c r="K156" s="600"/>
      <c r="L156" s="599"/>
      <c r="N156" s="10"/>
    </row>
    <row r="157" spans="1:14" ht="16.350000000000001" customHeight="1" thickBot="1">
      <c r="A157" s="552"/>
      <c r="B157" s="553"/>
      <c r="C157" s="557" t="s">
        <v>749</v>
      </c>
      <c r="D157" s="559"/>
      <c r="E157" s="557" t="s">
        <v>750</v>
      </c>
      <c r="F157" s="559"/>
      <c r="G157" s="557" t="s">
        <v>751</v>
      </c>
      <c r="H157" s="559"/>
      <c r="I157" s="557" t="s">
        <v>752</v>
      </c>
      <c r="J157" s="559"/>
      <c r="K157" s="598" t="s">
        <v>75</v>
      </c>
      <c r="L157" s="599"/>
      <c r="N157" s="10"/>
    </row>
    <row r="158" spans="1:14" ht="17.25" thickBot="1">
      <c r="A158" s="27" t="s">
        <v>845</v>
      </c>
      <c r="B158" s="28" t="s">
        <v>657</v>
      </c>
      <c r="C158" s="513"/>
      <c r="D158" s="514"/>
      <c r="E158" s="596"/>
      <c r="F158" s="597"/>
      <c r="G158" s="513"/>
      <c r="H158" s="514"/>
      <c r="I158" s="596"/>
      <c r="J158" s="597"/>
      <c r="K158" s="505"/>
      <c r="L158" s="506"/>
      <c r="N158" s="10"/>
    </row>
    <row r="159" spans="1:14" ht="16.5">
      <c r="A159" s="29">
        <v>1</v>
      </c>
      <c r="B159" s="30" t="s">
        <v>316</v>
      </c>
      <c r="C159" s="529">
        <v>96.58</v>
      </c>
      <c r="D159" s="531"/>
      <c r="E159" s="529">
        <v>435.12</v>
      </c>
      <c r="F159" s="531"/>
      <c r="G159" s="529">
        <v>78.78</v>
      </c>
      <c r="H159" s="531"/>
      <c r="I159" s="529">
        <v>366.44</v>
      </c>
      <c r="J159" s="531"/>
      <c r="K159" s="507">
        <v>120</v>
      </c>
      <c r="L159" s="508"/>
      <c r="N159" s="10"/>
    </row>
    <row r="160" spans="1:14" ht="16.5">
      <c r="A160" s="32">
        <v>2</v>
      </c>
      <c r="B160" s="33" t="s">
        <v>317</v>
      </c>
      <c r="C160" s="536">
        <v>270.44</v>
      </c>
      <c r="D160" s="538"/>
      <c r="E160" s="536">
        <v>217.56</v>
      </c>
      <c r="F160" s="538"/>
      <c r="G160" s="536">
        <v>220.59</v>
      </c>
      <c r="H160" s="538"/>
      <c r="I160" s="536">
        <v>183.22</v>
      </c>
      <c r="J160" s="538"/>
      <c r="K160" s="509">
        <v>41</v>
      </c>
      <c r="L160" s="510"/>
      <c r="N160" s="10"/>
    </row>
    <row r="161" spans="1:14" ht="16.5">
      <c r="A161" s="32">
        <v>3</v>
      </c>
      <c r="B161" s="33" t="s">
        <v>318</v>
      </c>
      <c r="C161" s="536">
        <v>231.81</v>
      </c>
      <c r="D161" s="538"/>
      <c r="E161" s="536">
        <v>190.37</v>
      </c>
      <c r="F161" s="538"/>
      <c r="G161" s="536">
        <v>189.07</v>
      </c>
      <c r="H161" s="538"/>
      <c r="I161" s="536">
        <v>160.32</v>
      </c>
      <c r="J161" s="538"/>
      <c r="K161" s="509">
        <v>71</v>
      </c>
      <c r="L161" s="510"/>
      <c r="N161" s="10"/>
    </row>
    <row r="162" spans="1:14" ht="16.5">
      <c r="A162" s="32">
        <v>4</v>
      </c>
      <c r="B162" s="33" t="s">
        <v>319</v>
      </c>
      <c r="C162" s="601" t="s">
        <v>753</v>
      </c>
      <c r="D162" s="602"/>
      <c r="E162" s="601" t="s">
        <v>753</v>
      </c>
      <c r="F162" s="602"/>
      <c r="G162" s="536"/>
      <c r="H162" s="538"/>
      <c r="I162" s="536"/>
      <c r="J162" s="538"/>
      <c r="K162" s="509"/>
      <c r="L162" s="510"/>
      <c r="N162" s="10"/>
    </row>
    <row r="163" spans="1:14" ht="16.5">
      <c r="A163" s="32">
        <v>5</v>
      </c>
      <c r="B163" s="85" t="s">
        <v>774</v>
      </c>
      <c r="C163" s="536">
        <v>400</v>
      </c>
      <c r="D163" s="538"/>
      <c r="E163" s="536">
        <v>500</v>
      </c>
      <c r="F163" s="538"/>
      <c r="G163" s="536">
        <v>157.56</v>
      </c>
      <c r="H163" s="538"/>
      <c r="I163" s="536">
        <v>229.02</v>
      </c>
      <c r="J163" s="538"/>
      <c r="K163" s="509">
        <v>300</v>
      </c>
      <c r="L163" s="510"/>
      <c r="N163" s="10"/>
    </row>
    <row r="164" spans="1:14" s="38" customFormat="1" ht="17.25" thickBot="1">
      <c r="A164" s="27"/>
      <c r="B164" s="37" t="s">
        <v>400</v>
      </c>
      <c r="C164" s="544">
        <f>SUM(C159:C163)</f>
        <v>998.83</v>
      </c>
      <c r="D164" s="546"/>
      <c r="E164" s="544">
        <f>SUM(E159:E163)</f>
        <v>1343.05</v>
      </c>
      <c r="F164" s="546"/>
      <c r="G164" s="544">
        <f>SUM(G159:G163)</f>
        <v>646</v>
      </c>
      <c r="H164" s="546"/>
      <c r="I164" s="544">
        <f>SUM(I159:I163)</f>
        <v>939</v>
      </c>
      <c r="J164" s="546"/>
      <c r="K164" s="524">
        <f>SUM(K159:K163)</f>
        <v>532</v>
      </c>
      <c r="L164" s="525"/>
    </row>
    <row r="165" spans="1:14" ht="17.25" thickBot="1">
      <c r="A165" s="27" t="s">
        <v>202</v>
      </c>
      <c r="B165" s="28" t="s">
        <v>320</v>
      </c>
      <c r="C165" s="39" t="s">
        <v>321</v>
      </c>
      <c r="D165" s="40" t="s">
        <v>322</v>
      </c>
      <c r="E165" s="39" t="s">
        <v>321</v>
      </c>
      <c r="F165" s="40" t="s">
        <v>322</v>
      </c>
      <c r="G165" s="39" t="s">
        <v>321</v>
      </c>
      <c r="H165" s="40" t="s">
        <v>322</v>
      </c>
      <c r="I165" s="39" t="s">
        <v>321</v>
      </c>
      <c r="J165" s="40" t="s">
        <v>322</v>
      </c>
      <c r="K165" s="8" t="s">
        <v>321</v>
      </c>
      <c r="L165" s="6" t="s">
        <v>322</v>
      </c>
      <c r="N165" s="10"/>
    </row>
    <row r="166" spans="1:14" s="31" customFormat="1" ht="16.5">
      <c r="A166" s="29">
        <v>1</v>
      </c>
      <c r="B166" s="42" t="s">
        <v>323</v>
      </c>
      <c r="C166" s="45"/>
      <c r="D166" s="46"/>
      <c r="E166" s="45"/>
      <c r="F166" s="46"/>
      <c r="G166" s="45"/>
      <c r="H166" s="46"/>
      <c r="I166" s="45"/>
      <c r="J166" s="46"/>
      <c r="K166" s="412"/>
      <c r="L166" s="411"/>
    </row>
    <row r="167" spans="1:14" s="31" customFormat="1" ht="16.5">
      <c r="A167" s="32">
        <v>2</v>
      </c>
      <c r="B167" s="33" t="s">
        <v>324</v>
      </c>
      <c r="C167" s="45">
        <v>850</v>
      </c>
      <c r="D167" s="46">
        <v>25</v>
      </c>
      <c r="E167" s="45">
        <v>750</v>
      </c>
      <c r="F167" s="46">
        <v>25</v>
      </c>
      <c r="G167" s="45">
        <v>850</v>
      </c>
      <c r="H167" s="46">
        <v>25</v>
      </c>
      <c r="I167" s="45">
        <v>750</v>
      </c>
      <c r="J167" s="46">
        <v>25</v>
      </c>
      <c r="K167" s="413">
        <v>350</v>
      </c>
      <c r="L167" s="410">
        <v>15</v>
      </c>
    </row>
    <row r="168" spans="1:14" ht="16.5">
      <c r="A168" s="84"/>
      <c r="B168" s="85"/>
      <c r="C168" s="48"/>
      <c r="D168" s="49"/>
      <c r="E168" s="48"/>
      <c r="F168" s="49"/>
      <c r="G168" s="48"/>
      <c r="H168" s="49"/>
      <c r="I168" s="48"/>
      <c r="J168" s="49"/>
      <c r="K168" s="414"/>
      <c r="L168" s="409"/>
      <c r="N168" s="10"/>
    </row>
    <row r="169" spans="1:14" ht="17.25" thickBot="1">
      <c r="A169" s="86"/>
      <c r="B169" s="87"/>
      <c r="C169" s="53"/>
      <c r="D169" s="54"/>
      <c r="E169" s="53"/>
      <c r="F169" s="54"/>
      <c r="G169" s="53"/>
      <c r="H169" s="54"/>
      <c r="I169" s="53"/>
      <c r="J169" s="54"/>
      <c r="K169" s="415"/>
      <c r="L169" s="408"/>
      <c r="N169" s="10"/>
    </row>
    <row r="170" spans="1:14" ht="17.100000000000001" customHeight="1" thickBot="1">
      <c r="A170" s="27" t="s">
        <v>205</v>
      </c>
      <c r="B170" s="28" t="s">
        <v>325</v>
      </c>
      <c r="C170" s="513"/>
      <c r="D170" s="514"/>
      <c r="E170" s="513"/>
      <c r="F170" s="514"/>
      <c r="G170" s="513"/>
      <c r="H170" s="514"/>
      <c r="I170" s="513"/>
      <c r="J170" s="514"/>
      <c r="K170" s="511"/>
      <c r="L170" s="512"/>
      <c r="N170" s="10"/>
    </row>
    <row r="171" spans="1:14" s="31" customFormat="1" ht="16.5">
      <c r="A171" s="29">
        <v>1</v>
      </c>
      <c r="B171" s="42" t="s">
        <v>326</v>
      </c>
      <c r="C171" s="576" t="s">
        <v>279</v>
      </c>
      <c r="D171" s="577"/>
      <c r="E171" s="585" t="s">
        <v>440</v>
      </c>
      <c r="F171" s="586"/>
      <c r="G171" s="576" t="s">
        <v>280</v>
      </c>
      <c r="H171" s="577"/>
      <c r="I171" s="585" t="s">
        <v>754</v>
      </c>
      <c r="J171" s="586"/>
      <c r="K171" s="526" t="s">
        <v>76</v>
      </c>
      <c r="L171" s="527"/>
    </row>
    <row r="172" spans="1:14" s="31" customFormat="1" ht="16.5">
      <c r="A172" s="32">
        <v>2</v>
      </c>
      <c r="B172" s="33" t="s">
        <v>327</v>
      </c>
      <c r="C172" s="533"/>
      <c r="D172" s="535"/>
      <c r="E172" s="533"/>
      <c r="F172" s="535"/>
      <c r="G172" s="533"/>
      <c r="H172" s="535"/>
      <c r="I172" s="533"/>
      <c r="J172" s="535"/>
      <c r="K172" s="519"/>
      <c r="L172" s="520"/>
    </row>
    <row r="173" spans="1:14" s="31" customFormat="1" ht="16.5">
      <c r="A173" s="32">
        <v>3</v>
      </c>
      <c r="B173" s="33" t="s">
        <v>328</v>
      </c>
      <c r="C173" s="502"/>
      <c r="D173" s="503"/>
      <c r="E173" s="502"/>
      <c r="F173" s="503"/>
      <c r="G173" s="502"/>
      <c r="H173" s="503"/>
      <c r="I173" s="502"/>
      <c r="J173" s="503"/>
      <c r="K173" s="519"/>
      <c r="L173" s="520"/>
    </row>
    <row r="174" spans="1:14" ht="16.5">
      <c r="A174" s="84"/>
      <c r="B174" s="85"/>
      <c r="C174" s="502"/>
      <c r="D174" s="503"/>
      <c r="E174" s="502"/>
      <c r="F174" s="503"/>
      <c r="G174" s="502"/>
      <c r="H174" s="503"/>
      <c r="I174" s="502"/>
      <c r="J174" s="503"/>
      <c r="K174" s="498"/>
      <c r="L174" s="499"/>
      <c r="N174" s="10"/>
    </row>
    <row r="175" spans="1:14" ht="17.25" thickBot="1">
      <c r="A175" s="86"/>
      <c r="B175" s="87"/>
      <c r="C175" s="521"/>
      <c r="D175" s="523"/>
      <c r="E175" s="521"/>
      <c r="F175" s="523"/>
      <c r="G175" s="521"/>
      <c r="H175" s="523"/>
      <c r="I175" s="521"/>
      <c r="J175" s="523"/>
      <c r="K175" s="517"/>
      <c r="L175" s="518"/>
      <c r="N175" s="10"/>
    </row>
    <row r="176" spans="1:14" ht="17.25" thickBot="1">
      <c r="A176" s="27" t="s">
        <v>329</v>
      </c>
      <c r="B176" s="59" t="s">
        <v>848</v>
      </c>
      <c r="C176" s="513"/>
      <c r="D176" s="514"/>
      <c r="E176" s="513"/>
      <c r="F176" s="514"/>
      <c r="G176" s="513"/>
      <c r="H176" s="514"/>
      <c r="I176" s="513"/>
      <c r="J176" s="514"/>
      <c r="K176" s="511"/>
      <c r="L176" s="512"/>
      <c r="N176" s="10"/>
    </row>
    <row r="177" spans="1:14" s="31" customFormat="1" ht="16.5">
      <c r="A177" s="29">
        <v>1</v>
      </c>
      <c r="B177" s="30" t="s">
        <v>326</v>
      </c>
      <c r="C177" s="540">
        <v>0.82</v>
      </c>
      <c r="D177" s="542"/>
      <c r="E177" s="540">
        <v>0.26</v>
      </c>
      <c r="F177" s="542"/>
      <c r="G177" s="540">
        <v>0.82</v>
      </c>
      <c r="H177" s="542"/>
      <c r="I177" s="540">
        <v>0.21</v>
      </c>
      <c r="J177" s="542"/>
      <c r="K177" s="507">
        <v>1.2</v>
      </c>
      <c r="L177" s="508"/>
    </row>
    <row r="178" spans="1:14" s="31" customFormat="1" ht="16.5">
      <c r="A178" s="32">
        <v>2</v>
      </c>
      <c r="B178" s="33" t="s">
        <v>327</v>
      </c>
      <c r="C178" s="502"/>
      <c r="D178" s="503"/>
      <c r="E178" s="502"/>
      <c r="F178" s="503"/>
      <c r="G178" s="502"/>
      <c r="H178" s="503"/>
      <c r="I178" s="502"/>
      <c r="J178" s="503"/>
      <c r="K178" s="519"/>
      <c r="L178" s="520"/>
    </row>
    <row r="179" spans="1:14" s="31" customFormat="1" ht="16.5">
      <c r="A179" s="32">
        <v>3</v>
      </c>
      <c r="B179" s="33" t="s">
        <v>328</v>
      </c>
      <c r="C179" s="502"/>
      <c r="D179" s="503"/>
      <c r="E179" s="502"/>
      <c r="F179" s="503"/>
      <c r="G179" s="502"/>
      <c r="H179" s="503"/>
      <c r="I179" s="502"/>
      <c r="J179" s="503"/>
      <c r="K179" s="519"/>
      <c r="L179" s="520"/>
    </row>
    <row r="180" spans="1:14" ht="16.5">
      <c r="A180" s="89"/>
      <c r="B180" s="90"/>
      <c r="C180" s="502"/>
      <c r="D180" s="503"/>
      <c r="E180" s="502"/>
      <c r="F180" s="503"/>
      <c r="G180" s="502"/>
      <c r="H180" s="503"/>
      <c r="I180" s="502"/>
      <c r="J180" s="503"/>
      <c r="K180" s="498"/>
      <c r="L180" s="499"/>
      <c r="N180" s="10"/>
    </row>
    <row r="181" spans="1:14" ht="17.25" thickBot="1">
      <c r="A181" s="86"/>
      <c r="B181" s="87"/>
      <c r="C181" s="521"/>
      <c r="D181" s="523"/>
      <c r="E181" s="521"/>
      <c r="F181" s="523"/>
      <c r="G181" s="521"/>
      <c r="H181" s="523"/>
      <c r="I181" s="521"/>
      <c r="J181" s="523"/>
      <c r="K181" s="517"/>
      <c r="L181" s="518"/>
      <c r="N181" s="10"/>
    </row>
    <row r="182" spans="1:14" s="25" customFormat="1" ht="17.25" thickBot="1">
      <c r="A182" s="62" t="s">
        <v>330</v>
      </c>
      <c r="B182" s="63" t="s">
        <v>442</v>
      </c>
      <c r="C182" s="568"/>
      <c r="D182" s="569"/>
      <c r="E182" s="568"/>
      <c r="F182" s="569"/>
      <c r="G182" s="568"/>
      <c r="H182" s="569"/>
      <c r="I182" s="568"/>
      <c r="J182" s="569"/>
      <c r="K182" s="515"/>
      <c r="L182" s="516"/>
    </row>
    <row r="183" spans="1:14" ht="16.5">
      <c r="A183" s="91"/>
      <c r="B183" s="92"/>
      <c r="C183" s="589"/>
      <c r="D183" s="590"/>
      <c r="E183" s="589"/>
      <c r="F183" s="590"/>
      <c r="G183" s="589"/>
      <c r="H183" s="590"/>
      <c r="I183" s="589"/>
      <c r="J183" s="590"/>
      <c r="K183" s="496"/>
      <c r="L183" s="497"/>
      <c r="N183" s="10"/>
    </row>
    <row r="184" spans="1:14" ht="16.5">
      <c r="A184" s="84"/>
      <c r="B184" s="85"/>
      <c r="C184" s="502"/>
      <c r="D184" s="503"/>
      <c r="E184" s="502"/>
      <c r="F184" s="503"/>
      <c r="G184" s="502"/>
      <c r="H184" s="503"/>
      <c r="I184" s="502"/>
      <c r="J184" s="503"/>
      <c r="K184" s="498"/>
      <c r="L184" s="499"/>
      <c r="N184" s="10"/>
    </row>
    <row r="185" spans="1:14" ht="17.25" thickBot="1">
      <c r="A185" s="86"/>
      <c r="B185" s="124"/>
      <c r="C185" s="521"/>
      <c r="D185" s="523"/>
      <c r="E185" s="521"/>
      <c r="F185" s="523"/>
      <c r="G185" s="521"/>
      <c r="H185" s="523"/>
      <c r="I185" s="521"/>
      <c r="J185" s="523"/>
      <c r="K185" s="500"/>
      <c r="L185" s="501"/>
      <c r="N185" s="10"/>
    </row>
    <row r="186" spans="1:14" ht="24.6" customHeight="1">
      <c r="A186" s="653" t="s">
        <v>1096</v>
      </c>
      <c r="B186" s="654"/>
      <c r="C186" s="654"/>
      <c r="D186" s="654"/>
      <c r="E186" s="654"/>
      <c r="F186" s="654"/>
      <c r="G186" s="654"/>
      <c r="H186" s="654"/>
      <c r="I186" s="654"/>
      <c r="J186" s="654"/>
      <c r="K186" s="654"/>
      <c r="L186" s="10"/>
      <c r="N186" s="10"/>
    </row>
    <row r="191" spans="1:14" ht="10.35" customHeight="1"/>
    <row r="192" spans="1:14" ht="110.1" customHeight="1">
      <c r="A192" s="75"/>
      <c r="C192" s="76"/>
      <c r="D192" s="77"/>
      <c r="E192" s="78"/>
      <c r="F192" s="79"/>
      <c r="G192" s="78"/>
      <c r="H192" s="79"/>
      <c r="I192" s="78"/>
      <c r="J192" s="79"/>
      <c r="K192" s="78"/>
      <c r="M192" s="67">
        <v>9</v>
      </c>
    </row>
    <row r="193" spans="1:13" ht="18.600000000000001" customHeight="1">
      <c r="A193" s="68"/>
      <c r="B193" s="68"/>
      <c r="C193" s="9"/>
      <c r="D193" s="69"/>
      <c r="E193" s="68"/>
      <c r="F193" s="69"/>
      <c r="G193" s="68"/>
      <c r="H193" s="69"/>
      <c r="I193" s="68"/>
      <c r="J193" s="69"/>
      <c r="K193" s="68"/>
      <c r="L193" s="69"/>
      <c r="M193" s="67"/>
    </row>
    <row r="194" spans="1:13" ht="31.5" customHeight="1" thickBot="1">
      <c r="A194" s="565" t="s">
        <v>614</v>
      </c>
      <c r="B194" s="565"/>
      <c r="C194" s="565"/>
      <c r="D194" s="565"/>
      <c r="E194" s="565"/>
      <c r="F194" s="565"/>
      <c r="G194" s="565"/>
      <c r="H194" s="565"/>
      <c r="I194" s="565"/>
      <c r="J194" s="565"/>
      <c r="K194" s="565"/>
      <c r="L194" s="565"/>
      <c r="M194" s="67"/>
    </row>
    <row r="195" spans="1:13" ht="23.45" customHeight="1" thickBot="1">
      <c r="A195" s="550"/>
      <c r="B195" s="551"/>
      <c r="C195" s="598" t="s">
        <v>315</v>
      </c>
      <c r="D195" s="600"/>
      <c r="E195" s="600"/>
      <c r="F195" s="600"/>
      <c r="G195" s="600"/>
      <c r="H195" s="600"/>
      <c r="I195" s="600"/>
      <c r="J195" s="599"/>
      <c r="K195" s="430"/>
      <c r="L195" s="431"/>
      <c r="M195" s="67"/>
    </row>
    <row r="196" spans="1:13" ht="32.450000000000003" customHeight="1" thickBot="1">
      <c r="A196" s="552"/>
      <c r="B196" s="553"/>
      <c r="C196" s="655" t="s">
        <v>615</v>
      </c>
      <c r="D196" s="656"/>
      <c r="E196" s="655" t="s">
        <v>616</v>
      </c>
      <c r="F196" s="656"/>
      <c r="G196" s="655" t="s">
        <v>617</v>
      </c>
      <c r="H196" s="656"/>
      <c r="I196" s="655" t="s">
        <v>618</v>
      </c>
      <c r="J196" s="656"/>
      <c r="K196" s="725"/>
      <c r="L196" s="726"/>
      <c r="M196" s="67"/>
    </row>
    <row r="197" spans="1:13" ht="25.5" customHeight="1" thickBot="1">
      <c r="A197" s="27" t="s">
        <v>845</v>
      </c>
      <c r="B197" s="28" t="s">
        <v>657</v>
      </c>
      <c r="C197" s="513"/>
      <c r="D197" s="514"/>
      <c r="E197" s="596"/>
      <c r="F197" s="597"/>
      <c r="G197" s="513"/>
      <c r="H197" s="514"/>
      <c r="I197" s="596"/>
      <c r="J197" s="597"/>
      <c r="K197" s="727"/>
      <c r="L197" s="728"/>
      <c r="M197" s="67"/>
    </row>
    <row r="198" spans="1:13" ht="20.45" customHeight="1">
      <c r="A198" s="29">
        <v>1</v>
      </c>
      <c r="B198" s="30" t="s">
        <v>316</v>
      </c>
      <c r="C198" s="529">
        <v>264.42</v>
      </c>
      <c r="D198" s="531"/>
      <c r="E198" s="529">
        <v>264.42</v>
      </c>
      <c r="F198" s="531"/>
      <c r="G198" s="529">
        <v>422.6</v>
      </c>
      <c r="H198" s="531"/>
      <c r="I198" s="529">
        <v>422.6</v>
      </c>
      <c r="J198" s="531"/>
      <c r="K198" s="729"/>
      <c r="L198" s="730"/>
      <c r="M198" s="67"/>
    </row>
    <row r="199" spans="1:13" ht="20.100000000000001" customHeight="1">
      <c r="A199" s="32">
        <v>2</v>
      </c>
      <c r="B199" s="33" t="s">
        <v>317</v>
      </c>
      <c r="C199" s="536">
        <v>322.82</v>
      </c>
      <c r="D199" s="538"/>
      <c r="E199" s="536">
        <v>322.82</v>
      </c>
      <c r="F199" s="538"/>
      <c r="G199" s="536">
        <v>332.5</v>
      </c>
      <c r="H199" s="538"/>
      <c r="I199" s="536">
        <v>332.5</v>
      </c>
      <c r="J199" s="538"/>
      <c r="K199" s="729"/>
      <c r="L199" s="730"/>
      <c r="M199" s="67"/>
    </row>
    <row r="200" spans="1:13" ht="20.45" customHeight="1">
      <c r="A200" s="32">
        <v>3</v>
      </c>
      <c r="B200" s="33" t="s">
        <v>318</v>
      </c>
      <c r="C200" s="536">
        <v>322.82</v>
      </c>
      <c r="D200" s="538"/>
      <c r="E200" s="536">
        <v>219.75</v>
      </c>
      <c r="F200" s="538"/>
      <c r="G200" s="536">
        <v>452</v>
      </c>
      <c r="H200" s="538"/>
      <c r="I200" s="536">
        <v>452</v>
      </c>
      <c r="J200" s="538"/>
      <c r="K200" s="729"/>
      <c r="L200" s="730"/>
      <c r="M200" s="67"/>
    </row>
    <row r="201" spans="1:13" ht="21.95" customHeight="1">
      <c r="A201" s="32">
        <v>4</v>
      </c>
      <c r="B201" s="33" t="s">
        <v>319</v>
      </c>
      <c r="C201" s="601" t="s">
        <v>753</v>
      </c>
      <c r="D201" s="602"/>
      <c r="E201" s="601" t="s">
        <v>753</v>
      </c>
      <c r="F201" s="602"/>
      <c r="G201" s="601" t="s">
        <v>753</v>
      </c>
      <c r="H201" s="602"/>
      <c r="I201" s="601" t="s">
        <v>753</v>
      </c>
      <c r="J201" s="602"/>
      <c r="K201" s="729"/>
      <c r="L201" s="730"/>
      <c r="M201" s="67"/>
    </row>
    <row r="202" spans="1:13" ht="24.6" customHeight="1">
      <c r="A202" s="32">
        <v>5</v>
      </c>
      <c r="B202" s="85" t="s">
        <v>774</v>
      </c>
      <c r="C202" s="536">
        <v>500</v>
      </c>
      <c r="D202" s="538"/>
      <c r="E202" s="536">
        <v>200</v>
      </c>
      <c r="F202" s="538"/>
      <c r="G202" s="536">
        <v>500</v>
      </c>
      <c r="H202" s="538"/>
      <c r="I202" s="536">
        <v>200</v>
      </c>
      <c r="J202" s="538"/>
      <c r="K202" s="729"/>
      <c r="L202" s="730"/>
      <c r="M202" s="67"/>
    </row>
    <row r="203" spans="1:13" ht="21" customHeight="1" thickBot="1">
      <c r="A203" s="27"/>
      <c r="B203" s="37" t="s">
        <v>400</v>
      </c>
      <c r="C203" s="544">
        <f>SUM(C198:C202)</f>
        <v>1410.06</v>
      </c>
      <c r="D203" s="546"/>
      <c r="E203" s="544">
        <f>SUM(E198:E202)</f>
        <v>1006.99</v>
      </c>
      <c r="F203" s="546"/>
      <c r="G203" s="544">
        <f>SUM(G198:G202)</f>
        <v>1707.1</v>
      </c>
      <c r="H203" s="546"/>
      <c r="I203" s="544">
        <f>SUM(I198:I202)</f>
        <v>1407.1</v>
      </c>
      <c r="J203" s="546"/>
      <c r="K203" s="731"/>
      <c r="L203" s="732"/>
      <c r="M203" s="67"/>
    </row>
    <row r="204" spans="1:13" ht="25.5" customHeight="1" thickBot="1">
      <c r="A204" s="27" t="s">
        <v>202</v>
      </c>
      <c r="B204" s="28" t="s">
        <v>320</v>
      </c>
      <c r="C204" s="39" t="s">
        <v>321</v>
      </c>
      <c r="D204" s="40" t="s">
        <v>322</v>
      </c>
      <c r="E204" s="39" t="s">
        <v>321</v>
      </c>
      <c r="F204" s="40" t="s">
        <v>322</v>
      </c>
      <c r="G204" s="39" t="s">
        <v>321</v>
      </c>
      <c r="H204" s="40" t="s">
        <v>322</v>
      </c>
      <c r="I204" s="39" t="s">
        <v>321</v>
      </c>
      <c r="J204" s="40" t="s">
        <v>322</v>
      </c>
      <c r="K204" s="432"/>
      <c r="L204" s="107"/>
      <c r="M204" s="67"/>
    </row>
    <row r="205" spans="1:13" ht="21.95" customHeight="1">
      <c r="A205" s="29">
        <v>1</v>
      </c>
      <c r="B205" s="42" t="s">
        <v>323</v>
      </c>
      <c r="C205" s="45"/>
      <c r="D205" s="46"/>
      <c r="E205" s="45"/>
      <c r="F205" s="46"/>
      <c r="G205" s="45"/>
      <c r="H205" s="46"/>
      <c r="I205" s="45"/>
      <c r="J205" s="46"/>
      <c r="K205" s="389"/>
      <c r="L205" s="428"/>
      <c r="M205" s="67"/>
    </row>
    <row r="206" spans="1:13" ht="18" customHeight="1">
      <c r="A206" s="32">
        <v>2</v>
      </c>
      <c r="B206" s="33" t="s">
        <v>324</v>
      </c>
      <c r="C206" s="45">
        <v>800</v>
      </c>
      <c r="D206" s="46">
        <v>22</v>
      </c>
      <c r="E206" s="45">
        <v>715</v>
      </c>
      <c r="F206" s="46">
        <v>22</v>
      </c>
      <c r="G206" s="45">
        <v>790</v>
      </c>
      <c r="H206" s="46">
        <v>26</v>
      </c>
      <c r="I206" s="45">
        <v>680</v>
      </c>
      <c r="J206" s="46">
        <v>26</v>
      </c>
      <c r="K206" s="429"/>
      <c r="L206" s="427"/>
      <c r="M206" s="67"/>
    </row>
    <row r="207" spans="1:13" ht="21.95" customHeight="1">
      <c r="A207" s="84"/>
      <c r="B207" s="85"/>
      <c r="C207" s="48"/>
      <c r="D207" s="49"/>
      <c r="E207" s="48"/>
      <c r="F207" s="49"/>
      <c r="G207" s="48"/>
      <c r="H207" s="49"/>
      <c r="I207" s="48"/>
      <c r="J207" s="49"/>
      <c r="K207" s="433"/>
      <c r="L207" s="137"/>
      <c r="M207" s="67"/>
    </row>
    <row r="208" spans="1:13" ht="21.95" customHeight="1" thickBot="1">
      <c r="A208" s="86"/>
      <c r="B208" s="87"/>
      <c r="C208" s="53"/>
      <c r="D208" s="54"/>
      <c r="E208" s="53"/>
      <c r="F208" s="54"/>
      <c r="G208" s="53"/>
      <c r="H208" s="54"/>
      <c r="I208" s="53"/>
      <c r="J208" s="54"/>
      <c r="K208" s="433"/>
      <c r="L208" s="137"/>
      <c r="M208" s="67"/>
    </row>
    <row r="209" spans="1:13" ht="26.1" customHeight="1" thickBot="1">
      <c r="A209" s="27" t="s">
        <v>205</v>
      </c>
      <c r="B209" s="28" t="s">
        <v>325</v>
      </c>
      <c r="C209" s="513"/>
      <c r="D209" s="514"/>
      <c r="E209" s="513"/>
      <c r="F209" s="514"/>
      <c r="G209" s="513"/>
      <c r="H209" s="514"/>
      <c r="I209" s="513"/>
      <c r="J209" s="514"/>
      <c r="K209" s="733"/>
      <c r="L209" s="504"/>
      <c r="M209" s="67"/>
    </row>
    <row r="210" spans="1:13" ht="21.6" customHeight="1">
      <c r="A210" s="29">
        <v>1</v>
      </c>
      <c r="B210" s="42" t="s">
        <v>326</v>
      </c>
      <c r="C210" s="529" t="s">
        <v>478</v>
      </c>
      <c r="D210" s="531"/>
      <c r="E210" s="529" t="s">
        <v>479</v>
      </c>
      <c r="F210" s="531"/>
      <c r="G210" s="529" t="s">
        <v>480</v>
      </c>
      <c r="H210" s="531"/>
      <c r="I210" s="529" t="s">
        <v>481</v>
      </c>
      <c r="J210" s="531"/>
      <c r="K210" s="734"/>
      <c r="L210" s="735"/>
      <c r="M210" s="67"/>
    </row>
    <row r="211" spans="1:13" ht="19.5" customHeight="1">
      <c r="A211" s="32">
        <v>2</v>
      </c>
      <c r="B211" s="33" t="s">
        <v>327</v>
      </c>
      <c r="C211" s="533"/>
      <c r="D211" s="535"/>
      <c r="E211" s="533"/>
      <c r="F211" s="535"/>
      <c r="G211" s="533"/>
      <c r="H211" s="535"/>
      <c r="I211" s="533"/>
      <c r="J211" s="535"/>
      <c r="K211" s="736"/>
      <c r="L211" s="737"/>
      <c r="M211" s="67"/>
    </row>
    <row r="212" spans="1:13" ht="24.6" customHeight="1">
      <c r="A212" s="32">
        <v>3</v>
      </c>
      <c r="B212" s="33" t="s">
        <v>328</v>
      </c>
      <c r="C212" s="502"/>
      <c r="D212" s="503"/>
      <c r="E212" s="502"/>
      <c r="F212" s="503"/>
      <c r="G212" s="502"/>
      <c r="H212" s="503"/>
      <c r="I212" s="502"/>
      <c r="J212" s="503"/>
      <c r="K212" s="736"/>
      <c r="L212" s="737"/>
      <c r="M212" s="67"/>
    </row>
    <row r="213" spans="1:13" ht="24" customHeight="1">
      <c r="A213" s="84"/>
      <c r="B213" s="85"/>
      <c r="C213" s="502"/>
      <c r="D213" s="503"/>
      <c r="E213" s="502"/>
      <c r="F213" s="503"/>
      <c r="G213" s="502"/>
      <c r="H213" s="503"/>
      <c r="I213" s="502"/>
      <c r="J213" s="503"/>
      <c r="K213" s="733"/>
      <c r="L213" s="504"/>
      <c r="M213" s="67"/>
    </row>
    <row r="214" spans="1:13" ht="24.6" customHeight="1" thickBot="1">
      <c r="A214" s="86"/>
      <c r="B214" s="87"/>
      <c r="C214" s="521"/>
      <c r="D214" s="523"/>
      <c r="E214" s="521"/>
      <c r="F214" s="523"/>
      <c r="G214" s="521"/>
      <c r="H214" s="523"/>
      <c r="I214" s="521"/>
      <c r="J214" s="523"/>
      <c r="K214" s="733"/>
      <c r="L214" s="504"/>
      <c r="M214" s="67"/>
    </row>
    <row r="215" spans="1:13" ht="24.6" customHeight="1" thickBot="1">
      <c r="A215" s="27" t="s">
        <v>329</v>
      </c>
      <c r="B215" s="59" t="s">
        <v>848</v>
      </c>
      <c r="C215" s="513"/>
      <c r="D215" s="514"/>
      <c r="E215" s="513"/>
      <c r="F215" s="514"/>
      <c r="G215" s="513"/>
      <c r="H215" s="514"/>
      <c r="I215" s="513"/>
      <c r="J215" s="514"/>
      <c r="K215" s="733"/>
      <c r="L215" s="504"/>
      <c r="M215" s="67"/>
    </row>
    <row r="216" spans="1:13" ht="24" customHeight="1">
      <c r="A216" s="29">
        <v>1</v>
      </c>
      <c r="B216" s="30" t="s">
        <v>326</v>
      </c>
      <c r="C216" s="540">
        <v>1</v>
      </c>
      <c r="D216" s="542"/>
      <c r="E216" s="540">
        <v>0.6</v>
      </c>
      <c r="F216" s="542"/>
      <c r="G216" s="540">
        <v>0.5</v>
      </c>
      <c r="H216" s="542"/>
      <c r="I216" s="540">
        <v>0.28000000000000003</v>
      </c>
      <c r="J216" s="542"/>
      <c r="K216" s="729"/>
      <c r="L216" s="730"/>
      <c r="M216" s="67"/>
    </row>
    <row r="217" spans="1:13" ht="25.5" customHeight="1">
      <c r="A217" s="32">
        <v>2</v>
      </c>
      <c r="B217" s="33" t="s">
        <v>327</v>
      </c>
      <c r="C217" s="502"/>
      <c r="D217" s="503"/>
      <c r="E217" s="502"/>
      <c r="F217" s="503"/>
      <c r="G217" s="502"/>
      <c r="H217" s="503"/>
      <c r="I217" s="502"/>
      <c r="J217" s="503"/>
      <c r="K217" s="736"/>
      <c r="L217" s="737"/>
      <c r="M217" s="67"/>
    </row>
    <row r="218" spans="1:13" ht="26.45" customHeight="1">
      <c r="A218" s="32">
        <v>3</v>
      </c>
      <c r="B218" s="33" t="s">
        <v>328</v>
      </c>
      <c r="C218" s="502"/>
      <c r="D218" s="503"/>
      <c r="E218" s="502"/>
      <c r="F218" s="503"/>
      <c r="G218" s="502"/>
      <c r="H218" s="503"/>
      <c r="I218" s="502"/>
      <c r="J218" s="503"/>
      <c r="K218" s="736"/>
      <c r="L218" s="737"/>
      <c r="M218" s="67"/>
    </row>
    <row r="219" spans="1:13" ht="21.6" customHeight="1">
      <c r="A219" s="89"/>
      <c r="B219" s="90"/>
      <c r="C219" s="502"/>
      <c r="D219" s="503"/>
      <c r="E219" s="502"/>
      <c r="F219" s="503"/>
      <c r="G219" s="502"/>
      <c r="H219" s="503"/>
      <c r="I219" s="502"/>
      <c r="J219" s="503"/>
      <c r="K219" s="733"/>
      <c r="L219" s="504"/>
      <c r="M219" s="67"/>
    </row>
    <row r="220" spans="1:13" ht="10.5" customHeight="1" thickBot="1">
      <c r="A220" s="86"/>
      <c r="B220" s="87"/>
      <c r="C220" s="521"/>
      <c r="D220" s="523"/>
      <c r="E220" s="521"/>
      <c r="F220" s="523"/>
      <c r="G220" s="521"/>
      <c r="H220" s="523"/>
      <c r="I220" s="521"/>
      <c r="J220" s="523"/>
      <c r="K220" s="733"/>
      <c r="L220" s="504"/>
      <c r="M220" s="67"/>
    </row>
    <row r="221" spans="1:13" ht="26.1" customHeight="1" thickBot="1">
      <c r="A221" s="62" t="s">
        <v>330</v>
      </c>
      <c r="B221" s="63" t="s">
        <v>442</v>
      </c>
      <c r="C221" s="568"/>
      <c r="D221" s="569"/>
      <c r="E221" s="568"/>
      <c r="F221" s="569"/>
      <c r="G221" s="568"/>
      <c r="H221" s="569"/>
      <c r="I221" s="568"/>
      <c r="J221" s="569"/>
      <c r="K221" s="738"/>
      <c r="L221" s="739"/>
      <c r="M221" s="67"/>
    </row>
    <row r="222" spans="1:13" ht="24" customHeight="1">
      <c r="A222" s="91"/>
      <c r="B222" s="92"/>
      <c r="C222" s="589"/>
      <c r="D222" s="590"/>
      <c r="E222" s="589"/>
      <c r="F222" s="590"/>
      <c r="G222" s="589"/>
      <c r="H222" s="590"/>
      <c r="I222" s="589"/>
      <c r="J222" s="590"/>
      <c r="K222" s="733"/>
      <c r="L222" s="504"/>
      <c r="M222" s="67"/>
    </row>
    <row r="223" spans="1:13" ht="21.6" customHeight="1">
      <c r="A223" s="84"/>
      <c r="B223" s="85"/>
      <c r="C223" s="502"/>
      <c r="D223" s="503"/>
      <c r="E223" s="502"/>
      <c r="F223" s="503"/>
      <c r="G223" s="502"/>
      <c r="H223" s="503"/>
      <c r="I223" s="502"/>
      <c r="J223" s="503"/>
      <c r="K223" s="733"/>
      <c r="L223" s="504"/>
      <c r="M223" s="67"/>
    </row>
    <row r="224" spans="1:13" ht="19.5" customHeight="1" thickBot="1">
      <c r="A224" s="86"/>
      <c r="B224" s="124"/>
      <c r="C224" s="521"/>
      <c r="D224" s="523"/>
      <c r="E224" s="521"/>
      <c r="F224" s="523"/>
      <c r="G224" s="521"/>
      <c r="H224" s="523"/>
      <c r="I224" s="521"/>
      <c r="J224" s="523"/>
      <c r="K224" s="733"/>
      <c r="L224" s="504"/>
      <c r="M224" s="67"/>
    </row>
    <row r="225" spans="1:14" ht="23.45" customHeight="1">
      <c r="A225" s="653" t="s">
        <v>1096</v>
      </c>
      <c r="B225" s="654"/>
      <c r="C225" s="654"/>
      <c r="D225" s="654"/>
      <c r="E225" s="654"/>
      <c r="F225" s="654"/>
      <c r="G225" s="654"/>
      <c r="H225" s="654"/>
      <c r="I225" s="654"/>
      <c r="J225" s="654"/>
      <c r="K225" s="654"/>
      <c r="L225" s="10"/>
      <c r="M225" s="67"/>
    </row>
    <row r="226" spans="1:14" ht="24" customHeight="1">
      <c r="M226" s="67"/>
    </row>
    <row r="227" spans="1:14" ht="26.1" customHeight="1">
      <c r="M227" s="67"/>
    </row>
    <row r="228" spans="1:14" ht="57.95" customHeight="1">
      <c r="M228" s="67">
        <v>10</v>
      </c>
    </row>
    <row r="229" spans="1:14">
      <c r="A229" s="75"/>
      <c r="C229" s="76"/>
      <c r="D229" s="77"/>
      <c r="E229" s="78"/>
      <c r="F229" s="79"/>
      <c r="G229" s="78"/>
      <c r="H229" s="79"/>
      <c r="I229" s="78"/>
      <c r="J229" s="79"/>
      <c r="K229" s="78"/>
    </row>
    <row r="230" spans="1:14" ht="25.35" customHeight="1" thickBot="1">
      <c r="A230" s="549" t="s">
        <v>764</v>
      </c>
      <c r="B230" s="549"/>
      <c r="C230" s="70"/>
      <c r="D230" s="71"/>
      <c r="E230" s="72"/>
      <c r="F230" s="71"/>
      <c r="G230" s="72"/>
      <c r="H230" s="71"/>
      <c r="I230" s="72"/>
      <c r="J230" s="71"/>
      <c r="K230" s="72"/>
      <c r="L230" s="71"/>
      <c r="N230" s="10"/>
    </row>
    <row r="231" spans="1:14" ht="15.75" thickBot="1">
      <c r="A231" s="550"/>
      <c r="B231" s="551"/>
      <c r="C231" s="557" t="s">
        <v>315</v>
      </c>
      <c r="D231" s="558"/>
      <c r="E231" s="558"/>
      <c r="F231" s="558"/>
      <c r="G231" s="558"/>
      <c r="H231" s="558"/>
      <c r="I231" s="558"/>
      <c r="J231" s="558"/>
      <c r="K231" s="558"/>
      <c r="L231" s="559"/>
      <c r="N231" s="10"/>
    </row>
    <row r="232" spans="1:14" ht="16.350000000000001" customHeight="1" thickBot="1">
      <c r="A232" s="552"/>
      <c r="B232" s="553"/>
      <c r="C232" s="557" t="s">
        <v>663</v>
      </c>
      <c r="D232" s="559"/>
      <c r="E232" s="557" t="s">
        <v>664</v>
      </c>
      <c r="F232" s="559"/>
      <c r="G232" s="557" t="s">
        <v>841</v>
      </c>
      <c r="H232" s="559"/>
      <c r="I232" s="557" t="s">
        <v>842</v>
      </c>
      <c r="J232" s="559"/>
      <c r="K232" s="557" t="s">
        <v>243</v>
      </c>
      <c r="L232" s="559"/>
      <c r="N232" s="10"/>
    </row>
    <row r="233" spans="1:14" ht="17.25" thickBot="1">
      <c r="A233" s="27" t="s">
        <v>845</v>
      </c>
      <c r="B233" s="28" t="s">
        <v>657</v>
      </c>
      <c r="C233" s="513"/>
      <c r="D233" s="514"/>
      <c r="E233" s="596"/>
      <c r="F233" s="597"/>
      <c r="G233" s="596"/>
      <c r="H233" s="597"/>
      <c r="I233" s="596"/>
      <c r="J233" s="597"/>
      <c r="K233" s="596"/>
      <c r="L233" s="597"/>
    </row>
    <row r="234" spans="1:14" s="31" customFormat="1" ht="16.5">
      <c r="A234" s="29">
        <v>1</v>
      </c>
      <c r="B234" s="30" t="s">
        <v>316</v>
      </c>
      <c r="C234" s="540" t="s">
        <v>1009</v>
      </c>
      <c r="D234" s="542"/>
      <c r="E234" s="540">
        <v>5.87</v>
      </c>
      <c r="F234" s="542"/>
      <c r="G234" s="540">
        <v>21.47</v>
      </c>
      <c r="H234" s="542"/>
      <c r="I234" s="540">
        <v>34.74</v>
      </c>
      <c r="J234" s="542"/>
      <c r="K234" s="540">
        <v>88.04</v>
      </c>
      <c r="L234" s="542"/>
      <c r="N234" s="93"/>
    </row>
    <row r="235" spans="1:14" s="31" customFormat="1" ht="16.5">
      <c r="A235" s="32">
        <v>2</v>
      </c>
      <c r="B235" s="33" t="s">
        <v>317</v>
      </c>
      <c r="C235" s="502">
        <v>26</v>
      </c>
      <c r="D235" s="503"/>
      <c r="E235" s="502">
        <v>29.35</v>
      </c>
      <c r="F235" s="503"/>
      <c r="G235" s="502">
        <v>25.76</v>
      </c>
      <c r="H235" s="503"/>
      <c r="I235" s="502">
        <v>21.71</v>
      </c>
      <c r="J235" s="503"/>
      <c r="K235" s="502">
        <v>16.14</v>
      </c>
      <c r="L235" s="503"/>
      <c r="N235" s="93"/>
    </row>
    <row r="236" spans="1:14" s="31" customFormat="1" ht="16.5">
      <c r="A236" s="32">
        <v>3</v>
      </c>
      <c r="B236" s="33" t="s">
        <v>318</v>
      </c>
      <c r="C236" s="502">
        <v>28.89</v>
      </c>
      <c r="D236" s="503"/>
      <c r="E236" s="502">
        <v>44.02</v>
      </c>
      <c r="F236" s="503"/>
      <c r="G236" s="502">
        <v>14.67</v>
      </c>
      <c r="H236" s="503"/>
      <c r="I236" s="502">
        <v>13.03</v>
      </c>
      <c r="J236" s="503"/>
      <c r="K236" s="502">
        <v>14.67</v>
      </c>
      <c r="L236" s="503"/>
      <c r="N236" s="93"/>
    </row>
    <row r="237" spans="1:14" s="31" customFormat="1" ht="16.5">
      <c r="A237" s="32">
        <v>4</v>
      </c>
      <c r="B237" s="33" t="s">
        <v>319</v>
      </c>
      <c r="C237" s="502"/>
      <c r="D237" s="503"/>
      <c r="E237" s="502"/>
      <c r="F237" s="503"/>
      <c r="G237" s="502"/>
      <c r="H237" s="503"/>
      <c r="I237" s="502"/>
      <c r="J237" s="503"/>
      <c r="K237" s="502"/>
      <c r="L237" s="503"/>
      <c r="N237" s="93"/>
    </row>
    <row r="238" spans="1:14" s="31" customFormat="1" ht="16.5">
      <c r="A238" s="32">
        <v>5</v>
      </c>
      <c r="B238" s="33" t="s">
        <v>331</v>
      </c>
      <c r="C238" s="502">
        <v>26</v>
      </c>
      <c r="D238" s="503"/>
      <c r="E238" s="502">
        <v>29.34</v>
      </c>
      <c r="F238" s="503"/>
      <c r="G238" s="502">
        <v>29.35</v>
      </c>
      <c r="H238" s="503"/>
      <c r="I238" s="502">
        <v>20.55</v>
      </c>
      <c r="J238" s="503"/>
      <c r="K238" s="502">
        <v>20.55</v>
      </c>
      <c r="L238" s="503"/>
      <c r="N238" s="93"/>
    </row>
    <row r="239" spans="1:14" s="38" customFormat="1" ht="17.25" thickBot="1">
      <c r="A239" s="27"/>
      <c r="B239" s="37" t="s">
        <v>400</v>
      </c>
      <c r="C239" s="574">
        <v>117</v>
      </c>
      <c r="D239" s="575"/>
      <c r="E239" s="574">
        <f>SUM(E234:E238)</f>
        <v>108.58</v>
      </c>
      <c r="F239" s="575"/>
      <c r="G239" s="574">
        <f>SUM(G234:G238)</f>
        <v>91.25</v>
      </c>
      <c r="H239" s="575"/>
      <c r="I239" s="574">
        <f>SUM(I234:I238)</f>
        <v>90.03</v>
      </c>
      <c r="J239" s="575"/>
      <c r="K239" s="574">
        <f>SUM(K234:K238)</f>
        <v>139.4</v>
      </c>
      <c r="L239" s="575"/>
      <c r="N239" s="94"/>
    </row>
    <row r="240" spans="1:14" ht="17.25" thickBot="1">
      <c r="A240" s="27" t="s">
        <v>202</v>
      </c>
      <c r="B240" s="28" t="s">
        <v>320</v>
      </c>
      <c r="C240" s="39" t="s">
        <v>321</v>
      </c>
      <c r="D240" s="40" t="s">
        <v>322</v>
      </c>
      <c r="E240" s="39" t="s">
        <v>321</v>
      </c>
      <c r="F240" s="40" t="s">
        <v>322</v>
      </c>
      <c r="G240" s="39" t="s">
        <v>321</v>
      </c>
      <c r="H240" s="40" t="s">
        <v>322</v>
      </c>
      <c r="I240" s="39" t="s">
        <v>321</v>
      </c>
      <c r="J240" s="40" t="s">
        <v>322</v>
      </c>
      <c r="K240" s="39" t="s">
        <v>321</v>
      </c>
      <c r="L240" s="40" t="s">
        <v>322</v>
      </c>
    </row>
    <row r="241" spans="1:14" s="31" customFormat="1" ht="16.5">
      <c r="A241" s="29">
        <v>1</v>
      </c>
      <c r="B241" s="42" t="s">
        <v>323</v>
      </c>
      <c r="C241" s="45"/>
      <c r="D241" s="46"/>
      <c r="E241" s="45"/>
      <c r="F241" s="46"/>
      <c r="G241" s="45"/>
      <c r="H241" s="46"/>
      <c r="I241" s="45"/>
      <c r="J241" s="46"/>
      <c r="K241" s="45"/>
      <c r="L241" s="46"/>
      <c r="N241" s="93"/>
    </row>
    <row r="242" spans="1:14" s="31" customFormat="1" ht="16.5">
      <c r="A242" s="32">
        <v>2</v>
      </c>
      <c r="B242" s="33" t="s">
        <v>324</v>
      </c>
      <c r="C242" s="45">
        <v>150</v>
      </c>
      <c r="D242" s="46">
        <v>20</v>
      </c>
      <c r="E242" s="45">
        <v>120</v>
      </c>
      <c r="F242" s="49">
        <v>15</v>
      </c>
      <c r="G242" s="45">
        <v>120</v>
      </c>
      <c r="H242" s="46">
        <v>15</v>
      </c>
      <c r="I242" s="45">
        <v>100</v>
      </c>
      <c r="J242" s="46">
        <v>15</v>
      </c>
      <c r="K242" s="74" t="s">
        <v>1010</v>
      </c>
      <c r="L242" s="49">
        <v>15</v>
      </c>
      <c r="N242" s="93"/>
    </row>
    <row r="243" spans="1:14" s="31" customFormat="1" ht="16.5">
      <c r="A243" s="32"/>
      <c r="B243" s="33"/>
      <c r="C243" s="48"/>
      <c r="D243" s="49"/>
      <c r="E243" s="48"/>
      <c r="F243" s="49"/>
      <c r="G243" s="48"/>
      <c r="H243" s="49"/>
      <c r="I243" s="48"/>
      <c r="J243" s="49"/>
      <c r="K243" s="48"/>
      <c r="L243" s="49"/>
      <c r="N243" s="93"/>
    </row>
    <row r="244" spans="1:14" ht="17.25" thickBot="1">
      <c r="A244" s="86"/>
      <c r="B244" s="87"/>
      <c r="C244" s="53"/>
      <c r="D244" s="54"/>
      <c r="E244" s="53"/>
      <c r="F244" s="54"/>
      <c r="G244" s="53"/>
      <c r="H244" s="54"/>
      <c r="I244" s="53"/>
      <c r="J244" s="54"/>
      <c r="K244" s="53"/>
      <c r="L244" s="54"/>
    </row>
    <row r="245" spans="1:14" ht="17.25" thickBot="1">
      <c r="A245" s="27" t="s">
        <v>205</v>
      </c>
      <c r="B245" s="28" t="s">
        <v>325</v>
      </c>
      <c r="C245" s="513"/>
      <c r="D245" s="514"/>
      <c r="E245" s="513"/>
      <c r="F245" s="514"/>
      <c r="G245" s="513"/>
      <c r="H245" s="514"/>
      <c r="I245" s="513"/>
      <c r="J245" s="514"/>
      <c r="K245" s="513"/>
      <c r="L245" s="514"/>
    </row>
    <row r="246" spans="1:14" s="31" customFormat="1" ht="16.5">
      <c r="A246" s="29">
        <v>1</v>
      </c>
      <c r="B246" s="42" t="s">
        <v>326</v>
      </c>
      <c r="C246" s="576">
        <v>4000</v>
      </c>
      <c r="D246" s="577"/>
      <c r="E246" s="576">
        <v>2500</v>
      </c>
      <c r="F246" s="577"/>
      <c r="G246" s="576" t="s">
        <v>354</v>
      </c>
      <c r="H246" s="577"/>
      <c r="I246" s="576">
        <v>2500</v>
      </c>
      <c r="J246" s="577"/>
      <c r="K246" s="576">
        <v>2200</v>
      </c>
      <c r="L246" s="577"/>
      <c r="N246" s="93"/>
    </row>
    <row r="247" spans="1:14" s="31" customFormat="1" ht="16.5">
      <c r="A247" s="32">
        <v>2</v>
      </c>
      <c r="B247" s="33" t="s">
        <v>327</v>
      </c>
      <c r="C247" s="533"/>
      <c r="D247" s="535"/>
      <c r="E247" s="533"/>
      <c r="F247" s="535"/>
      <c r="G247" s="533"/>
      <c r="H247" s="535"/>
      <c r="I247" s="533"/>
      <c r="J247" s="535"/>
      <c r="K247" s="533"/>
      <c r="L247" s="535"/>
      <c r="N247" s="93"/>
    </row>
    <row r="248" spans="1:14" s="31" customFormat="1" ht="16.5">
      <c r="A248" s="32">
        <v>3</v>
      </c>
      <c r="B248" s="33" t="s">
        <v>328</v>
      </c>
      <c r="C248" s="502"/>
      <c r="D248" s="503"/>
      <c r="E248" s="502"/>
      <c r="F248" s="503"/>
      <c r="G248" s="502"/>
      <c r="H248" s="503"/>
      <c r="I248" s="502"/>
      <c r="J248" s="503"/>
      <c r="K248" s="502"/>
      <c r="L248" s="503"/>
      <c r="N248" s="93"/>
    </row>
    <row r="249" spans="1:14" s="31" customFormat="1" ht="16.5">
      <c r="A249" s="32"/>
      <c r="B249" s="33"/>
      <c r="C249" s="502"/>
      <c r="D249" s="503"/>
      <c r="E249" s="502"/>
      <c r="F249" s="503"/>
      <c r="G249" s="502"/>
      <c r="H249" s="503"/>
      <c r="I249" s="502"/>
      <c r="J249" s="503"/>
      <c r="K249" s="502"/>
      <c r="L249" s="503"/>
      <c r="N249" s="93"/>
    </row>
    <row r="250" spans="1:14" ht="17.25" thickBot="1">
      <c r="A250" s="86"/>
      <c r="B250" s="87"/>
      <c r="C250" s="521"/>
      <c r="D250" s="523"/>
      <c r="E250" s="521"/>
      <c r="F250" s="523"/>
      <c r="G250" s="521"/>
      <c r="H250" s="523"/>
      <c r="I250" s="521"/>
      <c r="J250" s="523"/>
      <c r="K250" s="521"/>
      <c r="L250" s="523"/>
    </row>
    <row r="251" spans="1:14" ht="17.25" thickBot="1">
      <c r="A251" s="27" t="s">
        <v>329</v>
      </c>
      <c r="B251" s="59" t="s">
        <v>848</v>
      </c>
      <c r="C251" s="513"/>
      <c r="D251" s="514"/>
      <c r="E251" s="513"/>
      <c r="F251" s="514"/>
      <c r="G251" s="513"/>
      <c r="H251" s="514"/>
      <c r="I251" s="513"/>
      <c r="J251" s="514"/>
      <c r="K251" s="513"/>
      <c r="L251" s="514"/>
    </row>
    <row r="252" spans="1:14" s="31" customFormat="1" ht="16.5">
      <c r="A252" s="29">
        <v>1</v>
      </c>
      <c r="B252" s="30" t="s">
        <v>326</v>
      </c>
      <c r="C252" s="540">
        <v>0.5</v>
      </c>
      <c r="D252" s="542"/>
      <c r="E252" s="540">
        <v>0.53</v>
      </c>
      <c r="F252" s="542"/>
      <c r="G252" s="540">
        <v>0.4</v>
      </c>
      <c r="H252" s="542"/>
      <c r="I252" s="540">
        <v>0.53</v>
      </c>
      <c r="J252" s="542"/>
      <c r="K252" s="540">
        <v>0.28999999999999998</v>
      </c>
      <c r="L252" s="542"/>
      <c r="N252" s="93"/>
    </row>
    <row r="253" spans="1:14" s="31" customFormat="1" ht="16.5">
      <c r="A253" s="32">
        <v>2</v>
      </c>
      <c r="B253" s="33" t="s">
        <v>327</v>
      </c>
      <c r="C253" s="502"/>
      <c r="D253" s="503"/>
      <c r="E253" s="502"/>
      <c r="F253" s="503"/>
      <c r="G253" s="502"/>
      <c r="H253" s="503"/>
      <c r="I253" s="502"/>
      <c r="J253" s="503"/>
      <c r="K253" s="502"/>
      <c r="L253" s="503"/>
      <c r="N253" s="93"/>
    </row>
    <row r="254" spans="1:14" s="31" customFormat="1" ht="16.5">
      <c r="A254" s="32">
        <v>3</v>
      </c>
      <c r="B254" s="33" t="s">
        <v>328</v>
      </c>
      <c r="C254" s="502"/>
      <c r="D254" s="503"/>
      <c r="E254" s="502"/>
      <c r="F254" s="503"/>
      <c r="G254" s="502"/>
      <c r="H254" s="503"/>
      <c r="I254" s="502"/>
      <c r="J254" s="503"/>
      <c r="K254" s="502"/>
      <c r="L254" s="503"/>
      <c r="N254" s="93"/>
    </row>
    <row r="255" spans="1:14" s="31" customFormat="1" ht="16.5">
      <c r="A255" s="60"/>
      <c r="B255" s="61"/>
      <c r="C255" s="502"/>
      <c r="D255" s="503"/>
      <c r="E255" s="502"/>
      <c r="F255" s="503"/>
      <c r="G255" s="502"/>
      <c r="H255" s="503"/>
      <c r="I255" s="502"/>
      <c r="J255" s="503"/>
      <c r="K255" s="502"/>
      <c r="L255" s="503"/>
      <c r="N255" s="93"/>
    </row>
    <row r="256" spans="1:14" ht="17.25" thickBot="1">
      <c r="A256" s="86"/>
      <c r="B256" s="87"/>
      <c r="C256" s="521"/>
      <c r="D256" s="523"/>
      <c r="E256" s="521"/>
      <c r="F256" s="523"/>
      <c r="G256" s="521"/>
      <c r="H256" s="523"/>
      <c r="I256" s="521"/>
      <c r="J256" s="523"/>
      <c r="K256" s="521"/>
      <c r="L256" s="523"/>
    </row>
    <row r="257" spans="1:14" s="25" customFormat="1" ht="17.25" thickBot="1">
      <c r="A257" s="62" t="s">
        <v>330</v>
      </c>
      <c r="B257" s="63" t="s">
        <v>879</v>
      </c>
      <c r="C257" s="568"/>
      <c r="D257" s="569"/>
      <c r="E257" s="568"/>
      <c r="F257" s="569"/>
      <c r="G257" s="568"/>
      <c r="H257" s="569"/>
      <c r="I257" s="568"/>
      <c r="J257" s="569"/>
      <c r="K257" s="513"/>
      <c r="L257" s="514"/>
    </row>
    <row r="258" spans="1:14" ht="16.5">
      <c r="A258" s="91">
        <v>1</v>
      </c>
      <c r="B258" s="92"/>
      <c r="C258" s="589"/>
      <c r="D258" s="590"/>
      <c r="E258" s="589"/>
      <c r="F258" s="590"/>
      <c r="G258" s="589"/>
      <c r="H258" s="590"/>
      <c r="I258" s="589"/>
      <c r="J258" s="590"/>
      <c r="K258" s="540">
        <v>60.3</v>
      </c>
      <c r="L258" s="542"/>
    </row>
    <row r="259" spans="1:14" ht="16.5">
      <c r="A259" s="84"/>
      <c r="B259" s="85"/>
      <c r="C259" s="502"/>
      <c r="D259" s="503"/>
      <c r="E259" s="502"/>
      <c r="F259" s="503"/>
      <c r="G259" s="502"/>
      <c r="H259" s="503"/>
      <c r="I259" s="502"/>
      <c r="J259" s="503"/>
      <c r="K259" s="502"/>
      <c r="L259" s="503"/>
    </row>
    <row r="260" spans="1:14" ht="16.5">
      <c r="A260" s="89"/>
      <c r="B260" s="90"/>
      <c r="C260" s="502"/>
      <c r="D260" s="503"/>
      <c r="E260" s="502"/>
      <c r="F260" s="503"/>
      <c r="G260" s="502"/>
      <c r="H260" s="503"/>
      <c r="I260" s="502"/>
      <c r="J260" s="503"/>
      <c r="K260" s="502"/>
      <c r="L260" s="503"/>
    </row>
    <row r="261" spans="1:14" ht="17.25" thickBot="1">
      <c r="A261" s="86"/>
      <c r="B261" s="87"/>
      <c r="C261" s="521"/>
      <c r="D261" s="523"/>
      <c r="E261" s="521"/>
      <c r="F261" s="523"/>
      <c r="G261" s="521"/>
      <c r="H261" s="523"/>
      <c r="I261" s="521"/>
      <c r="J261" s="523"/>
      <c r="K261" s="521"/>
      <c r="L261" s="523"/>
    </row>
    <row r="262" spans="1:14">
      <c r="A262" s="10" t="s">
        <v>453</v>
      </c>
    </row>
    <row r="263" spans="1:14">
      <c r="A263" s="10" t="s">
        <v>349</v>
      </c>
    </row>
    <row r="265" spans="1:14" ht="11.1" customHeight="1"/>
    <row r="266" spans="1:14" ht="133.35" customHeight="1">
      <c r="A266" s="75"/>
      <c r="C266" s="76"/>
      <c r="D266" s="77"/>
      <c r="E266" s="78"/>
      <c r="F266" s="79"/>
      <c r="G266" s="78"/>
      <c r="H266" s="79"/>
      <c r="I266" s="78"/>
      <c r="J266" s="79"/>
      <c r="K266" s="78"/>
      <c r="M266" s="67">
        <v>11</v>
      </c>
    </row>
    <row r="267" spans="1:14">
      <c r="A267" s="68"/>
      <c r="B267" s="68"/>
      <c r="C267" s="9"/>
      <c r="D267" s="69"/>
      <c r="E267" s="68"/>
      <c r="F267" s="69"/>
      <c r="G267" s="68"/>
      <c r="H267" s="69"/>
      <c r="I267" s="68"/>
      <c r="J267" s="69"/>
      <c r="K267" s="68"/>
      <c r="L267" s="69"/>
    </row>
    <row r="268" spans="1:14" ht="25.35" customHeight="1" thickBot="1">
      <c r="A268" s="549" t="s">
        <v>765</v>
      </c>
      <c r="B268" s="549"/>
      <c r="C268" s="565"/>
      <c r="D268" s="565"/>
      <c r="E268" s="565"/>
      <c r="F268" s="565"/>
      <c r="G268" s="565"/>
      <c r="H268" s="565"/>
      <c r="I268" s="565"/>
      <c r="J268" s="565"/>
      <c r="K268" s="72"/>
      <c r="L268" s="71"/>
    </row>
    <row r="269" spans="1:14" ht="15.75" thickBot="1">
      <c r="A269" s="550"/>
      <c r="B269" s="551"/>
      <c r="C269" s="557" t="s">
        <v>315</v>
      </c>
      <c r="D269" s="558"/>
      <c r="E269" s="558"/>
      <c r="F269" s="558"/>
      <c r="G269" s="558"/>
      <c r="H269" s="558"/>
      <c r="I269" s="558"/>
      <c r="J269" s="558"/>
      <c r="K269" s="558"/>
      <c r="L269" s="559"/>
      <c r="N269" s="10"/>
    </row>
    <row r="270" spans="1:14" ht="54.6" customHeight="1" thickBot="1">
      <c r="A270" s="552"/>
      <c r="B270" s="553"/>
      <c r="C270" s="572" t="s">
        <v>840</v>
      </c>
      <c r="D270" s="573"/>
      <c r="E270" s="572" t="s">
        <v>244</v>
      </c>
      <c r="F270" s="573"/>
      <c r="G270" s="572" t="s">
        <v>245</v>
      </c>
      <c r="H270" s="573"/>
      <c r="I270" s="572" t="s">
        <v>806</v>
      </c>
      <c r="J270" s="573"/>
      <c r="K270" s="572" t="s">
        <v>351</v>
      </c>
      <c r="L270" s="573"/>
      <c r="N270" s="10"/>
    </row>
    <row r="271" spans="1:14" ht="16.350000000000001" customHeight="1" thickBot="1">
      <c r="A271" s="27" t="s">
        <v>845</v>
      </c>
      <c r="B271" s="28" t="s">
        <v>350</v>
      </c>
      <c r="C271" s="587"/>
      <c r="D271" s="588"/>
      <c r="E271" s="591"/>
      <c r="F271" s="592"/>
      <c r="G271" s="587"/>
      <c r="H271" s="588"/>
      <c r="I271" s="587"/>
      <c r="J271" s="588"/>
      <c r="K271" s="587"/>
      <c r="L271" s="588"/>
      <c r="N271" s="10"/>
    </row>
    <row r="272" spans="1:14" s="31" customFormat="1" ht="16.5">
      <c r="A272" s="29">
        <v>1</v>
      </c>
      <c r="B272" s="30" t="s">
        <v>316</v>
      </c>
      <c r="C272" s="540">
        <v>20.309999999999999</v>
      </c>
      <c r="D272" s="542"/>
      <c r="E272" s="540"/>
      <c r="F272" s="542"/>
      <c r="G272" s="540">
        <v>17.61</v>
      </c>
      <c r="H272" s="542"/>
      <c r="I272" s="540">
        <v>44</v>
      </c>
      <c r="J272" s="542"/>
      <c r="K272" s="540">
        <v>60.53</v>
      </c>
      <c r="L272" s="542"/>
    </row>
    <row r="273" spans="1:14" s="31" customFormat="1" ht="16.5">
      <c r="A273" s="32">
        <v>2</v>
      </c>
      <c r="B273" s="33" t="s">
        <v>317</v>
      </c>
      <c r="C273" s="502">
        <v>18.059999999999999</v>
      </c>
      <c r="D273" s="503"/>
      <c r="E273" s="502">
        <v>17.61</v>
      </c>
      <c r="F273" s="503"/>
      <c r="G273" s="502">
        <v>7.34</v>
      </c>
      <c r="H273" s="503"/>
      <c r="I273" s="502">
        <v>8.5</v>
      </c>
      <c r="J273" s="503"/>
      <c r="K273" s="502">
        <v>34.590000000000003</v>
      </c>
      <c r="L273" s="503"/>
    </row>
    <row r="274" spans="1:14" s="31" customFormat="1" ht="16.5">
      <c r="A274" s="32">
        <v>3</v>
      </c>
      <c r="B274" s="33" t="s">
        <v>318</v>
      </c>
      <c r="C274" s="502">
        <v>18.059999999999999</v>
      </c>
      <c r="D274" s="503"/>
      <c r="E274" s="502">
        <v>2.93</v>
      </c>
      <c r="F274" s="503"/>
      <c r="G274" s="502"/>
      <c r="H274" s="503"/>
      <c r="I274" s="502">
        <v>8</v>
      </c>
      <c r="J274" s="503"/>
      <c r="K274" s="502">
        <v>30.27</v>
      </c>
      <c r="L274" s="503"/>
    </row>
    <row r="275" spans="1:14" s="31" customFormat="1" ht="16.5">
      <c r="A275" s="32">
        <v>4</v>
      </c>
      <c r="B275" s="33" t="s">
        <v>319</v>
      </c>
      <c r="C275" s="502"/>
      <c r="D275" s="503"/>
      <c r="E275" s="502"/>
      <c r="F275" s="503"/>
      <c r="G275" s="502"/>
      <c r="H275" s="503"/>
      <c r="I275" s="519"/>
      <c r="J275" s="520"/>
      <c r="K275" s="502"/>
      <c r="L275" s="503"/>
    </row>
    <row r="276" spans="1:14" s="31" customFormat="1" ht="16.5">
      <c r="A276" s="32">
        <v>5</v>
      </c>
      <c r="B276" s="33" t="s">
        <v>331</v>
      </c>
      <c r="C276" s="502">
        <v>22.57</v>
      </c>
      <c r="D276" s="503"/>
      <c r="E276" s="502">
        <v>29.35</v>
      </c>
      <c r="F276" s="503"/>
      <c r="G276" s="502">
        <v>8.8000000000000007</v>
      </c>
      <c r="H276" s="503"/>
      <c r="I276" s="502">
        <v>13.5</v>
      </c>
      <c r="J276" s="503"/>
      <c r="K276" s="502">
        <v>21.61</v>
      </c>
      <c r="L276" s="503"/>
    </row>
    <row r="277" spans="1:14" s="38" customFormat="1" ht="17.25" thickBot="1">
      <c r="A277" s="27"/>
      <c r="B277" s="37" t="s">
        <v>400</v>
      </c>
      <c r="C277" s="574">
        <f>SUM(C272:C276)</f>
        <v>79</v>
      </c>
      <c r="D277" s="575"/>
      <c r="E277" s="574">
        <f>SUM(E272:E276)</f>
        <v>49.89</v>
      </c>
      <c r="F277" s="575"/>
      <c r="G277" s="574">
        <f>SUM(G272:G276)</f>
        <v>33.75</v>
      </c>
      <c r="H277" s="575"/>
      <c r="I277" s="574">
        <f>SUM(I272:I276)</f>
        <v>74</v>
      </c>
      <c r="J277" s="575"/>
      <c r="K277" s="574">
        <f>SUM(K272:K276)</f>
        <v>147</v>
      </c>
      <c r="L277" s="575"/>
    </row>
    <row r="278" spans="1:14" ht="17.25" thickBot="1">
      <c r="A278" s="27" t="s">
        <v>202</v>
      </c>
      <c r="B278" s="28" t="s">
        <v>320</v>
      </c>
      <c r="C278" s="39" t="s">
        <v>321</v>
      </c>
      <c r="D278" s="40" t="s">
        <v>322</v>
      </c>
      <c r="E278" s="39" t="s">
        <v>321</v>
      </c>
      <c r="F278" s="40" t="s">
        <v>322</v>
      </c>
      <c r="G278" s="39" t="s">
        <v>321</v>
      </c>
      <c r="H278" s="40" t="s">
        <v>322</v>
      </c>
      <c r="I278" s="39" t="s">
        <v>321</v>
      </c>
      <c r="J278" s="40" t="s">
        <v>322</v>
      </c>
      <c r="K278" s="39" t="s">
        <v>321</v>
      </c>
      <c r="L278" s="40" t="s">
        <v>322</v>
      </c>
      <c r="N278" s="10"/>
    </row>
    <row r="279" spans="1:14" s="31" customFormat="1" ht="16.5">
      <c r="A279" s="29">
        <v>1</v>
      </c>
      <c r="B279" s="42" t="s">
        <v>323</v>
      </c>
      <c r="C279" s="45"/>
      <c r="D279" s="46"/>
      <c r="E279" s="88"/>
      <c r="F279" s="46"/>
      <c r="G279" s="45">
        <v>30</v>
      </c>
      <c r="H279" s="46">
        <v>3</v>
      </c>
      <c r="I279" s="45">
        <v>50</v>
      </c>
      <c r="J279" s="46">
        <v>3</v>
      </c>
      <c r="K279" s="45"/>
      <c r="L279" s="46"/>
    </row>
    <row r="280" spans="1:14" s="31" customFormat="1" ht="16.5">
      <c r="A280" s="32">
        <v>2</v>
      </c>
      <c r="B280" s="33" t="s">
        <v>324</v>
      </c>
      <c r="C280" s="74">
        <v>150</v>
      </c>
      <c r="D280" s="49">
        <v>20</v>
      </c>
      <c r="E280" s="74">
        <v>100</v>
      </c>
      <c r="F280" s="49">
        <v>3</v>
      </c>
      <c r="G280" s="48"/>
      <c r="H280" s="49"/>
      <c r="I280" s="48"/>
      <c r="J280" s="49"/>
      <c r="K280" s="74">
        <v>250</v>
      </c>
      <c r="L280" s="49">
        <v>15</v>
      </c>
    </row>
    <row r="281" spans="1:14" s="31" customFormat="1" ht="16.5">
      <c r="A281" s="32"/>
      <c r="B281" s="33"/>
      <c r="C281" s="48"/>
      <c r="D281" s="49"/>
      <c r="E281" s="48"/>
      <c r="F281" s="49"/>
      <c r="G281" s="48"/>
      <c r="H281" s="49"/>
      <c r="I281" s="48"/>
      <c r="J281" s="49"/>
      <c r="K281" s="48"/>
      <c r="L281" s="49"/>
    </row>
    <row r="282" spans="1:14" ht="17.25" thickBot="1">
      <c r="A282" s="86"/>
      <c r="B282" s="87"/>
      <c r="C282" s="53"/>
      <c r="D282" s="54"/>
      <c r="E282" s="53"/>
      <c r="F282" s="54"/>
      <c r="G282" s="53"/>
      <c r="H282" s="54"/>
      <c r="I282" s="53"/>
      <c r="J282" s="54"/>
      <c r="K282" s="53"/>
      <c r="L282" s="54"/>
      <c r="N282" s="10"/>
    </row>
    <row r="283" spans="1:14" ht="17.25" thickBot="1">
      <c r="A283" s="27" t="s">
        <v>205</v>
      </c>
      <c r="B283" s="28" t="s">
        <v>325</v>
      </c>
      <c r="C283" s="513"/>
      <c r="D283" s="514"/>
      <c r="E283" s="513"/>
      <c r="F283" s="514"/>
      <c r="G283" s="513"/>
      <c r="H283" s="514"/>
      <c r="I283" s="513"/>
      <c r="J283" s="514"/>
      <c r="K283" s="513"/>
      <c r="L283" s="514"/>
      <c r="N283" s="10"/>
    </row>
    <row r="284" spans="1:14" s="31" customFormat="1" ht="16.5">
      <c r="A284" s="29">
        <v>1</v>
      </c>
      <c r="B284" s="42" t="s">
        <v>326</v>
      </c>
      <c r="C284" s="576">
        <v>2500</v>
      </c>
      <c r="D284" s="577"/>
      <c r="E284" s="585">
        <v>800</v>
      </c>
      <c r="F284" s="586"/>
      <c r="G284" s="585">
        <v>500</v>
      </c>
      <c r="H284" s="586"/>
      <c r="I284" s="585">
        <v>1600</v>
      </c>
      <c r="J284" s="586"/>
      <c r="K284" s="585" t="s">
        <v>355</v>
      </c>
      <c r="L284" s="586"/>
    </row>
    <row r="285" spans="1:14" s="31" customFormat="1" ht="16.5">
      <c r="A285" s="32">
        <v>2</v>
      </c>
      <c r="B285" s="33" t="s">
        <v>327</v>
      </c>
      <c r="C285" s="533"/>
      <c r="D285" s="535"/>
      <c r="E285" s="533"/>
      <c r="F285" s="535"/>
      <c r="G285" s="533"/>
      <c r="H285" s="535"/>
      <c r="I285" s="533"/>
      <c r="J285" s="535"/>
      <c r="K285" s="533"/>
      <c r="L285" s="535"/>
    </row>
    <row r="286" spans="1:14" s="31" customFormat="1" ht="16.5">
      <c r="A286" s="32">
        <v>3</v>
      </c>
      <c r="B286" s="33" t="s">
        <v>328</v>
      </c>
      <c r="C286" s="502"/>
      <c r="D286" s="503"/>
      <c r="E286" s="502"/>
      <c r="F286" s="503"/>
      <c r="G286" s="502"/>
      <c r="H286" s="503"/>
      <c r="I286" s="502"/>
      <c r="J286" s="503"/>
      <c r="K286" s="502"/>
      <c r="L286" s="503"/>
    </row>
    <row r="287" spans="1:14" s="31" customFormat="1" ht="16.5">
      <c r="A287" s="32"/>
      <c r="B287" s="33"/>
      <c r="C287" s="502"/>
      <c r="D287" s="503"/>
      <c r="E287" s="502"/>
      <c r="F287" s="503"/>
      <c r="G287" s="502"/>
      <c r="H287" s="503"/>
      <c r="I287" s="502"/>
      <c r="J287" s="503"/>
      <c r="K287" s="502"/>
      <c r="L287" s="503"/>
    </row>
    <row r="288" spans="1:14" ht="17.25" thickBot="1">
      <c r="A288" s="86"/>
      <c r="B288" s="87"/>
      <c r="C288" s="521"/>
      <c r="D288" s="523"/>
      <c r="E288" s="521"/>
      <c r="F288" s="523"/>
      <c r="G288" s="521"/>
      <c r="H288" s="523"/>
      <c r="I288" s="521"/>
      <c r="J288" s="523"/>
      <c r="K288" s="521"/>
      <c r="L288" s="523"/>
      <c r="N288" s="10"/>
    </row>
    <row r="289" spans="1:14" ht="17.25" thickBot="1">
      <c r="A289" s="27" t="s">
        <v>329</v>
      </c>
      <c r="B289" s="59" t="s">
        <v>848</v>
      </c>
      <c r="C289" s="513"/>
      <c r="D289" s="514"/>
      <c r="E289" s="513"/>
      <c r="F289" s="514"/>
      <c r="G289" s="513"/>
      <c r="H289" s="514"/>
      <c r="I289" s="513"/>
      <c r="J289" s="514"/>
      <c r="K289" s="513"/>
      <c r="L289" s="514"/>
      <c r="N289" s="10"/>
    </row>
    <row r="290" spans="1:14" s="31" customFormat="1" ht="16.5">
      <c r="A290" s="29">
        <v>1</v>
      </c>
      <c r="B290" s="30" t="s">
        <v>326</v>
      </c>
      <c r="C290" s="540">
        <v>0.44</v>
      </c>
      <c r="D290" s="542"/>
      <c r="E290" s="540">
        <v>0.76</v>
      </c>
      <c r="F290" s="542"/>
      <c r="G290" s="540">
        <v>0.44</v>
      </c>
      <c r="H290" s="542"/>
      <c r="I290" s="540">
        <v>0.3</v>
      </c>
      <c r="J290" s="542"/>
      <c r="K290" s="540" t="s">
        <v>77</v>
      </c>
      <c r="L290" s="542"/>
    </row>
    <row r="291" spans="1:14" s="31" customFormat="1" ht="16.5">
      <c r="A291" s="32">
        <v>2</v>
      </c>
      <c r="B291" s="33" t="s">
        <v>327</v>
      </c>
      <c r="C291" s="502"/>
      <c r="D291" s="503"/>
      <c r="E291" s="502"/>
      <c r="F291" s="503"/>
      <c r="G291" s="502"/>
      <c r="H291" s="503"/>
      <c r="I291" s="502"/>
      <c r="J291" s="503"/>
      <c r="K291" s="502"/>
      <c r="L291" s="503"/>
    </row>
    <row r="292" spans="1:14" s="31" customFormat="1" ht="16.5">
      <c r="A292" s="32">
        <v>3</v>
      </c>
      <c r="B292" s="33" t="s">
        <v>328</v>
      </c>
      <c r="C292" s="502"/>
      <c r="D292" s="503"/>
      <c r="E292" s="502"/>
      <c r="F292" s="503"/>
      <c r="G292" s="502"/>
      <c r="H292" s="503"/>
      <c r="I292" s="502"/>
      <c r="J292" s="503"/>
      <c r="K292" s="502"/>
      <c r="L292" s="503"/>
    </row>
    <row r="293" spans="1:14" s="31" customFormat="1" ht="16.5">
      <c r="A293" s="60"/>
      <c r="B293" s="61"/>
      <c r="C293" s="502"/>
      <c r="D293" s="503"/>
      <c r="E293" s="502"/>
      <c r="F293" s="503"/>
      <c r="G293" s="502"/>
      <c r="H293" s="503"/>
      <c r="I293" s="502"/>
      <c r="J293" s="503"/>
      <c r="K293" s="502"/>
      <c r="L293" s="503"/>
    </row>
    <row r="294" spans="1:14" ht="17.25" thickBot="1">
      <c r="A294" s="86"/>
      <c r="B294" s="87"/>
      <c r="C294" s="521"/>
      <c r="D294" s="523"/>
      <c r="E294" s="521"/>
      <c r="F294" s="523"/>
      <c r="G294" s="521"/>
      <c r="H294" s="523"/>
      <c r="I294" s="521"/>
      <c r="J294" s="523"/>
      <c r="K294" s="521"/>
      <c r="L294" s="523"/>
      <c r="N294" s="10"/>
    </row>
    <row r="295" spans="1:14" s="25" customFormat="1" ht="17.25" thickBot="1">
      <c r="A295" s="62" t="s">
        <v>330</v>
      </c>
      <c r="B295" s="63" t="s">
        <v>441</v>
      </c>
      <c r="C295" s="568"/>
      <c r="D295" s="569"/>
      <c r="E295" s="568"/>
      <c r="F295" s="569"/>
      <c r="G295" s="568"/>
      <c r="H295" s="569"/>
      <c r="I295" s="568"/>
      <c r="J295" s="569"/>
      <c r="K295" s="568"/>
      <c r="L295" s="569"/>
    </row>
    <row r="296" spans="1:14" ht="16.5">
      <c r="A296" s="91"/>
      <c r="B296" s="92"/>
      <c r="C296" s="589"/>
      <c r="D296" s="590"/>
      <c r="E296" s="589"/>
      <c r="F296" s="590"/>
      <c r="G296" s="589"/>
      <c r="H296" s="590"/>
      <c r="I296" s="589"/>
      <c r="J296" s="590"/>
      <c r="K296" s="589"/>
      <c r="L296" s="590"/>
      <c r="N296" s="10"/>
    </row>
    <row r="297" spans="1:14" ht="16.5">
      <c r="A297" s="84"/>
      <c r="B297" s="85"/>
      <c r="C297" s="502"/>
      <c r="D297" s="503"/>
      <c r="E297" s="502"/>
      <c r="F297" s="503"/>
      <c r="G297" s="502"/>
      <c r="H297" s="503"/>
      <c r="I297" s="502"/>
      <c r="J297" s="503"/>
      <c r="K297" s="502"/>
      <c r="L297" s="503"/>
      <c r="N297" s="10"/>
    </row>
    <row r="298" spans="1:14" ht="16.5">
      <c r="A298" s="89"/>
      <c r="B298" s="90"/>
      <c r="C298" s="502"/>
      <c r="D298" s="503"/>
      <c r="E298" s="502"/>
      <c r="F298" s="503"/>
      <c r="G298" s="502"/>
      <c r="H298" s="503"/>
      <c r="I298" s="502"/>
      <c r="J298" s="503"/>
      <c r="K298" s="502"/>
      <c r="L298" s="503"/>
      <c r="N298" s="10"/>
    </row>
    <row r="299" spans="1:14" ht="17.25" thickBot="1">
      <c r="A299" s="86"/>
      <c r="B299" s="87"/>
      <c r="C299" s="521"/>
      <c r="D299" s="523"/>
      <c r="E299" s="521"/>
      <c r="F299" s="523"/>
      <c r="G299" s="521"/>
      <c r="H299" s="523"/>
      <c r="I299" s="521"/>
      <c r="J299" s="523"/>
      <c r="K299" s="521"/>
      <c r="L299" s="523"/>
      <c r="N299" s="10"/>
    </row>
    <row r="302" spans="1:14" ht="11.45" customHeight="1"/>
    <row r="303" spans="1:14" ht="111" customHeight="1">
      <c r="A303" s="75"/>
      <c r="C303" s="76"/>
      <c r="D303" s="77"/>
      <c r="E303" s="78"/>
      <c r="F303" s="79"/>
      <c r="G303" s="78"/>
      <c r="H303" s="79"/>
      <c r="I303" s="78"/>
      <c r="J303" s="79"/>
      <c r="K303" s="78"/>
      <c r="M303" s="67">
        <v>12</v>
      </c>
    </row>
    <row r="304" spans="1:14">
      <c r="A304" s="68"/>
      <c r="B304" s="68"/>
      <c r="C304" s="9"/>
      <c r="D304" s="69"/>
      <c r="E304" s="68"/>
      <c r="F304" s="69"/>
      <c r="G304" s="68"/>
      <c r="H304" s="69"/>
      <c r="I304" s="68"/>
      <c r="J304" s="69"/>
      <c r="K304" s="68"/>
      <c r="L304" s="69"/>
      <c r="N304" s="10"/>
    </row>
    <row r="305" spans="1:14" ht="25.35" customHeight="1" thickBot="1">
      <c r="A305" s="549" t="s">
        <v>766</v>
      </c>
      <c r="B305" s="549"/>
      <c r="C305" s="70"/>
      <c r="D305" s="71"/>
      <c r="E305" s="72"/>
      <c r="F305" s="71"/>
      <c r="G305" s="72"/>
      <c r="H305" s="71"/>
      <c r="I305" s="72"/>
      <c r="J305" s="71"/>
      <c r="K305" s="72"/>
      <c r="L305" s="71"/>
      <c r="N305" s="10"/>
    </row>
    <row r="306" spans="1:14" ht="15.75" thickBot="1">
      <c r="A306" s="550"/>
      <c r="B306" s="551"/>
      <c r="C306" s="557" t="s">
        <v>315</v>
      </c>
      <c r="D306" s="558"/>
      <c r="E306" s="558"/>
      <c r="F306" s="558"/>
      <c r="G306" s="558"/>
      <c r="H306" s="558"/>
      <c r="I306" s="558"/>
      <c r="J306" s="558"/>
      <c r="K306" s="558"/>
      <c r="L306" s="559"/>
      <c r="N306" s="10"/>
    </row>
    <row r="307" spans="1:14" ht="33" customHeight="1" thickBot="1">
      <c r="A307" s="552"/>
      <c r="B307" s="553"/>
      <c r="C307" s="570" t="s">
        <v>248</v>
      </c>
      <c r="D307" s="571"/>
      <c r="E307" s="570" t="s">
        <v>843</v>
      </c>
      <c r="F307" s="571"/>
      <c r="G307" s="570" t="s">
        <v>247</v>
      </c>
      <c r="H307" s="571"/>
      <c r="I307" s="572" t="s">
        <v>103</v>
      </c>
      <c r="J307" s="573"/>
      <c r="K307" s="570" t="s">
        <v>246</v>
      </c>
      <c r="L307" s="571"/>
      <c r="N307" s="10"/>
    </row>
    <row r="308" spans="1:14" ht="17.25" thickBot="1">
      <c r="A308" s="27" t="s">
        <v>845</v>
      </c>
      <c r="B308" s="28" t="s">
        <v>657</v>
      </c>
      <c r="C308" s="513"/>
      <c r="D308" s="514"/>
      <c r="E308" s="596"/>
      <c r="F308" s="597"/>
      <c r="G308" s="596"/>
      <c r="H308" s="597"/>
      <c r="I308" s="596"/>
      <c r="J308" s="597"/>
      <c r="K308" s="596"/>
      <c r="L308" s="597"/>
      <c r="N308" s="10"/>
    </row>
    <row r="309" spans="1:14" s="31" customFormat="1" ht="16.5">
      <c r="A309" s="29">
        <v>1</v>
      </c>
      <c r="B309" s="30" t="s">
        <v>316</v>
      </c>
      <c r="C309" s="540"/>
      <c r="D309" s="542"/>
      <c r="E309" s="540"/>
      <c r="F309" s="542"/>
      <c r="G309" s="540"/>
      <c r="H309" s="542"/>
      <c r="I309" s="540"/>
      <c r="J309" s="542"/>
      <c r="K309" s="540"/>
      <c r="L309" s="542"/>
    </row>
    <row r="310" spans="1:14" s="31" customFormat="1" ht="16.5">
      <c r="A310" s="32">
        <v>2</v>
      </c>
      <c r="B310" s="33" t="s">
        <v>317</v>
      </c>
      <c r="C310" s="502">
        <v>18.52</v>
      </c>
      <c r="D310" s="503"/>
      <c r="E310" s="502">
        <v>16.100000000000001</v>
      </c>
      <c r="F310" s="503"/>
      <c r="G310" s="502">
        <v>32.28</v>
      </c>
      <c r="H310" s="503"/>
      <c r="I310" s="502">
        <v>11.74</v>
      </c>
      <c r="J310" s="503"/>
      <c r="K310" s="502">
        <v>16.420000000000002</v>
      </c>
      <c r="L310" s="503"/>
    </row>
    <row r="311" spans="1:14" s="31" customFormat="1" ht="16.5">
      <c r="A311" s="32">
        <v>3</v>
      </c>
      <c r="B311" s="33" t="s">
        <v>318</v>
      </c>
      <c r="C311" s="502">
        <v>43.58</v>
      </c>
      <c r="D311" s="503"/>
      <c r="E311" s="502">
        <v>45.17</v>
      </c>
      <c r="F311" s="503"/>
      <c r="G311" s="502">
        <v>29.35</v>
      </c>
      <c r="H311" s="503"/>
      <c r="I311" s="502">
        <v>29.35</v>
      </c>
      <c r="J311" s="503"/>
      <c r="K311" s="502">
        <v>29.35</v>
      </c>
      <c r="L311" s="503"/>
    </row>
    <row r="312" spans="1:14" s="31" customFormat="1" ht="16.5">
      <c r="A312" s="32">
        <v>4</v>
      </c>
      <c r="B312" s="33" t="s">
        <v>319</v>
      </c>
      <c r="C312" s="502"/>
      <c r="D312" s="503"/>
      <c r="E312" s="502"/>
      <c r="F312" s="503"/>
      <c r="G312" s="502"/>
      <c r="H312" s="503"/>
      <c r="I312" s="502"/>
      <c r="J312" s="503"/>
      <c r="K312" s="502"/>
      <c r="L312" s="503"/>
    </row>
    <row r="313" spans="1:14" s="31" customFormat="1" ht="16.5">
      <c r="A313" s="32">
        <v>5</v>
      </c>
      <c r="B313" s="33" t="s">
        <v>331</v>
      </c>
      <c r="C313" s="502">
        <v>10.9</v>
      </c>
      <c r="D313" s="503"/>
      <c r="E313" s="502">
        <v>11.73</v>
      </c>
      <c r="F313" s="503"/>
      <c r="G313" s="502">
        <v>14.67</v>
      </c>
      <c r="H313" s="503"/>
      <c r="I313" s="502">
        <v>14.67</v>
      </c>
      <c r="J313" s="503"/>
      <c r="K313" s="502">
        <v>11.73</v>
      </c>
      <c r="L313" s="503"/>
    </row>
    <row r="314" spans="1:14" s="38" customFormat="1" ht="17.25" thickBot="1">
      <c r="A314" s="27"/>
      <c r="B314" s="37" t="s">
        <v>400</v>
      </c>
      <c r="C314" s="574">
        <f>SUM(C309:C313)</f>
        <v>73</v>
      </c>
      <c r="D314" s="575"/>
      <c r="E314" s="574">
        <f>SUM(E309:E313)</f>
        <v>73</v>
      </c>
      <c r="F314" s="575"/>
      <c r="G314" s="574">
        <f>SUM(G309:G313)</f>
        <v>76.3</v>
      </c>
      <c r="H314" s="575"/>
      <c r="I314" s="574">
        <f>SUM(I309:I313)</f>
        <v>55.76</v>
      </c>
      <c r="J314" s="575"/>
      <c r="K314" s="574">
        <f>SUM(K309:K313)</f>
        <v>57.5</v>
      </c>
      <c r="L314" s="575"/>
    </row>
    <row r="315" spans="1:14" ht="17.25" thickBot="1">
      <c r="A315" s="27" t="s">
        <v>202</v>
      </c>
      <c r="B315" s="28" t="s">
        <v>320</v>
      </c>
      <c r="C315" s="39" t="s">
        <v>321</v>
      </c>
      <c r="D315" s="40" t="s">
        <v>322</v>
      </c>
      <c r="E315" s="39" t="s">
        <v>321</v>
      </c>
      <c r="F315" s="40" t="s">
        <v>322</v>
      </c>
      <c r="G315" s="39" t="s">
        <v>321</v>
      </c>
      <c r="H315" s="40" t="s">
        <v>322</v>
      </c>
      <c r="I315" s="39" t="s">
        <v>321</v>
      </c>
      <c r="J315" s="40" t="s">
        <v>322</v>
      </c>
      <c r="K315" s="39" t="s">
        <v>321</v>
      </c>
      <c r="L315" s="40" t="s">
        <v>322</v>
      </c>
      <c r="N315" s="10"/>
    </row>
    <row r="316" spans="1:14" s="31" customFormat="1" ht="16.5">
      <c r="A316" s="29">
        <v>1</v>
      </c>
      <c r="B316" s="42" t="s">
        <v>323</v>
      </c>
      <c r="C316" s="88"/>
      <c r="D316" s="46"/>
      <c r="E316" s="88"/>
      <c r="F316" s="46"/>
      <c r="G316" s="88"/>
      <c r="H316" s="46"/>
      <c r="I316" s="88"/>
      <c r="J316" s="46"/>
      <c r="K316" s="88"/>
      <c r="L316" s="46"/>
    </row>
    <row r="317" spans="1:14" s="31" customFormat="1" ht="16.5">
      <c r="A317" s="32">
        <v>2</v>
      </c>
      <c r="B317" s="33" t="s">
        <v>324</v>
      </c>
      <c r="C317" s="74">
        <v>80</v>
      </c>
      <c r="D317" s="49">
        <v>15</v>
      </c>
      <c r="E317" s="131">
        <v>75</v>
      </c>
      <c r="F317" s="58">
        <v>15</v>
      </c>
      <c r="G317" s="74">
        <v>90</v>
      </c>
      <c r="H317" s="49">
        <v>15</v>
      </c>
      <c r="I317" s="74">
        <v>120</v>
      </c>
      <c r="J317" s="49">
        <v>15</v>
      </c>
      <c r="K317" s="74">
        <v>80</v>
      </c>
      <c r="L317" s="49">
        <v>15</v>
      </c>
    </row>
    <row r="318" spans="1:14" s="31" customFormat="1" ht="16.5">
      <c r="A318" s="32"/>
      <c r="B318" s="33"/>
      <c r="C318" s="48"/>
      <c r="D318" s="49"/>
      <c r="E318" s="48"/>
      <c r="F318" s="49"/>
      <c r="G318" s="48"/>
      <c r="H318" s="49"/>
      <c r="I318" s="48"/>
      <c r="J318" s="49"/>
      <c r="K318" s="48"/>
      <c r="L318" s="49"/>
    </row>
    <row r="319" spans="1:14" ht="17.25" thickBot="1">
      <c r="A319" s="86"/>
      <c r="B319" s="87"/>
      <c r="C319" s="53"/>
      <c r="D319" s="54"/>
      <c r="E319" s="53"/>
      <c r="F319" s="54"/>
      <c r="G319" s="53"/>
      <c r="H319" s="54"/>
      <c r="I319" s="53"/>
      <c r="J319" s="54"/>
      <c r="K319" s="53"/>
      <c r="L319" s="54"/>
      <c r="N319" s="10"/>
    </row>
    <row r="320" spans="1:14" ht="17.25" thickBot="1">
      <c r="A320" s="27" t="s">
        <v>205</v>
      </c>
      <c r="B320" s="28" t="s">
        <v>325</v>
      </c>
      <c r="C320" s="513"/>
      <c r="D320" s="514"/>
      <c r="E320" s="513"/>
      <c r="F320" s="514"/>
      <c r="G320" s="513"/>
      <c r="H320" s="514"/>
      <c r="I320" s="513"/>
      <c r="J320" s="514"/>
      <c r="K320" s="513"/>
      <c r="L320" s="514"/>
      <c r="N320" s="10"/>
    </row>
    <row r="321" spans="1:14" s="31" customFormat="1" ht="15.6" customHeight="1">
      <c r="A321" s="29">
        <v>1</v>
      </c>
      <c r="B321" s="42" t="s">
        <v>326</v>
      </c>
      <c r="C321" s="576">
        <v>2500</v>
      </c>
      <c r="D321" s="577"/>
      <c r="E321" s="576">
        <v>2500</v>
      </c>
      <c r="F321" s="577"/>
      <c r="G321" s="576">
        <v>1800</v>
      </c>
      <c r="H321" s="577"/>
      <c r="I321" s="585">
        <v>800</v>
      </c>
      <c r="J321" s="586"/>
      <c r="K321" s="576">
        <v>1800</v>
      </c>
      <c r="L321" s="577"/>
    </row>
    <row r="322" spans="1:14" s="31" customFormat="1" ht="16.5">
      <c r="A322" s="32">
        <v>2</v>
      </c>
      <c r="B322" s="33" t="s">
        <v>327</v>
      </c>
      <c r="C322" s="533"/>
      <c r="D322" s="535"/>
      <c r="E322" s="533"/>
      <c r="F322" s="535"/>
      <c r="G322" s="533"/>
      <c r="H322" s="535"/>
      <c r="I322" s="533"/>
      <c r="J322" s="535"/>
      <c r="K322" s="533"/>
      <c r="L322" s="535"/>
    </row>
    <row r="323" spans="1:14" s="31" customFormat="1" ht="16.5">
      <c r="A323" s="32">
        <v>3</v>
      </c>
      <c r="B323" s="33" t="s">
        <v>328</v>
      </c>
      <c r="C323" s="502"/>
      <c r="D323" s="503"/>
      <c r="E323" s="502"/>
      <c r="F323" s="503"/>
      <c r="G323" s="502"/>
      <c r="H323" s="503"/>
      <c r="I323" s="502"/>
      <c r="J323" s="503"/>
      <c r="K323" s="502"/>
      <c r="L323" s="503"/>
    </row>
    <row r="324" spans="1:14" s="31" customFormat="1" ht="16.5">
      <c r="A324" s="32"/>
      <c r="B324" s="33"/>
      <c r="C324" s="502"/>
      <c r="D324" s="503"/>
      <c r="E324" s="502"/>
      <c r="F324" s="503"/>
      <c r="G324" s="502"/>
      <c r="H324" s="503"/>
      <c r="I324" s="502"/>
      <c r="J324" s="503"/>
      <c r="K324" s="502"/>
      <c r="L324" s="503"/>
    </row>
    <row r="325" spans="1:14" ht="17.25" thickBot="1">
      <c r="A325" s="86"/>
      <c r="B325" s="87"/>
      <c r="C325" s="521"/>
      <c r="D325" s="523"/>
      <c r="E325" s="521"/>
      <c r="F325" s="523"/>
      <c r="G325" s="521"/>
      <c r="H325" s="523"/>
      <c r="I325" s="521"/>
      <c r="J325" s="523"/>
      <c r="K325" s="521"/>
      <c r="L325" s="523"/>
      <c r="N325" s="10"/>
    </row>
    <row r="326" spans="1:14" ht="17.25" thickBot="1">
      <c r="A326" s="27" t="s">
        <v>329</v>
      </c>
      <c r="B326" s="59" t="s">
        <v>848</v>
      </c>
      <c r="C326" s="513"/>
      <c r="D326" s="514"/>
      <c r="E326" s="513"/>
      <c r="F326" s="514"/>
      <c r="G326" s="513"/>
      <c r="H326" s="514"/>
      <c r="I326" s="513"/>
      <c r="J326" s="514"/>
      <c r="K326" s="513"/>
      <c r="L326" s="514"/>
      <c r="N326" s="10"/>
    </row>
    <row r="327" spans="1:14" s="31" customFormat="1" ht="16.5">
      <c r="A327" s="29">
        <v>1</v>
      </c>
      <c r="B327" s="30" t="s">
        <v>326</v>
      </c>
      <c r="C327" s="540">
        <v>0.44</v>
      </c>
      <c r="D327" s="542"/>
      <c r="E327" s="540">
        <v>0.51</v>
      </c>
      <c r="F327" s="542"/>
      <c r="G327" s="540">
        <v>0.44</v>
      </c>
      <c r="H327" s="542"/>
      <c r="I327" s="540">
        <v>1.76</v>
      </c>
      <c r="J327" s="542"/>
      <c r="K327" s="540">
        <v>0.44</v>
      </c>
      <c r="L327" s="542"/>
    </row>
    <row r="328" spans="1:14" s="31" customFormat="1" ht="16.5">
      <c r="A328" s="32">
        <v>2</v>
      </c>
      <c r="B328" s="33" t="s">
        <v>327</v>
      </c>
      <c r="C328" s="502"/>
      <c r="D328" s="503"/>
      <c r="E328" s="502"/>
      <c r="F328" s="503"/>
      <c r="G328" s="502"/>
      <c r="H328" s="503"/>
      <c r="I328" s="502"/>
      <c r="J328" s="503"/>
      <c r="K328" s="502"/>
      <c r="L328" s="503"/>
    </row>
    <row r="329" spans="1:14" s="31" customFormat="1" ht="16.5">
      <c r="A329" s="32">
        <v>3</v>
      </c>
      <c r="B329" s="33" t="s">
        <v>328</v>
      </c>
      <c r="C329" s="502"/>
      <c r="D329" s="503"/>
      <c r="E329" s="502"/>
      <c r="F329" s="503"/>
      <c r="G329" s="502"/>
      <c r="H329" s="503"/>
      <c r="I329" s="502"/>
      <c r="J329" s="503"/>
      <c r="K329" s="502"/>
      <c r="L329" s="503"/>
    </row>
    <row r="330" spans="1:14" ht="16.5">
      <c r="A330" s="89"/>
      <c r="B330" s="90"/>
      <c r="C330" s="502"/>
      <c r="D330" s="503"/>
      <c r="E330" s="502"/>
      <c r="F330" s="503"/>
      <c r="G330" s="502"/>
      <c r="H330" s="503"/>
      <c r="I330" s="502"/>
      <c r="J330" s="503"/>
      <c r="K330" s="502"/>
      <c r="L330" s="503"/>
      <c r="N330" s="10"/>
    </row>
    <row r="331" spans="1:14" ht="17.25" thickBot="1">
      <c r="A331" s="86"/>
      <c r="B331" s="87"/>
      <c r="C331" s="521"/>
      <c r="D331" s="523"/>
      <c r="E331" s="521"/>
      <c r="F331" s="523"/>
      <c r="G331" s="521"/>
      <c r="H331" s="523"/>
      <c r="I331" s="521"/>
      <c r="J331" s="523"/>
      <c r="K331" s="521"/>
      <c r="L331" s="523"/>
      <c r="N331" s="10"/>
    </row>
    <row r="332" spans="1:14" s="25" customFormat="1" ht="17.25" thickBot="1">
      <c r="A332" s="62" t="s">
        <v>330</v>
      </c>
      <c r="B332" s="63" t="s">
        <v>441</v>
      </c>
      <c r="C332" s="568"/>
      <c r="D332" s="569"/>
      <c r="E332" s="568"/>
      <c r="F332" s="569"/>
      <c r="G332" s="568"/>
      <c r="H332" s="569"/>
      <c r="I332" s="568"/>
      <c r="J332" s="569"/>
      <c r="K332" s="568"/>
      <c r="L332" s="569"/>
    </row>
    <row r="333" spans="1:14" ht="17.25" thickBot="1">
      <c r="A333" s="95" t="s">
        <v>314</v>
      </c>
      <c r="B333" s="96"/>
      <c r="C333" s="578"/>
      <c r="D333" s="579"/>
      <c r="E333" s="578"/>
      <c r="F333" s="579"/>
      <c r="G333" s="578"/>
      <c r="H333" s="579"/>
      <c r="I333" s="578"/>
      <c r="J333" s="579"/>
      <c r="K333" s="578"/>
      <c r="L333" s="579"/>
      <c r="N333" s="10"/>
    </row>
    <row r="334" spans="1:14" ht="17.25" thickBot="1">
      <c r="A334" s="97" t="s">
        <v>228</v>
      </c>
      <c r="B334" s="59" t="s">
        <v>353</v>
      </c>
      <c r="C334" s="513"/>
      <c r="D334" s="514"/>
      <c r="E334" s="513"/>
      <c r="F334" s="514"/>
      <c r="G334" s="513"/>
      <c r="H334" s="514"/>
      <c r="I334" s="513"/>
      <c r="J334" s="514"/>
      <c r="K334" s="513"/>
      <c r="L334" s="514"/>
      <c r="N334" s="10"/>
    </row>
    <row r="335" spans="1:14" ht="16.5">
      <c r="A335" s="89">
        <v>1</v>
      </c>
      <c r="B335" s="90"/>
      <c r="C335" s="540">
        <v>381.51</v>
      </c>
      <c r="D335" s="542"/>
      <c r="E335" s="540">
        <v>381.51</v>
      </c>
      <c r="F335" s="542"/>
      <c r="G335" s="540">
        <v>381.51</v>
      </c>
      <c r="H335" s="542"/>
      <c r="I335" s="540">
        <v>440.21</v>
      </c>
      <c r="J335" s="542"/>
      <c r="K335" s="540">
        <v>381.51</v>
      </c>
      <c r="L335" s="542"/>
      <c r="N335" s="10"/>
    </row>
    <row r="336" spans="1:14" ht="16.350000000000001" customHeight="1" thickBot="1">
      <c r="A336" s="86"/>
      <c r="B336" s="87"/>
      <c r="C336" s="657"/>
      <c r="D336" s="658"/>
      <c r="E336" s="657"/>
      <c r="F336" s="658"/>
      <c r="G336" s="657"/>
      <c r="H336" s="658"/>
      <c r="I336" s="657"/>
      <c r="J336" s="658"/>
      <c r="K336" s="657"/>
      <c r="L336" s="658"/>
      <c r="N336" s="10"/>
    </row>
    <row r="338" spans="1:14" ht="12.6" customHeight="1"/>
    <row r="340" spans="1:14" ht="11.1" customHeight="1"/>
    <row r="341" spans="1:14" ht="8.1" customHeight="1"/>
    <row r="342" spans="1:14" ht="113.45" customHeight="1">
      <c r="A342" s="75"/>
      <c r="C342" s="76"/>
      <c r="D342" s="77"/>
      <c r="E342" s="78"/>
      <c r="F342" s="79"/>
      <c r="G342" s="78"/>
      <c r="H342" s="79"/>
      <c r="I342" s="78"/>
      <c r="J342" s="79"/>
      <c r="K342" s="78"/>
      <c r="M342" s="67">
        <v>13</v>
      </c>
    </row>
    <row r="343" spans="1:14">
      <c r="A343" s="68"/>
      <c r="B343" s="68"/>
      <c r="C343" s="9"/>
      <c r="D343" s="69"/>
      <c r="E343" s="68"/>
      <c r="F343" s="69"/>
      <c r="G343" s="68"/>
      <c r="H343" s="69"/>
      <c r="I343" s="68"/>
      <c r="J343" s="69"/>
      <c r="K343" s="68"/>
      <c r="L343" s="69"/>
    </row>
    <row r="344" spans="1:14" ht="25.35" customHeight="1" thickBot="1">
      <c r="A344" s="549" t="s">
        <v>767</v>
      </c>
      <c r="B344" s="549"/>
      <c r="C344" s="70"/>
      <c r="D344" s="71"/>
      <c r="E344" s="72"/>
      <c r="F344" s="71"/>
      <c r="G344" s="72"/>
      <c r="H344" s="71"/>
      <c r="I344" s="72"/>
      <c r="J344" s="71"/>
      <c r="K344" s="72"/>
      <c r="L344" s="71"/>
    </row>
    <row r="345" spans="1:14" ht="15.75" thickBot="1">
      <c r="A345" s="550"/>
      <c r="B345" s="551"/>
      <c r="C345" s="557" t="s">
        <v>315</v>
      </c>
      <c r="D345" s="558"/>
      <c r="E345" s="558"/>
      <c r="F345" s="558"/>
      <c r="G345" s="558"/>
      <c r="H345" s="558"/>
      <c r="I345" s="558"/>
      <c r="J345" s="559"/>
      <c r="L345" s="10"/>
      <c r="N345" s="10"/>
    </row>
    <row r="346" spans="1:14" ht="16.350000000000001" customHeight="1" thickBot="1">
      <c r="A346" s="629"/>
      <c r="B346" s="630"/>
      <c r="C346" s="557" t="s">
        <v>922</v>
      </c>
      <c r="D346" s="558"/>
      <c r="E346" s="558"/>
      <c r="F346" s="559"/>
      <c r="G346" s="557" t="s">
        <v>921</v>
      </c>
      <c r="H346" s="558"/>
      <c r="I346" s="558"/>
      <c r="J346" s="559"/>
      <c r="L346" s="10"/>
      <c r="N346" s="10"/>
    </row>
    <row r="347" spans="1:14" ht="38.450000000000003" customHeight="1" thickBot="1">
      <c r="A347" s="552"/>
      <c r="B347" s="553"/>
      <c r="C347" s="572" t="s">
        <v>918</v>
      </c>
      <c r="D347" s="573"/>
      <c r="E347" s="572" t="s">
        <v>920</v>
      </c>
      <c r="F347" s="573"/>
      <c r="G347" s="572" t="s">
        <v>919</v>
      </c>
      <c r="H347" s="573"/>
      <c r="I347" s="572" t="s">
        <v>920</v>
      </c>
      <c r="J347" s="573"/>
      <c r="L347" s="10"/>
      <c r="N347" s="10"/>
    </row>
    <row r="348" spans="1:14" ht="17.25" thickBot="1">
      <c r="A348" s="27" t="s">
        <v>845</v>
      </c>
      <c r="B348" s="28" t="s">
        <v>657</v>
      </c>
      <c r="C348" s="596"/>
      <c r="D348" s="597"/>
      <c r="E348" s="513"/>
      <c r="F348" s="514"/>
      <c r="G348" s="596"/>
      <c r="H348" s="597"/>
      <c r="I348" s="596"/>
      <c r="J348" s="597"/>
      <c r="L348" s="10"/>
      <c r="N348" s="10"/>
    </row>
    <row r="349" spans="1:14" s="31" customFormat="1" ht="16.5">
      <c r="A349" s="29">
        <v>1</v>
      </c>
      <c r="B349" s="30" t="s">
        <v>316</v>
      </c>
      <c r="C349" s="540">
        <v>10.050000000000001</v>
      </c>
      <c r="D349" s="542"/>
      <c r="E349" s="540">
        <v>10.050000000000001</v>
      </c>
      <c r="F349" s="542"/>
      <c r="G349" s="540">
        <v>31.54</v>
      </c>
      <c r="H349" s="542"/>
      <c r="I349" s="540">
        <v>31.54</v>
      </c>
      <c r="J349" s="542"/>
    </row>
    <row r="350" spans="1:14" s="31" customFormat="1" ht="16.5">
      <c r="A350" s="32">
        <v>2</v>
      </c>
      <c r="B350" s="33" t="s">
        <v>317</v>
      </c>
      <c r="C350" s="502">
        <v>66.22</v>
      </c>
      <c r="D350" s="503"/>
      <c r="E350" s="612">
        <v>82.76</v>
      </c>
      <c r="F350" s="613"/>
      <c r="G350" s="502">
        <v>38.520000000000003</v>
      </c>
      <c r="H350" s="503"/>
      <c r="I350" s="502">
        <v>38.520000000000003</v>
      </c>
      <c r="J350" s="503"/>
    </row>
    <row r="351" spans="1:14" s="31" customFormat="1" ht="16.5">
      <c r="A351" s="32">
        <v>3</v>
      </c>
      <c r="B351" s="33" t="s">
        <v>318</v>
      </c>
      <c r="C351" s="502">
        <v>22.16</v>
      </c>
      <c r="D351" s="503"/>
      <c r="E351" s="502">
        <v>15.36</v>
      </c>
      <c r="F351" s="503"/>
      <c r="G351" s="502">
        <v>54.78</v>
      </c>
      <c r="H351" s="503"/>
      <c r="I351" s="502">
        <v>34.78</v>
      </c>
      <c r="J351" s="503"/>
    </row>
    <row r="352" spans="1:14" s="31" customFormat="1" ht="16.5">
      <c r="A352" s="32">
        <v>4</v>
      </c>
      <c r="B352" s="33" t="s">
        <v>319</v>
      </c>
      <c r="C352" s="502"/>
      <c r="D352" s="503"/>
      <c r="E352" s="502"/>
      <c r="F352" s="503"/>
      <c r="G352" s="502"/>
      <c r="H352" s="503"/>
      <c r="I352" s="502"/>
      <c r="J352" s="503"/>
    </row>
    <row r="353" spans="1:14" s="31" customFormat="1" ht="16.5">
      <c r="A353" s="32">
        <v>5</v>
      </c>
      <c r="B353" s="33" t="s">
        <v>1011</v>
      </c>
      <c r="C353" s="502">
        <v>71.64</v>
      </c>
      <c r="D353" s="503"/>
      <c r="E353" s="502"/>
      <c r="F353" s="503"/>
      <c r="G353" s="502">
        <v>71.64</v>
      </c>
      <c r="H353" s="503"/>
      <c r="I353" s="502"/>
      <c r="J353" s="503"/>
    </row>
    <row r="354" spans="1:14" s="31" customFormat="1" ht="16.5">
      <c r="A354" s="32">
        <v>6</v>
      </c>
      <c r="B354" s="33" t="s">
        <v>331</v>
      </c>
      <c r="C354" s="502">
        <v>14.96</v>
      </c>
      <c r="D354" s="503"/>
      <c r="E354" s="502">
        <v>14.96</v>
      </c>
      <c r="F354" s="503"/>
      <c r="G354" s="502">
        <v>14.96</v>
      </c>
      <c r="H354" s="503"/>
      <c r="I354" s="502">
        <v>14.96</v>
      </c>
      <c r="J354" s="503"/>
    </row>
    <row r="355" spans="1:14" s="38" customFormat="1" ht="17.25" thickBot="1">
      <c r="A355" s="27"/>
      <c r="B355" s="37" t="s">
        <v>400</v>
      </c>
      <c r="C355" s="574">
        <f>SUM(C349:D354)</f>
        <v>185.03</v>
      </c>
      <c r="D355" s="575"/>
      <c r="E355" s="574">
        <f>SUM(E349:F354)</f>
        <v>123.13</v>
      </c>
      <c r="F355" s="575"/>
      <c r="G355" s="574">
        <f>SUM(G349:H354)</f>
        <v>211.44</v>
      </c>
      <c r="H355" s="575"/>
      <c r="I355" s="574">
        <f>SUM(I349:J354)</f>
        <v>119.8</v>
      </c>
      <c r="J355" s="575"/>
    </row>
    <row r="356" spans="1:14" ht="17.25" thickBot="1">
      <c r="A356" s="27" t="s">
        <v>202</v>
      </c>
      <c r="B356" s="28" t="s">
        <v>320</v>
      </c>
      <c r="C356" s="39" t="s">
        <v>321</v>
      </c>
      <c r="D356" s="40" t="s">
        <v>322</v>
      </c>
      <c r="E356" s="39" t="s">
        <v>321</v>
      </c>
      <c r="F356" s="40" t="s">
        <v>322</v>
      </c>
      <c r="G356" s="39" t="s">
        <v>321</v>
      </c>
      <c r="H356" s="40" t="s">
        <v>322</v>
      </c>
      <c r="I356" s="39" t="s">
        <v>321</v>
      </c>
      <c r="J356" s="40" t="s">
        <v>322</v>
      </c>
      <c r="L356" s="10"/>
      <c r="N356" s="10"/>
    </row>
    <row r="357" spans="1:14" s="101" customFormat="1" ht="16.5">
      <c r="A357" s="98">
        <v>1</v>
      </c>
      <c r="B357" s="99" t="s">
        <v>323</v>
      </c>
      <c r="C357" s="88"/>
      <c r="D357" s="46"/>
      <c r="E357" s="98"/>
      <c r="F357" s="100"/>
      <c r="G357" s="98"/>
      <c r="H357" s="100"/>
      <c r="I357" s="98"/>
      <c r="J357" s="100"/>
    </row>
    <row r="358" spans="1:14" s="31" customFormat="1" ht="16.5">
      <c r="A358" s="32">
        <v>2</v>
      </c>
      <c r="B358" s="33" t="s">
        <v>324</v>
      </c>
      <c r="C358" s="74">
        <v>65</v>
      </c>
      <c r="D358" s="49">
        <v>15</v>
      </c>
      <c r="E358" s="74">
        <v>55</v>
      </c>
      <c r="F358" s="49">
        <v>15</v>
      </c>
      <c r="G358" s="74">
        <v>65</v>
      </c>
      <c r="H358" s="49">
        <v>15</v>
      </c>
      <c r="I358" s="74">
        <v>55</v>
      </c>
      <c r="J358" s="49">
        <v>15</v>
      </c>
    </row>
    <row r="359" spans="1:14" s="31" customFormat="1" ht="16.5">
      <c r="A359" s="32"/>
      <c r="B359" s="33"/>
      <c r="C359" s="48"/>
      <c r="D359" s="49"/>
      <c r="E359" s="48"/>
      <c r="F359" s="49"/>
      <c r="G359" s="48"/>
      <c r="H359" s="49"/>
      <c r="I359" s="48"/>
      <c r="J359" s="49"/>
    </row>
    <row r="360" spans="1:14" ht="17.25" thickBot="1">
      <c r="A360" s="86"/>
      <c r="B360" s="87"/>
      <c r="C360" s="53"/>
      <c r="D360" s="54"/>
      <c r="E360" s="53"/>
      <c r="F360" s="54"/>
      <c r="G360" s="53"/>
      <c r="H360" s="54"/>
      <c r="I360" s="53"/>
      <c r="J360" s="54"/>
      <c r="L360" s="10"/>
      <c r="N360" s="10"/>
    </row>
    <row r="361" spans="1:14" ht="17.25" thickBot="1">
      <c r="A361" s="27" t="s">
        <v>205</v>
      </c>
      <c r="B361" s="28" t="s">
        <v>325</v>
      </c>
      <c r="C361" s="513"/>
      <c r="D361" s="514"/>
      <c r="E361" s="513"/>
      <c r="F361" s="514"/>
      <c r="G361" s="513"/>
      <c r="H361" s="514"/>
      <c r="I361" s="513"/>
      <c r="J361" s="514"/>
      <c r="L361" s="10"/>
      <c r="N361" s="10"/>
    </row>
    <row r="362" spans="1:14" s="31" customFormat="1" ht="16.5">
      <c r="A362" s="29">
        <v>1</v>
      </c>
      <c r="B362" s="42" t="s">
        <v>326</v>
      </c>
      <c r="C362" s="576">
        <v>4100</v>
      </c>
      <c r="D362" s="577"/>
      <c r="E362" s="576">
        <v>5000</v>
      </c>
      <c r="F362" s="577"/>
      <c r="G362" s="576">
        <v>1950</v>
      </c>
      <c r="H362" s="577"/>
      <c r="I362" s="576">
        <v>2000</v>
      </c>
      <c r="J362" s="577"/>
    </row>
    <row r="363" spans="1:14" s="31" customFormat="1" ht="16.5">
      <c r="A363" s="32">
        <v>2</v>
      </c>
      <c r="B363" s="33" t="s">
        <v>327</v>
      </c>
      <c r="C363" s="533"/>
      <c r="D363" s="535"/>
      <c r="E363" s="533"/>
      <c r="F363" s="535"/>
      <c r="G363" s="533"/>
      <c r="H363" s="535"/>
      <c r="I363" s="533"/>
      <c r="J363" s="535"/>
    </row>
    <row r="364" spans="1:14" s="31" customFormat="1" ht="16.5">
      <c r="A364" s="32">
        <v>3</v>
      </c>
      <c r="B364" s="33" t="s">
        <v>328</v>
      </c>
      <c r="C364" s="502"/>
      <c r="D364" s="503"/>
      <c r="E364" s="502"/>
      <c r="F364" s="503"/>
      <c r="G364" s="502"/>
      <c r="H364" s="503"/>
      <c r="I364" s="502"/>
      <c r="J364" s="503"/>
    </row>
    <row r="365" spans="1:14" s="31" customFormat="1" ht="16.5">
      <c r="A365" s="32"/>
      <c r="B365" s="33"/>
      <c r="C365" s="502"/>
      <c r="D365" s="503"/>
      <c r="E365" s="502"/>
      <c r="F365" s="503"/>
      <c r="G365" s="502"/>
      <c r="H365" s="503"/>
      <c r="I365" s="502"/>
      <c r="J365" s="503"/>
    </row>
    <row r="366" spans="1:14" ht="17.25" thickBot="1">
      <c r="A366" s="86"/>
      <c r="B366" s="87"/>
      <c r="C366" s="521"/>
      <c r="D366" s="523"/>
      <c r="E366" s="521"/>
      <c r="F366" s="523"/>
      <c r="G366" s="521"/>
      <c r="H366" s="523"/>
      <c r="I366" s="521"/>
      <c r="J366" s="523"/>
      <c r="L366" s="10"/>
      <c r="N366" s="10"/>
    </row>
    <row r="367" spans="1:14" ht="17.25" thickBot="1">
      <c r="A367" s="27" t="s">
        <v>329</v>
      </c>
      <c r="B367" s="59" t="s">
        <v>848</v>
      </c>
      <c r="C367" s="513"/>
      <c r="D367" s="514"/>
      <c r="E367" s="513"/>
      <c r="F367" s="514"/>
      <c r="G367" s="513"/>
      <c r="H367" s="514"/>
      <c r="I367" s="513"/>
      <c r="J367" s="514"/>
      <c r="L367" s="10"/>
      <c r="N367" s="10"/>
    </row>
    <row r="368" spans="1:14" s="31" customFormat="1" ht="16.5">
      <c r="A368" s="29">
        <v>1</v>
      </c>
      <c r="B368" s="30" t="s">
        <v>326</v>
      </c>
      <c r="C368" s="540">
        <v>0.28999999999999998</v>
      </c>
      <c r="D368" s="542"/>
      <c r="E368" s="540">
        <v>0.13</v>
      </c>
      <c r="F368" s="542"/>
      <c r="G368" s="540">
        <v>0.53</v>
      </c>
      <c r="H368" s="542"/>
      <c r="I368" s="540">
        <v>0.3</v>
      </c>
      <c r="J368" s="542"/>
    </row>
    <row r="369" spans="1:14" s="31" customFormat="1" ht="16.5">
      <c r="A369" s="32">
        <v>2</v>
      </c>
      <c r="B369" s="33" t="s">
        <v>327</v>
      </c>
      <c r="C369" s="502"/>
      <c r="D369" s="503"/>
      <c r="E369" s="502"/>
      <c r="F369" s="503"/>
      <c r="G369" s="502"/>
      <c r="H369" s="503"/>
      <c r="I369" s="502"/>
      <c r="J369" s="503"/>
    </row>
    <row r="370" spans="1:14" s="31" customFormat="1" ht="16.5">
      <c r="A370" s="32">
        <v>3</v>
      </c>
      <c r="B370" s="33" t="s">
        <v>328</v>
      </c>
      <c r="C370" s="502"/>
      <c r="D370" s="503"/>
      <c r="E370" s="502"/>
      <c r="F370" s="503"/>
      <c r="G370" s="502"/>
      <c r="H370" s="503"/>
      <c r="I370" s="502"/>
      <c r="J370" s="503"/>
    </row>
    <row r="371" spans="1:14" s="31" customFormat="1" ht="16.5">
      <c r="A371" s="60"/>
      <c r="B371" s="61"/>
      <c r="C371" s="502"/>
      <c r="D371" s="503"/>
      <c r="E371" s="502"/>
      <c r="F371" s="503"/>
      <c r="G371" s="502"/>
      <c r="H371" s="503"/>
      <c r="I371" s="502"/>
      <c r="J371" s="503"/>
    </row>
    <row r="372" spans="1:14" ht="17.25" thickBot="1">
      <c r="A372" s="86"/>
      <c r="B372" s="87"/>
      <c r="C372" s="521"/>
      <c r="D372" s="523"/>
      <c r="E372" s="521"/>
      <c r="F372" s="523"/>
      <c r="G372" s="521"/>
      <c r="H372" s="523"/>
      <c r="I372" s="521"/>
      <c r="J372" s="523"/>
      <c r="L372" s="10"/>
      <c r="N372" s="10"/>
    </row>
    <row r="373" spans="1:14" ht="17.25" thickBot="1">
      <c r="A373" s="62" t="s">
        <v>330</v>
      </c>
      <c r="B373" s="63" t="s">
        <v>441</v>
      </c>
      <c r="C373" s="568"/>
      <c r="D373" s="569"/>
      <c r="E373" s="568"/>
      <c r="F373" s="569"/>
      <c r="G373" s="568"/>
      <c r="H373" s="569"/>
      <c r="I373" s="568"/>
      <c r="J373" s="569"/>
      <c r="L373" s="10"/>
      <c r="N373" s="10"/>
    </row>
    <row r="374" spans="1:14" ht="17.25" thickBot="1">
      <c r="A374" s="95"/>
      <c r="B374" s="96"/>
      <c r="C374" s="578"/>
      <c r="D374" s="579"/>
      <c r="E374" s="578"/>
      <c r="F374" s="579"/>
      <c r="G374" s="578"/>
      <c r="H374" s="579"/>
      <c r="I374" s="578"/>
      <c r="J374" s="579"/>
      <c r="L374" s="10"/>
      <c r="N374" s="10"/>
    </row>
    <row r="375" spans="1:14" ht="17.25" thickBot="1">
      <c r="A375" s="97" t="s">
        <v>228</v>
      </c>
      <c r="B375" s="59" t="s">
        <v>353</v>
      </c>
      <c r="C375" s="513"/>
      <c r="D375" s="514"/>
      <c r="E375" s="513"/>
      <c r="F375" s="514"/>
      <c r="G375" s="513"/>
      <c r="H375" s="514"/>
      <c r="I375" s="513"/>
      <c r="J375" s="514"/>
      <c r="L375" s="10"/>
      <c r="N375" s="10"/>
    </row>
    <row r="376" spans="1:14" ht="16.5">
      <c r="A376" s="89"/>
      <c r="B376" s="90"/>
      <c r="C376" s="540"/>
      <c r="D376" s="542"/>
      <c r="E376" s="540"/>
      <c r="F376" s="542"/>
      <c r="G376" s="540"/>
      <c r="H376" s="542"/>
      <c r="I376" s="540"/>
      <c r="J376" s="542"/>
      <c r="L376" s="10"/>
      <c r="N376" s="10"/>
    </row>
    <row r="377" spans="1:14" ht="16.350000000000001" customHeight="1" thickBot="1">
      <c r="A377" s="86"/>
      <c r="B377" s="87"/>
      <c r="C377" s="657"/>
      <c r="D377" s="658"/>
      <c r="E377" s="657"/>
      <c r="F377" s="658"/>
      <c r="G377" s="657"/>
      <c r="H377" s="658"/>
      <c r="I377" s="657"/>
      <c r="J377" s="658"/>
      <c r="L377" s="10"/>
      <c r="N377" s="10"/>
    </row>
    <row r="378" spans="1:14" ht="16.350000000000001" customHeight="1">
      <c r="A378" s="271"/>
      <c r="B378" s="272"/>
      <c r="C378" s="275"/>
      <c r="D378" s="275"/>
      <c r="E378" s="275"/>
      <c r="F378" s="275"/>
      <c r="G378" s="275"/>
      <c r="H378" s="275"/>
      <c r="I378" s="275"/>
      <c r="J378" s="275"/>
      <c r="L378" s="10"/>
      <c r="N378" s="10"/>
    </row>
    <row r="379" spans="1:14" ht="16.350000000000001" customHeight="1">
      <c r="A379" s="271"/>
      <c r="B379" s="272"/>
      <c r="C379" s="275"/>
      <c r="D379" s="275"/>
      <c r="E379" s="275"/>
      <c r="F379" s="275"/>
      <c r="G379" s="275"/>
      <c r="H379" s="275"/>
      <c r="I379" s="275"/>
      <c r="J379" s="275"/>
      <c r="L379" s="10"/>
      <c r="N379" s="10"/>
    </row>
    <row r="380" spans="1:14" ht="16.350000000000001" customHeight="1">
      <c r="A380" s="271"/>
      <c r="B380" s="272"/>
      <c r="C380" s="275"/>
      <c r="D380" s="275"/>
      <c r="E380" s="275"/>
      <c r="F380" s="275"/>
      <c r="G380" s="275"/>
      <c r="H380" s="275"/>
      <c r="I380" s="275"/>
      <c r="J380" s="275"/>
      <c r="L380" s="10"/>
      <c r="N380" s="10"/>
    </row>
    <row r="381" spans="1:14" ht="16.350000000000001" customHeight="1">
      <c r="A381" s="271"/>
      <c r="B381" s="272"/>
      <c r="C381" s="275"/>
      <c r="D381" s="275"/>
      <c r="E381" s="275"/>
      <c r="F381" s="275"/>
      <c r="G381" s="275"/>
      <c r="H381" s="275"/>
      <c r="I381" s="275"/>
      <c r="J381" s="275"/>
      <c r="L381" s="10"/>
      <c r="N381" s="10"/>
    </row>
    <row r="382" spans="1:14" ht="16.350000000000001" customHeight="1">
      <c r="A382" s="271"/>
      <c r="B382" s="272"/>
      <c r="C382" s="275"/>
      <c r="D382" s="275"/>
      <c r="E382" s="275"/>
      <c r="F382" s="275"/>
      <c r="G382" s="275"/>
      <c r="H382" s="275"/>
      <c r="I382" s="275"/>
      <c r="J382" s="275"/>
      <c r="L382" s="10"/>
      <c r="N382" s="10"/>
    </row>
    <row r="383" spans="1:14" ht="16.350000000000001" customHeight="1">
      <c r="A383" s="271"/>
      <c r="B383" s="272"/>
      <c r="C383" s="275"/>
      <c r="D383" s="275"/>
      <c r="E383" s="275"/>
      <c r="F383" s="275"/>
      <c r="G383" s="275"/>
      <c r="H383" s="275"/>
      <c r="I383" s="275"/>
      <c r="J383" s="275"/>
      <c r="L383" s="10"/>
      <c r="N383" s="10"/>
    </row>
    <row r="384" spans="1:14" ht="16.350000000000001" customHeight="1">
      <c r="A384" s="271"/>
      <c r="B384" s="272"/>
      <c r="C384" s="275"/>
      <c r="D384" s="275"/>
      <c r="E384" s="275"/>
      <c r="F384" s="275"/>
      <c r="G384" s="275"/>
      <c r="H384" s="275"/>
      <c r="I384" s="275"/>
      <c r="J384" s="275"/>
      <c r="N384" s="10"/>
    </row>
    <row r="385" spans="1:14" ht="18" customHeight="1">
      <c r="A385" s="271"/>
      <c r="B385" s="272"/>
      <c r="C385" s="275"/>
      <c r="D385" s="275"/>
      <c r="E385" s="275"/>
      <c r="F385" s="275"/>
      <c r="G385" s="275"/>
      <c r="H385" s="275"/>
      <c r="I385" s="275"/>
      <c r="J385" s="275"/>
      <c r="M385" s="102">
        <v>14</v>
      </c>
      <c r="N385" s="10"/>
    </row>
    <row r="386" spans="1:14" ht="26.45" customHeight="1" thickBot="1">
      <c r="A386" s="549" t="s">
        <v>767</v>
      </c>
      <c r="B386" s="549"/>
      <c r="C386" s="70"/>
      <c r="D386" s="71"/>
      <c r="E386" s="72"/>
      <c r="F386" s="71"/>
      <c r="G386" s="72"/>
      <c r="H386" s="71"/>
      <c r="I386" s="72"/>
      <c r="J386" s="71"/>
      <c r="K386" s="137"/>
      <c r="L386" s="10"/>
      <c r="N386" s="10"/>
    </row>
    <row r="387" spans="1:14" ht="16.350000000000001" customHeight="1" thickBot="1">
      <c r="A387" s="550"/>
      <c r="B387" s="551"/>
      <c r="C387" s="557" t="s">
        <v>315</v>
      </c>
      <c r="D387" s="558"/>
      <c r="E387" s="558"/>
      <c r="F387" s="558"/>
      <c r="G387" s="558"/>
      <c r="H387" s="559"/>
      <c r="I387" s="72"/>
      <c r="J387" s="72"/>
      <c r="K387" s="137"/>
      <c r="L387" s="10"/>
      <c r="N387" s="10"/>
    </row>
    <row r="388" spans="1:14" ht="16.350000000000001" customHeight="1" thickBot="1">
      <c r="A388" s="629"/>
      <c r="B388" s="630"/>
      <c r="C388" s="557" t="s">
        <v>854</v>
      </c>
      <c r="D388" s="558"/>
      <c r="E388" s="558"/>
      <c r="F388" s="559"/>
      <c r="G388" s="659" t="s">
        <v>756</v>
      </c>
      <c r="H388" s="660"/>
      <c r="I388" s="72"/>
      <c r="J388" s="72"/>
      <c r="K388" s="137"/>
      <c r="L388" s="10"/>
      <c r="N388" s="10"/>
    </row>
    <row r="389" spans="1:14" ht="20.100000000000001" customHeight="1" thickBot="1">
      <c r="A389" s="552"/>
      <c r="B389" s="553"/>
      <c r="C389" s="572" t="s">
        <v>852</v>
      </c>
      <c r="D389" s="573"/>
      <c r="E389" s="572" t="s">
        <v>853</v>
      </c>
      <c r="F389" s="573"/>
      <c r="G389" s="661"/>
      <c r="H389" s="662"/>
      <c r="I389" s="137"/>
      <c r="J389" s="138"/>
      <c r="K389" s="137"/>
      <c r="L389" s="10"/>
      <c r="N389" s="10"/>
    </row>
    <row r="390" spans="1:14" ht="16.350000000000001" customHeight="1" thickBot="1">
      <c r="A390" s="27" t="s">
        <v>845</v>
      </c>
      <c r="B390" s="28" t="s">
        <v>657</v>
      </c>
      <c r="C390" s="596"/>
      <c r="D390" s="597"/>
      <c r="E390" s="596"/>
      <c r="F390" s="597"/>
      <c r="G390" s="596"/>
      <c r="H390" s="597"/>
      <c r="I390" s="137"/>
      <c r="J390" s="138"/>
      <c r="K390" s="137"/>
      <c r="L390" s="10"/>
      <c r="N390" s="10"/>
    </row>
    <row r="391" spans="1:14" ht="16.350000000000001" customHeight="1">
      <c r="A391" s="29">
        <v>1</v>
      </c>
      <c r="B391" s="30" t="s">
        <v>269</v>
      </c>
      <c r="C391" s="540">
        <v>253.61</v>
      </c>
      <c r="D391" s="542"/>
      <c r="E391" s="540">
        <v>253.61</v>
      </c>
      <c r="F391" s="542"/>
      <c r="G391" s="540"/>
      <c r="H391" s="542"/>
      <c r="I391" s="137"/>
      <c r="J391" s="138"/>
      <c r="K391" s="137"/>
      <c r="L391" s="10"/>
      <c r="N391" s="10"/>
    </row>
    <row r="392" spans="1:14" ht="16.350000000000001" customHeight="1">
      <c r="A392" s="32">
        <v>2</v>
      </c>
      <c r="B392" s="33" t="s">
        <v>317</v>
      </c>
      <c r="C392" s="502">
        <v>16.48</v>
      </c>
      <c r="D392" s="503"/>
      <c r="E392" s="502">
        <v>26.48</v>
      </c>
      <c r="F392" s="503"/>
      <c r="G392" s="502">
        <v>7.34</v>
      </c>
      <c r="H392" s="503"/>
      <c r="I392" s="137"/>
      <c r="J392" s="138"/>
      <c r="K392" s="137"/>
      <c r="L392" s="10"/>
      <c r="N392" s="10"/>
    </row>
    <row r="393" spans="1:14" ht="16.350000000000001" customHeight="1">
      <c r="A393" s="32">
        <v>3</v>
      </c>
      <c r="B393" s="33" t="s">
        <v>318</v>
      </c>
      <c r="C393" s="502">
        <v>58.01</v>
      </c>
      <c r="D393" s="503"/>
      <c r="E393" s="502">
        <v>70.5</v>
      </c>
      <c r="F393" s="503"/>
      <c r="G393" s="502">
        <v>11.74</v>
      </c>
      <c r="H393" s="503"/>
      <c r="I393" s="137"/>
      <c r="J393" s="138"/>
      <c r="K393" s="137"/>
      <c r="L393" s="10"/>
      <c r="N393" s="10"/>
    </row>
    <row r="394" spans="1:14" ht="16.350000000000001" customHeight="1">
      <c r="A394" s="32">
        <v>4</v>
      </c>
      <c r="B394" s="33" t="s">
        <v>319</v>
      </c>
      <c r="C394" s="502"/>
      <c r="D394" s="503"/>
      <c r="E394" s="502"/>
      <c r="F394" s="503"/>
      <c r="G394" s="502"/>
      <c r="H394" s="503"/>
      <c r="I394" s="137"/>
      <c r="J394" s="138"/>
      <c r="K394" s="137"/>
      <c r="L394" s="10"/>
      <c r="N394" s="10"/>
    </row>
    <row r="395" spans="1:14" ht="16.350000000000001" customHeight="1">
      <c r="A395" s="32">
        <v>5</v>
      </c>
      <c r="B395" s="33" t="s">
        <v>331</v>
      </c>
      <c r="C395" s="502">
        <v>53.9</v>
      </c>
      <c r="D395" s="503"/>
      <c r="E395" s="502">
        <v>205.43</v>
      </c>
      <c r="F395" s="503"/>
      <c r="G395" s="502">
        <v>23.47</v>
      </c>
      <c r="H395" s="503"/>
      <c r="I395" s="137"/>
      <c r="J395" s="138"/>
      <c r="K395" s="137"/>
      <c r="L395" s="10"/>
      <c r="N395" s="10"/>
    </row>
    <row r="396" spans="1:14" ht="18.600000000000001" customHeight="1" thickBot="1">
      <c r="A396" s="27"/>
      <c r="B396" s="37" t="s">
        <v>400</v>
      </c>
      <c r="C396" s="574">
        <f>SUM(C391:D395)</f>
        <v>382</v>
      </c>
      <c r="D396" s="575"/>
      <c r="E396" s="574">
        <f>SUM(E391:F395)</f>
        <v>556.02</v>
      </c>
      <c r="F396" s="575"/>
      <c r="G396" s="574">
        <f>SUM(G391:H395)</f>
        <v>42.55</v>
      </c>
      <c r="H396" s="575"/>
      <c r="I396" s="137"/>
      <c r="J396" s="138"/>
      <c r="K396" s="137"/>
      <c r="L396" s="10"/>
      <c r="N396" s="10"/>
    </row>
    <row r="397" spans="1:14" ht="16.350000000000001" customHeight="1" thickBot="1">
      <c r="A397" s="27" t="s">
        <v>202</v>
      </c>
      <c r="B397" s="28" t="s">
        <v>320</v>
      </c>
      <c r="C397" s="39" t="s">
        <v>321</v>
      </c>
      <c r="D397" s="40" t="s">
        <v>322</v>
      </c>
      <c r="E397" s="39" t="s">
        <v>321</v>
      </c>
      <c r="F397" s="40" t="s">
        <v>322</v>
      </c>
      <c r="G397" s="39" t="s">
        <v>321</v>
      </c>
      <c r="H397" s="40" t="s">
        <v>322</v>
      </c>
      <c r="I397" s="137"/>
      <c r="J397" s="138"/>
      <c r="K397" s="137"/>
      <c r="L397" s="10"/>
      <c r="N397" s="10"/>
    </row>
    <row r="398" spans="1:14" ht="16.350000000000001" customHeight="1">
      <c r="A398" s="98">
        <v>1</v>
      </c>
      <c r="B398" s="99" t="s">
        <v>323</v>
      </c>
      <c r="C398" s="88"/>
      <c r="D398" s="46"/>
      <c r="E398" s="98"/>
      <c r="F398" s="100"/>
      <c r="G398" s="98"/>
      <c r="H398" s="100"/>
      <c r="I398" s="137"/>
      <c r="J398" s="138"/>
      <c r="K398" s="137"/>
      <c r="L398" s="10"/>
      <c r="N398" s="10"/>
    </row>
    <row r="399" spans="1:14" ht="16.350000000000001" customHeight="1">
      <c r="A399" s="32">
        <v>2</v>
      </c>
      <c r="B399" s="33" t="s">
        <v>324</v>
      </c>
      <c r="C399" s="74">
        <v>200</v>
      </c>
      <c r="D399" s="49">
        <v>15</v>
      </c>
      <c r="E399" s="74">
        <v>255</v>
      </c>
      <c r="F399" s="49">
        <v>17</v>
      </c>
      <c r="G399" s="74">
        <v>90</v>
      </c>
      <c r="H399" s="49">
        <v>15</v>
      </c>
      <c r="I399" s="137"/>
      <c r="J399" s="138"/>
      <c r="K399" s="137"/>
      <c r="L399" s="10"/>
      <c r="N399" s="10"/>
    </row>
    <row r="400" spans="1:14" ht="16.350000000000001" customHeight="1">
      <c r="A400" s="32"/>
      <c r="B400" s="33"/>
      <c r="C400" s="48"/>
      <c r="D400" s="49"/>
      <c r="E400" s="48"/>
      <c r="F400" s="49"/>
      <c r="G400" s="48"/>
      <c r="H400" s="49"/>
      <c r="I400" s="137"/>
      <c r="J400" s="138"/>
      <c r="K400" s="137"/>
      <c r="L400" s="10"/>
      <c r="N400" s="10"/>
    </row>
    <row r="401" spans="1:14" ht="16.350000000000001" customHeight="1" thickBot="1">
      <c r="A401" s="86"/>
      <c r="B401" s="87"/>
      <c r="C401" s="53"/>
      <c r="D401" s="54"/>
      <c r="E401" s="53"/>
      <c r="F401" s="54"/>
      <c r="G401" s="53"/>
      <c r="H401" s="54"/>
      <c r="I401" s="137"/>
      <c r="J401" s="138"/>
      <c r="K401" s="137"/>
      <c r="L401" s="10"/>
      <c r="N401" s="10"/>
    </row>
    <row r="402" spans="1:14" ht="16.350000000000001" customHeight="1" thickBot="1">
      <c r="A402" s="27" t="s">
        <v>205</v>
      </c>
      <c r="B402" s="28" t="s">
        <v>325</v>
      </c>
      <c r="C402" s="513"/>
      <c r="D402" s="514"/>
      <c r="E402" s="513"/>
      <c r="F402" s="514"/>
      <c r="G402" s="294"/>
      <c r="H402" s="293"/>
      <c r="I402" s="137"/>
      <c r="J402" s="138"/>
      <c r="K402" s="137"/>
      <c r="L402" s="10"/>
      <c r="N402" s="10"/>
    </row>
    <row r="403" spans="1:14" ht="16.350000000000001" customHeight="1">
      <c r="A403" s="29">
        <v>1</v>
      </c>
      <c r="B403" s="42" t="s">
        <v>326</v>
      </c>
      <c r="C403" s="576">
        <v>2000</v>
      </c>
      <c r="D403" s="577"/>
      <c r="E403" s="576">
        <v>2100</v>
      </c>
      <c r="F403" s="577"/>
      <c r="G403" s="576" t="s">
        <v>354</v>
      </c>
      <c r="H403" s="577"/>
      <c r="I403" s="137"/>
      <c r="J403" s="138"/>
      <c r="K403" s="137"/>
      <c r="L403" s="10"/>
      <c r="N403" s="10"/>
    </row>
    <row r="404" spans="1:14" ht="16.350000000000001" customHeight="1">
      <c r="A404" s="32">
        <v>2</v>
      </c>
      <c r="B404" s="33" t="s">
        <v>327</v>
      </c>
      <c r="C404" s="533"/>
      <c r="D404" s="535"/>
      <c r="E404" s="533"/>
      <c r="F404" s="535"/>
      <c r="G404" s="533"/>
      <c r="H404" s="535"/>
      <c r="I404" s="137"/>
      <c r="J404" s="138"/>
      <c r="K404" s="137"/>
      <c r="L404" s="10"/>
      <c r="N404" s="10"/>
    </row>
    <row r="405" spans="1:14" ht="16.350000000000001" customHeight="1">
      <c r="A405" s="32">
        <v>3</v>
      </c>
      <c r="B405" s="33" t="s">
        <v>328</v>
      </c>
      <c r="C405" s="502"/>
      <c r="D405" s="503"/>
      <c r="E405" s="502"/>
      <c r="F405" s="503"/>
      <c r="G405" s="502"/>
      <c r="H405" s="503"/>
      <c r="I405" s="137"/>
      <c r="J405" s="138"/>
      <c r="K405" s="137"/>
      <c r="L405" s="10"/>
      <c r="N405" s="10"/>
    </row>
    <row r="406" spans="1:14" ht="16.350000000000001" customHeight="1">
      <c r="A406" s="32"/>
      <c r="B406" s="33"/>
      <c r="C406" s="502"/>
      <c r="D406" s="503"/>
      <c r="E406" s="502"/>
      <c r="F406" s="503"/>
      <c r="G406" s="502"/>
      <c r="H406" s="503"/>
      <c r="I406" s="137"/>
      <c r="J406" s="138"/>
      <c r="K406" s="137"/>
      <c r="L406" s="10"/>
      <c r="N406" s="10"/>
    </row>
    <row r="407" spans="1:14" ht="16.350000000000001" customHeight="1" thickBot="1">
      <c r="A407" s="86"/>
      <c r="B407" s="87"/>
      <c r="C407" s="521"/>
      <c r="D407" s="523"/>
      <c r="E407" s="521"/>
      <c r="F407" s="523"/>
      <c r="G407" s="521"/>
      <c r="H407" s="523"/>
      <c r="I407" s="137"/>
      <c r="J407" s="138"/>
      <c r="K407" s="137"/>
      <c r="L407" s="10"/>
      <c r="N407" s="10"/>
    </row>
    <row r="408" spans="1:14" ht="16.350000000000001" customHeight="1" thickBot="1">
      <c r="A408" s="27" t="s">
        <v>329</v>
      </c>
      <c r="B408" s="59" t="s">
        <v>848</v>
      </c>
      <c r="C408" s="513"/>
      <c r="D408" s="514"/>
      <c r="E408" s="513"/>
      <c r="F408" s="514"/>
      <c r="G408" s="513"/>
      <c r="H408" s="514"/>
      <c r="I408" s="137"/>
      <c r="J408" s="138"/>
      <c r="K408" s="137"/>
      <c r="L408" s="10"/>
      <c r="N408" s="10"/>
    </row>
    <row r="409" spans="1:14" ht="16.350000000000001" customHeight="1">
      <c r="A409" s="29">
        <v>1</v>
      </c>
      <c r="B409" s="30" t="s">
        <v>326</v>
      </c>
      <c r="C409" s="540">
        <v>0.88</v>
      </c>
      <c r="D409" s="542"/>
      <c r="E409" s="540">
        <v>1.32</v>
      </c>
      <c r="F409" s="542"/>
      <c r="G409" s="540">
        <v>0.59</v>
      </c>
      <c r="H409" s="542"/>
      <c r="I409" s="137"/>
      <c r="J409" s="138"/>
      <c r="K409" s="137"/>
      <c r="L409" s="10"/>
      <c r="N409" s="10"/>
    </row>
    <row r="410" spans="1:14" ht="16.350000000000001" customHeight="1">
      <c r="A410" s="32">
        <v>2</v>
      </c>
      <c r="B410" s="33" t="s">
        <v>327</v>
      </c>
      <c r="C410" s="502"/>
      <c r="D410" s="503"/>
      <c r="E410" s="502"/>
      <c r="F410" s="503"/>
      <c r="G410" s="502"/>
      <c r="H410" s="503"/>
      <c r="I410" s="137"/>
      <c r="J410" s="138"/>
      <c r="K410" s="137"/>
      <c r="L410" s="10"/>
      <c r="N410" s="10"/>
    </row>
    <row r="411" spans="1:14" ht="16.350000000000001" customHeight="1">
      <c r="A411" s="32">
        <v>3</v>
      </c>
      <c r="B411" s="33" t="s">
        <v>328</v>
      </c>
      <c r="C411" s="502"/>
      <c r="D411" s="503"/>
      <c r="E411" s="502"/>
      <c r="F411" s="503"/>
      <c r="G411" s="502"/>
      <c r="H411" s="503"/>
      <c r="I411" s="137"/>
      <c r="J411" s="138"/>
      <c r="K411" s="137"/>
      <c r="L411" s="10"/>
      <c r="N411" s="10"/>
    </row>
    <row r="412" spans="1:14" ht="16.350000000000001" customHeight="1">
      <c r="A412" s="60"/>
      <c r="B412" s="61"/>
      <c r="C412" s="502"/>
      <c r="D412" s="503"/>
      <c r="E412" s="502"/>
      <c r="F412" s="503"/>
      <c r="G412" s="502"/>
      <c r="H412" s="503"/>
      <c r="I412" s="137"/>
      <c r="J412" s="138"/>
      <c r="K412" s="137"/>
      <c r="L412" s="10"/>
      <c r="N412" s="10"/>
    </row>
    <row r="413" spans="1:14" ht="16.350000000000001" customHeight="1" thickBot="1">
      <c r="A413" s="86"/>
      <c r="B413" s="87"/>
      <c r="C413" s="521"/>
      <c r="D413" s="523"/>
      <c r="E413" s="521"/>
      <c r="F413" s="523"/>
      <c r="G413" s="521"/>
      <c r="H413" s="523"/>
      <c r="I413" s="137"/>
      <c r="J413" s="138"/>
      <c r="K413" s="137"/>
      <c r="L413" s="10"/>
      <c r="N413" s="10"/>
    </row>
    <row r="414" spans="1:14" ht="16.350000000000001" customHeight="1" thickBot="1">
      <c r="A414" s="62" t="s">
        <v>330</v>
      </c>
      <c r="B414" s="63" t="s">
        <v>441</v>
      </c>
      <c r="C414" s="568"/>
      <c r="D414" s="569"/>
      <c r="E414" s="568"/>
      <c r="F414" s="569"/>
      <c r="G414" s="568"/>
      <c r="H414" s="569"/>
      <c r="I414" s="137"/>
      <c r="J414" s="138"/>
      <c r="K414" s="137"/>
      <c r="L414" s="10"/>
      <c r="N414" s="10"/>
    </row>
    <row r="415" spans="1:14" ht="16.350000000000001" customHeight="1" thickBot="1">
      <c r="A415" s="95"/>
      <c r="B415" s="96"/>
      <c r="C415" s="578"/>
      <c r="D415" s="579"/>
      <c r="E415" s="578"/>
      <c r="F415" s="579"/>
      <c r="G415" s="578"/>
      <c r="H415" s="579"/>
      <c r="I415" s="137"/>
      <c r="J415" s="138"/>
      <c r="K415" s="137"/>
      <c r="L415" s="10"/>
      <c r="N415" s="10"/>
    </row>
    <row r="416" spans="1:14" ht="16.350000000000001" customHeight="1" thickBot="1">
      <c r="A416" s="97" t="s">
        <v>228</v>
      </c>
      <c r="B416" s="59" t="s">
        <v>353</v>
      </c>
      <c r="C416" s="513"/>
      <c r="D416" s="514"/>
      <c r="E416" s="513"/>
      <c r="F416" s="514"/>
      <c r="G416" s="513"/>
      <c r="H416" s="514"/>
      <c r="I416" s="137"/>
      <c r="J416" s="138"/>
      <c r="K416" s="137"/>
      <c r="L416" s="10"/>
      <c r="N416" s="10"/>
    </row>
    <row r="417" spans="1:14" ht="16.350000000000001" customHeight="1">
      <c r="A417" s="89">
        <v>1</v>
      </c>
      <c r="B417" s="90"/>
      <c r="C417" s="540"/>
      <c r="D417" s="542"/>
      <c r="E417" s="540"/>
      <c r="F417" s="542"/>
      <c r="G417" s="540">
        <v>381.51</v>
      </c>
      <c r="H417" s="542"/>
      <c r="I417" s="137"/>
      <c r="J417" s="138"/>
      <c r="K417" s="137"/>
      <c r="L417" s="10"/>
      <c r="N417" s="10"/>
    </row>
    <row r="418" spans="1:14" ht="16.350000000000001" customHeight="1" thickBot="1">
      <c r="A418" s="86"/>
      <c r="B418" s="87"/>
      <c r="C418" s="657"/>
      <c r="D418" s="658"/>
      <c r="E418" s="657"/>
      <c r="F418" s="658"/>
      <c r="G418" s="657"/>
      <c r="H418" s="658"/>
      <c r="I418" s="137"/>
      <c r="J418" s="138"/>
      <c r="K418" s="137"/>
      <c r="L418" s="10"/>
      <c r="N418" s="10"/>
    </row>
    <row r="419" spans="1:14" ht="16.350000000000001" customHeight="1">
      <c r="A419" s="271"/>
      <c r="B419" s="272"/>
      <c r="C419" s="275"/>
      <c r="D419" s="275"/>
      <c r="E419" s="275"/>
      <c r="F419" s="275"/>
      <c r="G419" s="275"/>
      <c r="H419" s="275"/>
      <c r="I419" s="275"/>
      <c r="J419" s="275"/>
      <c r="L419" s="10"/>
      <c r="N419" s="10"/>
    </row>
    <row r="420" spans="1:14" ht="16.350000000000001" customHeight="1">
      <c r="A420" s="271"/>
      <c r="B420" s="272"/>
      <c r="C420" s="275"/>
      <c r="D420" s="275"/>
      <c r="E420" s="275"/>
      <c r="F420" s="275"/>
      <c r="G420" s="275"/>
      <c r="H420" s="275"/>
      <c r="I420" s="275"/>
      <c r="J420" s="275"/>
      <c r="L420" s="10"/>
      <c r="N420" s="10"/>
    </row>
    <row r="421" spans="1:14" ht="16.350000000000001" customHeight="1">
      <c r="A421" s="271"/>
      <c r="B421" s="272"/>
      <c r="C421" s="275"/>
      <c r="D421" s="275"/>
      <c r="E421" s="275"/>
      <c r="F421" s="275"/>
      <c r="G421" s="275"/>
      <c r="H421" s="275"/>
      <c r="I421" s="275"/>
      <c r="J421" s="275"/>
      <c r="L421" s="10"/>
      <c r="N421" s="10"/>
    </row>
    <row r="422" spans="1:14" ht="16.350000000000001" customHeight="1">
      <c r="A422" s="271"/>
      <c r="B422" s="272"/>
      <c r="C422" s="275"/>
      <c r="D422" s="275"/>
      <c r="E422" s="275"/>
      <c r="F422" s="275"/>
      <c r="G422" s="275"/>
      <c r="H422" s="275"/>
      <c r="I422" s="275"/>
      <c r="J422" s="275"/>
      <c r="L422" s="10"/>
      <c r="N422" s="10"/>
    </row>
    <row r="423" spans="1:14" ht="16.350000000000001" customHeight="1">
      <c r="A423" s="271"/>
      <c r="B423" s="272"/>
      <c r="C423" s="275"/>
      <c r="D423" s="275"/>
      <c r="E423" s="275"/>
      <c r="F423" s="275"/>
      <c r="G423" s="275"/>
      <c r="H423" s="275"/>
      <c r="I423" s="275"/>
      <c r="J423" s="275"/>
      <c r="L423" s="10"/>
      <c r="N423" s="10"/>
    </row>
    <row r="424" spans="1:14" ht="11.85" customHeight="1">
      <c r="A424" s="271"/>
      <c r="B424" s="272"/>
      <c r="C424" s="275"/>
      <c r="D424" s="275"/>
      <c r="E424" s="275"/>
      <c r="F424" s="275"/>
      <c r="G424" s="275"/>
      <c r="H424" s="275"/>
      <c r="I424" s="275"/>
      <c r="J424" s="275"/>
      <c r="L424" s="10"/>
      <c r="N424" s="10"/>
    </row>
    <row r="425" spans="1:14" ht="16.350000000000001" customHeight="1">
      <c r="A425" s="271"/>
      <c r="B425" s="272"/>
      <c r="C425" s="275"/>
      <c r="D425" s="275"/>
      <c r="E425" s="275"/>
      <c r="F425" s="275"/>
      <c r="G425" s="275"/>
      <c r="H425" s="275"/>
      <c r="I425" s="275"/>
      <c r="J425" s="275"/>
      <c r="L425" s="10"/>
      <c r="N425" s="10"/>
    </row>
    <row r="426" spans="1:14" ht="12.6" customHeight="1">
      <c r="A426" s="271"/>
      <c r="B426" s="272"/>
      <c r="C426" s="275"/>
      <c r="D426" s="275"/>
      <c r="E426" s="275"/>
      <c r="F426" s="275"/>
      <c r="G426" s="275"/>
      <c r="H426" s="275"/>
      <c r="I426" s="275"/>
      <c r="J426" s="275"/>
      <c r="L426" s="10"/>
      <c r="N426" s="10"/>
    </row>
    <row r="427" spans="1:14" ht="11.1" customHeight="1">
      <c r="A427" s="271"/>
      <c r="B427" s="272"/>
      <c r="C427" s="275"/>
      <c r="D427" s="275"/>
      <c r="E427" s="275"/>
      <c r="F427" s="275"/>
      <c r="G427" s="275"/>
      <c r="H427" s="275"/>
      <c r="I427" s="275"/>
      <c r="J427" s="275"/>
      <c r="N427" s="10"/>
    </row>
    <row r="428" spans="1:14" ht="66.599999999999994" customHeight="1">
      <c r="A428" s="68"/>
      <c r="B428" s="68"/>
      <c r="C428" s="9"/>
      <c r="D428" s="69"/>
      <c r="E428" s="68"/>
      <c r="F428" s="69"/>
      <c r="G428" s="68"/>
      <c r="H428" s="69"/>
      <c r="I428" s="68"/>
      <c r="J428" s="69"/>
      <c r="M428" s="102">
        <v>15</v>
      </c>
    </row>
    <row r="429" spans="1:14">
      <c r="A429" s="68"/>
      <c r="B429" s="68"/>
      <c r="C429" s="9"/>
      <c r="D429" s="69"/>
      <c r="E429" s="68"/>
      <c r="F429" s="69"/>
      <c r="G429" s="68"/>
      <c r="H429" s="69"/>
      <c r="I429" s="68"/>
      <c r="J429" s="69"/>
      <c r="K429" s="68"/>
      <c r="L429" s="69"/>
    </row>
    <row r="430" spans="1:14" ht="25.35" customHeight="1" thickBot="1">
      <c r="A430" s="549" t="s">
        <v>768</v>
      </c>
      <c r="B430" s="549"/>
      <c r="C430" s="70"/>
      <c r="D430" s="71"/>
      <c r="E430" s="72"/>
      <c r="F430" s="71"/>
      <c r="G430" s="72"/>
      <c r="H430" s="71"/>
      <c r="I430" s="72"/>
      <c r="J430" s="71"/>
      <c r="K430" s="72"/>
      <c r="L430" s="71"/>
    </row>
    <row r="431" spans="1:14" ht="16.350000000000001" customHeight="1" thickBot="1">
      <c r="A431" s="550"/>
      <c r="B431" s="551"/>
      <c r="C431" s="557" t="s">
        <v>315</v>
      </c>
      <c r="D431" s="558"/>
      <c r="E431" s="558"/>
      <c r="F431" s="558"/>
      <c r="G431" s="558"/>
      <c r="H431" s="558"/>
      <c r="I431" s="558"/>
      <c r="J431" s="558"/>
      <c r="K431" s="558"/>
      <c r="L431" s="559"/>
      <c r="N431" s="10"/>
    </row>
    <row r="432" spans="1:14" ht="20.45" customHeight="1" thickBot="1">
      <c r="A432" s="629"/>
      <c r="B432" s="630"/>
      <c r="C432" s="581" t="s">
        <v>106</v>
      </c>
      <c r="D432" s="631"/>
      <c r="E432" s="581" t="s">
        <v>107</v>
      </c>
      <c r="F432" s="582"/>
      <c r="G432" s="572" t="s">
        <v>855</v>
      </c>
      <c r="H432" s="593"/>
      <c r="I432" s="593"/>
      <c r="J432" s="573"/>
      <c r="K432" s="581" t="s">
        <v>249</v>
      </c>
      <c r="L432" s="582"/>
      <c r="N432" s="10"/>
    </row>
    <row r="433" spans="1:14" ht="20.45" customHeight="1" thickBot="1">
      <c r="A433" s="552"/>
      <c r="B433" s="553"/>
      <c r="C433" s="583"/>
      <c r="D433" s="632"/>
      <c r="E433" s="583"/>
      <c r="F433" s="584"/>
      <c r="G433" s="572" t="s">
        <v>856</v>
      </c>
      <c r="H433" s="573"/>
      <c r="I433" s="572" t="s">
        <v>857</v>
      </c>
      <c r="J433" s="573"/>
      <c r="K433" s="583"/>
      <c r="L433" s="584"/>
      <c r="N433" s="10"/>
    </row>
    <row r="434" spans="1:14" ht="17.25" thickBot="1">
      <c r="A434" s="27" t="s">
        <v>845</v>
      </c>
      <c r="B434" s="28" t="s">
        <v>657</v>
      </c>
      <c r="C434" s="513"/>
      <c r="D434" s="514"/>
      <c r="E434" s="596"/>
      <c r="F434" s="597"/>
      <c r="G434" s="596"/>
      <c r="H434" s="597"/>
      <c r="I434" s="596"/>
      <c r="J434" s="597"/>
      <c r="K434" s="596"/>
      <c r="L434" s="597"/>
      <c r="N434" s="10"/>
    </row>
    <row r="435" spans="1:14" s="31" customFormat="1" ht="16.5">
      <c r="A435" s="29">
        <v>1</v>
      </c>
      <c r="B435" s="30" t="s">
        <v>316</v>
      </c>
      <c r="C435" s="540"/>
      <c r="D435" s="542"/>
      <c r="E435" s="540"/>
      <c r="F435" s="542"/>
      <c r="G435" s="540"/>
      <c r="H435" s="542"/>
      <c r="I435" s="540"/>
      <c r="J435" s="542"/>
      <c r="K435" s="540"/>
      <c r="L435" s="542"/>
    </row>
    <row r="436" spans="1:14" s="31" customFormat="1" ht="16.5">
      <c r="A436" s="32">
        <v>2</v>
      </c>
      <c r="B436" s="33" t="s">
        <v>317</v>
      </c>
      <c r="C436" s="502">
        <v>9.98</v>
      </c>
      <c r="D436" s="503"/>
      <c r="E436" s="502">
        <v>6.29</v>
      </c>
      <c r="F436" s="503"/>
      <c r="G436" s="502">
        <v>6.46</v>
      </c>
      <c r="H436" s="503"/>
      <c r="I436" s="502"/>
      <c r="J436" s="503"/>
      <c r="K436" s="502">
        <v>9</v>
      </c>
      <c r="L436" s="503"/>
    </row>
    <row r="437" spans="1:14" s="31" customFormat="1" ht="16.5">
      <c r="A437" s="32">
        <v>3</v>
      </c>
      <c r="B437" s="33" t="s">
        <v>318</v>
      </c>
      <c r="C437" s="502">
        <v>5.87</v>
      </c>
      <c r="D437" s="503"/>
      <c r="E437" s="502">
        <v>4.93</v>
      </c>
      <c r="F437" s="503"/>
      <c r="G437" s="502">
        <v>2.82</v>
      </c>
      <c r="H437" s="503"/>
      <c r="I437" s="502"/>
      <c r="J437" s="503"/>
      <c r="K437" s="502">
        <v>3</v>
      </c>
      <c r="L437" s="503"/>
    </row>
    <row r="438" spans="1:14" s="31" customFormat="1" ht="16.5">
      <c r="A438" s="32">
        <v>4</v>
      </c>
      <c r="B438" s="33" t="s">
        <v>319</v>
      </c>
      <c r="C438" s="502"/>
      <c r="D438" s="503"/>
      <c r="E438" s="502"/>
      <c r="F438" s="503"/>
      <c r="G438" s="502"/>
      <c r="H438" s="503"/>
      <c r="I438" s="502"/>
      <c r="J438" s="503"/>
      <c r="K438" s="502"/>
      <c r="L438" s="503"/>
    </row>
    <row r="439" spans="1:14" s="31" customFormat="1" ht="16.5">
      <c r="A439" s="32">
        <v>5</v>
      </c>
      <c r="B439" s="33" t="s">
        <v>331</v>
      </c>
      <c r="C439" s="502">
        <v>4.4000000000000004</v>
      </c>
      <c r="D439" s="503"/>
      <c r="E439" s="502">
        <v>3.78</v>
      </c>
      <c r="F439" s="503"/>
      <c r="G439" s="502">
        <v>1.61</v>
      </c>
      <c r="H439" s="503"/>
      <c r="I439" s="502">
        <v>1.61</v>
      </c>
      <c r="J439" s="503"/>
      <c r="K439" s="502">
        <v>3</v>
      </c>
      <c r="L439" s="503"/>
    </row>
    <row r="440" spans="1:14" s="38" customFormat="1" ht="17.25" thickBot="1">
      <c r="A440" s="27"/>
      <c r="B440" s="37" t="s">
        <v>400</v>
      </c>
      <c r="C440" s="574">
        <f>SUM(C435:D439)</f>
        <v>20.25</v>
      </c>
      <c r="D440" s="575"/>
      <c r="E440" s="574">
        <f>SUM(E435:F439)</f>
        <v>15</v>
      </c>
      <c r="F440" s="575"/>
      <c r="G440" s="574">
        <f>SUM(G435:H439)</f>
        <v>10.89</v>
      </c>
      <c r="H440" s="575"/>
      <c r="I440" s="574">
        <f>SUM(I435:J439)</f>
        <v>1.61</v>
      </c>
      <c r="J440" s="575"/>
      <c r="K440" s="574">
        <f>SUM(K435:L439)</f>
        <v>15</v>
      </c>
      <c r="L440" s="575"/>
    </row>
    <row r="441" spans="1:14" ht="17.25" thickBot="1">
      <c r="A441" s="27" t="s">
        <v>202</v>
      </c>
      <c r="B441" s="28" t="s">
        <v>320</v>
      </c>
      <c r="C441" s="39" t="s">
        <v>321</v>
      </c>
      <c r="D441" s="40" t="s">
        <v>322</v>
      </c>
      <c r="E441" s="39" t="s">
        <v>321</v>
      </c>
      <c r="F441" s="40" t="s">
        <v>322</v>
      </c>
      <c r="G441" s="39" t="s">
        <v>321</v>
      </c>
      <c r="H441" s="106" t="s">
        <v>322</v>
      </c>
      <c r="I441" s="39" t="s">
        <v>321</v>
      </c>
      <c r="J441" s="40" t="s">
        <v>322</v>
      </c>
      <c r="K441" s="39" t="s">
        <v>321</v>
      </c>
      <c r="L441" s="40" t="s">
        <v>322</v>
      </c>
      <c r="N441" s="10"/>
    </row>
    <row r="442" spans="1:14" s="101" customFormat="1" ht="16.5">
      <c r="A442" s="98">
        <v>1</v>
      </c>
      <c r="B442" s="99" t="s">
        <v>323</v>
      </c>
      <c r="C442" s="98">
        <v>30</v>
      </c>
      <c r="D442" s="100">
        <v>1</v>
      </c>
      <c r="E442" s="98">
        <v>20</v>
      </c>
      <c r="F442" s="100">
        <v>2</v>
      </c>
      <c r="G442" s="98">
        <v>36</v>
      </c>
      <c r="H442" s="108">
        <v>2</v>
      </c>
      <c r="I442" s="98">
        <v>21</v>
      </c>
      <c r="J442" s="100">
        <v>0.2</v>
      </c>
      <c r="K442" s="98">
        <v>40</v>
      </c>
      <c r="L442" s="100">
        <v>1</v>
      </c>
    </row>
    <row r="443" spans="1:14" s="101" customFormat="1" ht="16.5">
      <c r="A443" s="109">
        <v>2</v>
      </c>
      <c r="B443" s="110" t="s">
        <v>324</v>
      </c>
      <c r="C443" s="109"/>
      <c r="D443" s="111"/>
      <c r="E443" s="109"/>
      <c r="F443" s="111"/>
      <c r="G443" s="109"/>
      <c r="H443" s="112"/>
      <c r="I443" s="109"/>
      <c r="J443" s="111"/>
      <c r="K443" s="109"/>
      <c r="L443" s="111"/>
    </row>
    <row r="444" spans="1:14" ht="16.5">
      <c r="A444" s="84"/>
      <c r="B444" s="85"/>
      <c r="C444" s="48"/>
      <c r="D444" s="49"/>
      <c r="E444" s="48"/>
      <c r="F444" s="49"/>
      <c r="G444" s="48"/>
      <c r="H444" s="113"/>
      <c r="I444" s="48"/>
      <c r="J444" s="49"/>
      <c r="K444" s="48"/>
      <c r="L444" s="49"/>
      <c r="N444" s="10"/>
    </row>
    <row r="445" spans="1:14" ht="17.25" thickBot="1">
      <c r="A445" s="86"/>
      <c r="B445" s="87"/>
      <c r="C445" s="53"/>
      <c r="D445" s="54"/>
      <c r="E445" s="53"/>
      <c r="F445" s="54"/>
      <c r="G445" s="53"/>
      <c r="H445" s="114"/>
      <c r="I445" s="53"/>
      <c r="J445" s="54"/>
      <c r="K445" s="53"/>
      <c r="L445" s="54"/>
      <c r="N445" s="10"/>
    </row>
    <row r="446" spans="1:14" ht="17.25" thickBot="1">
      <c r="A446" s="27" t="s">
        <v>205</v>
      </c>
      <c r="B446" s="28" t="s">
        <v>325</v>
      </c>
      <c r="C446" s="513"/>
      <c r="D446" s="514"/>
      <c r="E446" s="56"/>
      <c r="F446" s="57"/>
      <c r="G446" s="513"/>
      <c r="H446" s="514"/>
      <c r="I446" s="513"/>
      <c r="J446" s="514"/>
      <c r="K446" s="513"/>
      <c r="L446" s="514"/>
      <c r="N446" s="10"/>
    </row>
    <row r="447" spans="1:14" s="31" customFormat="1" ht="16.5">
      <c r="A447" s="29">
        <v>1</v>
      </c>
      <c r="B447" s="42" t="s">
        <v>326</v>
      </c>
      <c r="C447" s="585">
        <v>220</v>
      </c>
      <c r="D447" s="586"/>
      <c r="E447" s="585">
        <v>240</v>
      </c>
      <c r="F447" s="586"/>
      <c r="G447" s="585">
        <v>250</v>
      </c>
      <c r="H447" s="586"/>
      <c r="I447" s="585">
        <v>115</v>
      </c>
      <c r="J447" s="586"/>
      <c r="K447" s="585">
        <v>140</v>
      </c>
      <c r="L447" s="586"/>
    </row>
    <row r="448" spans="1:14" s="31" customFormat="1" ht="16.5">
      <c r="A448" s="32">
        <v>2</v>
      </c>
      <c r="B448" s="33" t="s">
        <v>327</v>
      </c>
      <c r="C448" s="533"/>
      <c r="D448" s="535"/>
      <c r="E448" s="533"/>
      <c r="F448" s="535"/>
      <c r="G448" s="533"/>
      <c r="H448" s="535"/>
      <c r="I448" s="533"/>
      <c r="J448" s="535"/>
      <c r="K448" s="533"/>
      <c r="L448" s="535"/>
    </row>
    <row r="449" spans="1:14" s="31" customFormat="1" ht="16.5">
      <c r="A449" s="32">
        <v>3</v>
      </c>
      <c r="B449" s="33" t="s">
        <v>328</v>
      </c>
      <c r="C449" s="502"/>
      <c r="D449" s="503"/>
      <c r="E449" s="502"/>
      <c r="F449" s="503"/>
      <c r="G449" s="502"/>
      <c r="H449" s="503"/>
      <c r="I449" s="502"/>
      <c r="J449" s="503"/>
      <c r="K449" s="502"/>
      <c r="L449" s="503"/>
    </row>
    <row r="450" spans="1:14" ht="16.5">
      <c r="A450" s="84"/>
      <c r="B450" s="85"/>
      <c r="C450" s="502"/>
      <c r="D450" s="503"/>
      <c r="E450" s="502"/>
      <c r="F450" s="503"/>
      <c r="G450" s="502"/>
      <c r="H450" s="503"/>
      <c r="I450" s="502"/>
      <c r="J450" s="503"/>
      <c r="K450" s="502"/>
      <c r="L450" s="503"/>
      <c r="N450" s="10"/>
    </row>
    <row r="451" spans="1:14" ht="17.25" thickBot="1">
      <c r="A451" s="86"/>
      <c r="B451" s="87"/>
      <c r="C451" s="521"/>
      <c r="D451" s="523"/>
      <c r="E451" s="521"/>
      <c r="F451" s="523"/>
      <c r="G451" s="521"/>
      <c r="H451" s="523"/>
      <c r="I451" s="521"/>
      <c r="J451" s="523"/>
      <c r="K451" s="521"/>
      <c r="L451" s="523"/>
      <c r="N451" s="10"/>
    </row>
    <row r="452" spans="1:14" ht="17.25" thickBot="1">
      <c r="A452" s="27" t="s">
        <v>329</v>
      </c>
      <c r="B452" s="59" t="s">
        <v>848</v>
      </c>
      <c r="C452" s="513"/>
      <c r="D452" s="514"/>
      <c r="E452" s="513"/>
      <c r="F452" s="514"/>
      <c r="G452" s="513"/>
      <c r="H452" s="514"/>
      <c r="I452" s="513"/>
      <c r="J452" s="514"/>
      <c r="K452" s="513"/>
      <c r="L452" s="514"/>
      <c r="N452" s="10"/>
    </row>
    <row r="453" spans="1:14" s="31" customFormat="1" ht="16.5">
      <c r="A453" s="29">
        <v>1</v>
      </c>
      <c r="B453" s="30" t="s">
        <v>326</v>
      </c>
      <c r="C453" s="540">
        <v>1.67</v>
      </c>
      <c r="D453" s="542"/>
      <c r="E453" s="540">
        <v>2.02</v>
      </c>
      <c r="F453" s="542"/>
      <c r="G453" s="540">
        <v>2.0499999999999998</v>
      </c>
      <c r="H453" s="542"/>
      <c r="I453" s="540">
        <v>1.38</v>
      </c>
      <c r="J453" s="542"/>
      <c r="K453" s="540">
        <v>1.47</v>
      </c>
      <c r="L453" s="542"/>
    </row>
    <row r="454" spans="1:14" s="31" customFormat="1" ht="16.5">
      <c r="A454" s="32">
        <v>2</v>
      </c>
      <c r="B454" s="33" t="s">
        <v>327</v>
      </c>
      <c r="C454" s="502"/>
      <c r="D454" s="503"/>
      <c r="E454" s="502"/>
      <c r="F454" s="503"/>
      <c r="G454" s="502"/>
      <c r="H454" s="503"/>
      <c r="I454" s="502"/>
      <c r="J454" s="503"/>
      <c r="K454" s="502"/>
      <c r="L454" s="503"/>
    </row>
    <row r="455" spans="1:14" s="31" customFormat="1" ht="16.5">
      <c r="A455" s="32">
        <v>3</v>
      </c>
      <c r="B455" s="33" t="s">
        <v>328</v>
      </c>
      <c r="C455" s="502"/>
      <c r="D455" s="503"/>
      <c r="E455" s="502"/>
      <c r="F455" s="503"/>
      <c r="G455" s="502"/>
      <c r="H455" s="503"/>
      <c r="I455" s="502"/>
      <c r="J455" s="503"/>
      <c r="K455" s="502"/>
      <c r="L455" s="503"/>
    </row>
    <row r="456" spans="1:14" ht="16.5">
      <c r="A456" s="89"/>
      <c r="B456" s="90"/>
      <c r="C456" s="502"/>
      <c r="D456" s="503"/>
      <c r="E456" s="502"/>
      <c r="F456" s="503"/>
      <c r="G456" s="502"/>
      <c r="H456" s="503"/>
      <c r="I456" s="502"/>
      <c r="J456" s="503"/>
      <c r="K456" s="502"/>
      <c r="L456" s="503"/>
      <c r="N456" s="10"/>
    </row>
    <row r="457" spans="1:14" ht="17.25" thickBot="1">
      <c r="A457" s="86"/>
      <c r="B457" s="87"/>
      <c r="C457" s="521"/>
      <c r="D457" s="523"/>
      <c r="E457" s="521"/>
      <c r="F457" s="523"/>
      <c r="G457" s="521"/>
      <c r="H457" s="523"/>
      <c r="I457" s="521"/>
      <c r="J457" s="523"/>
      <c r="K457" s="521"/>
      <c r="L457" s="523"/>
      <c r="N457" s="10"/>
    </row>
    <row r="458" spans="1:14" s="25" customFormat="1" ht="17.25" thickBot="1">
      <c r="A458" s="62" t="s">
        <v>330</v>
      </c>
      <c r="B458" s="63" t="s">
        <v>441</v>
      </c>
      <c r="C458" s="568"/>
      <c r="D458" s="569"/>
      <c r="E458" s="568"/>
      <c r="F458" s="569"/>
      <c r="G458" s="568"/>
      <c r="H458" s="569"/>
      <c r="I458" s="568"/>
      <c r="J458" s="569"/>
      <c r="K458" s="568"/>
      <c r="L458" s="569"/>
    </row>
    <row r="459" spans="1:14" ht="17.25" thickBot="1">
      <c r="A459" s="95" t="s">
        <v>314</v>
      </c>
      <c r="B459" s="96"/>
      <c r="C459" s="578"/>
      <c r="D459" s="579"/>
      <c r="E459" s="578"/>
      <c r="F459" s="579"/>
      <c r="G459" s="578"/>
      <c r="H459" s="579"/>
      <c r="I459" s="578"/>
      <c r="J459" s="579"/>
      <c r="K459" s="578"/>
      <c r="L459" s="579"/>
      <c r="N459" s="10"/>
    </row>
    <row r="460" spans="1:14" ht="17.25" thickBot="1">
      <c r="A460" s="97" t="s">
        <v>228</v>
      </c>
      <c r="B460" s="59" t="s">
        <v>353</v>
      </c>
      <c r="C460" s="513"/>
      <c r="D460" s="514"/>
      <c r="E460" s="513"/>
      <c r="F460" s="514"/>
      <c r="G460" s="513"/>
      <c r="H460" s="514"/>
      <c r="I460" s="513"/>
      <c r="J460" s="514"/>
      <c r="K460" s="513"/>
      <c r="L460" s="514"/>
      <c r="N460" s="10"/>
    </row>
    <row r="461" spans="1:14" ht="16.5">
      <c r="A461" s="89">
        <v>1</v>
      </c>
      <c r="B461" s="90"/>
      <c r="C461" s="540">
        <v>381.51</v>
      </c>
      <c r="D461" s="542"/>
      <c r="E461" s="540">
        <v>440.21</v>
      </c>
      <c r="F461" s="542"/>
      <c r="G461" s="540">
        <v>440.21</v>
      </c>
      <c r="H461" s="542"/>
      <c r="I461" s="540"/>
      <c r="J461" s="542"/>
      <c r="K461" s="540">
        <v>381.51</v>
      </c>
      <c r="L461" s="542"/>
      <c r="N461" s="10"/>
    </row>
    <row r="462" spans="1:14" ht="17.25" thickBot="1">
      <c r="A462" s="86"/>
      <c r="B462" s="87"/>
      <c r="C462" s="521"/>
      <c r="D462" s="523"/>
      <c r="E462" s="521"/>
      <c r="F462" s="523"/>
      <c r="G462" s="521"/>
      <c r="H462" s="523"/>
      <c r="I462" s="521"/>
      <c r="J462" s="523"/>
      <c r="K462" s="521"/>
      <c r="L462" s="523"/>
      <c r="N462" s="10"/>
    </row>
    <row r="463" spans="1:14">
      <c r="B463" s="580"/>
      <c r="C463" s="580"/>
      <c r="D463" s="580"/>
      <c r="E463" s="580"/>
      <c r="F463" s="580"/>
      <c r="G463" s="580"/>
      <c r="H463" s="580"/>
      <c r="I463" s="580"/>
      <c r="J463" s="580"/>
      <c r="K463" s="580"/>
      <c r="L463" s="580"/>
      <c r="N463" s="10"/>
    </row>
    <row r="465" spans="1:14">
      <c r="L465" s="10"/>
    </row>
    <row r="466" spans="1:14" ht="11.1" customHeight="1"/>
    <row r="467" spans="1:14" ht="105" customHeight="1">
      <c r="A467" s="75"/>
      <c r="C467" s="76"/>
      <c r="D467" s="77"/>
      <c r="E467" s="78"/>
      <c r="F467" s="79"/>
      <c r="G467" s="78"/>
      <c r="H467" s="79"/>
      <c r="I467" s="78"/>
      <c r="J467" s="79"/>
      <c r="K467" s="78"/>
      <c r="M467" s="67">
        <v>16</v>
      </c>
    </row>
    <row r="468" spans="1:14">
      <c r="A468" s="68"/>
      <c r="B468" s="68"/>
      <c r="C468" s="9"/>
      <c r="D468" s="69"/>
      <c r="E468" s="68"/>
      <c r="F468" s="69"/>
      <c r="G468" s="68"/>
      <c r="H468" s="69"/>
      <c r="I468" s="68"/>
      <c r="J468" s="69"/>
      <c r="K468" s="68"/>
      <c r="L468" s="69"/>
    </row>
    <row r="469" spans="1:14" ht="25.35" customHeight="1" thickBot="1">
      <c r="A469" s="549" t="s">
        <v>769</v>
      </c>
      <c r="B469" s="549"/>
      <c r="C469" s="70"/>
      <c r="D469" s="71"/>
      <c r="E469" s="72"/>
      <c r="F469" s="71"/>
      <c r="G469" s="72"/>
      <c r="H469" s="71"/>
      <c r="I469" s="72"/>
      <c r="J469" s="71"/>
      <c r="K469" s="72"/>
      <c r="L469" s="71"/>
    </row>
    <row r="470" spans="1:14" ht="15.75" thickBot="1">
      <c r="A470" s="550"/>
      <c r="B470" s="551"/>
      <c r="C470" s="557" t="s">
        <v>315</v>
      </c>
      <c r="D470" s="558"/>
      <c r="E470" s="558"/>
      <c r="F470" s="558"/>
      <c r="G470" s="558"/>
      <c r="H470" s="558"/>
      <c r="I470" s="558"/>
      <c r="J470" s="558"/>
      <c r="K470" s="558"/>
      <c r="L470" s="559"/>
      <c r="N470" s="10"/>
    </row>
    <row r="471" spans="1:14" ht="15.6" customHeight="1" thickBot="1">
      <c r="A471" s="629"/>
      <c r="B471" s="630"/>
      <c r="C471" s="572" t="s">
        <v>862</v>
      </c>
      <c r="D471" s="593"/>
      <c r="E471" s="593"/>
      <c r="F471" s="573"/>
      <c r="G471" s="572" t="s">
        <v>858</v>
      </c>
      <c r="H471" s="593"/>
      <c r="I471" s="593"/>
      <c r="J471" s="593"/>
      <c r="K471" s="581" t="s">
        <v>250</v>
      </c>
      <c r="L471" s="582"/>
      <c r="N471" s="10"/>
    </row>
    <row r="472" spans="1:14" ht="34.35" customHeight="1" thickBot="1">
      <c r="A472" s="552"/>
      <c r="B472" s="553"/>
      <c r="C472" s="572" t="s">
        <v>859</v>
      </c>
      <c r="D472" s="573"/>
      <c r="E472" s="572" t="s">
        <v>861</v>
      </c>
      <c r="F472" s="573"/>
      <c r="G472" s="572" t="s">
        <v>859</v>
      </c>
      <c r="H472" s="573"/>
      <c r="I472" s="572" t="s">
        <v>860</v>
      </c>
      <c r="J472" s="593"/>
      <c r="K472" s="583"/>
      <c r="L472" s="584"/>
      <c r="N472" s="10"/>
    </row>
    <row r="473" spans="1:14" ht="17.25" thickBot="1">
      <c r="A473" s="27" t="s">
        <v>845</v>
      </c>
      <c r="B473" s="28" t="s">
        <v>847</v>
      </c>
      <c r="C473" s="513"/>
      <c r="D473" s="514"/>
      <c r="E473" s="513"/>
      <c r="F473" s="514"/>
      <c r="G473" s="513"/>
      <c r="H473" s="514"/>
      <c r="I473" s="513"/>
      <c r="J473" s="514"/>
      <c r="K473" s="513"/>
      <c r="L473" s="514"/>
      <c r="N473" s="10"/>
    </row>
    <row r="474" spans="1:14" s="31" customFormat="1" ht="16.5">
      <c r="A474" s="29">
        <v>1</v>
      </c>
      <c r="B474" s="30" t="s">
        <v>316</v>
      </c>
      <c r="C474" s="540"/>
      <c r="D474" s="542"/>
      <c r="E474" s="540"/>
      <c r="F474" s="542"/>
      <c r="G474" s="540"/>
      <c r="H474" s="542"/>
      <c r="I474" s="540"/>
      <c r="J474" s="542"/>
      <c r="K474" s="540"/>
      <c r="L474" s="542"/>
    </row>
    <row r="475" spans="1:14" s="31" customFormat="1" ht="16.5">
      <c r="A475" s="32">
        <v>2</v>
      </c>
      <c r="B475" s="33" t="s">
        <v>317</v>
      </c>
      <c r="C475" s="502">
        <v>20.54</v>
      </c>
      <c r="D475" s="503"/>
      <c r="E475" s="502">
        <v>20.54</v>
      </c>
      <c r="F475" s="503"/>
      <c r="G475" s="502">
        <v>20.54</v>
      </c>
      <c r="H475" s="503"/>
      <c r="I475" s="502">
        <v>20.54</v>
      </c>
      <c r="J475" s="503"/>
      <c r="K475" s="502">
        <v>20.54</v>
      </c>
      <c r="L475" s="503"/>
    </row>
    <row r="476" spans="1:14" s="31" customFormat="1" ht="16.5">
      <c r="A476" s="32">
        <v>3</v>
      </c>
      <c r="B476" s="33" t="s">
        <v>318</v>
      </c>
      <c r="C476" s="502">
        <v>11.74</v>
      </c>
      <c r="D476" s="503"/>
      <c r="E476" s="502">
        <v>11.74</v>
      </c>
      <c r="F476" s="503"/>
      <c r="G476" s="502">
        <v>11.74</v>
      </c>
      <c r="H476" s="503"/>
      <c r="I476" s="502">
        <v>11.74</v>
      </c>
      <c r="J476" s="503"/>
      <c r="K476" s="502">
        <v>11.74</v>
      </c>
      <c r="L476" s="503"/>
    </row>
    <row r="477" spans="1:14" s="31" customFormat="1" ht="16.5">
      <c r="A477" s="32">
        <v>4</v>
      </c>
      <c r="B477" s="33" t="s">
        <v>319</v>
      </c>
      <c r="C477" s="502"/>
      <c r="D477" s="503"/>
      <c r="E477" s="502"/>
      <c r="F477" s="503"/>
      <c r="G477" s="502"/>
      <c r="H477" s="503"/>
      <c r="I477" s="502"/>
      <c r="J477" s="503"/>
      <c r="K477" s="502"/>
      <c r="L477" s="503"/>
    </row>
    <row r="478" spans="1:14" s="31" customFormat="1" ht="16.5">
      <c r="A478" s="32">
        <v>5</v>
      </c>
      <c r="B478" s="33" t="s">
        <v>331</v>
      </c>
      <c r="C478" s="502">
        <v>44.02</v>
      </c>
      <c r="D478" s="503"/>
      <c r="E478" s="502">
        <v>44.02</v>
      </c>
      <c r="F478" s="503"/>
      <c r="G478" s="502">
        <v>44.02</v>
      </c>
      <c r="H478" s="503"/>
      <c r="I478" s="502">
        <v>44.02</v>
      </c>
      <c r="J478" s="503"/>
      <c r="K478" s="502">
        <v>44.02</v>
      </c>
      <c r="L478" s="503"/>
    </row>
    <row r="479" spans="1:14" s="38" customFormat="1" ht="17.25" thickBot="1">
      <c r="A479" s="27"/>
      <c r="B479" s="37" t="s">
        <v>400</v>
      </c>
      <c r="C479" s="574">
        <f>SUM(C474:D478)</f>
        <v>76.3</v>
      </c>
      <c r="D479" s="575"/>
      <c r="E479" s="574">
        <f>SUM(E474:F478)</f>
        <v>76.3</v>
      </c>
      <c r="F479" s="575"/>
      <c r="G479" s="574">
        <f>SUM(G474:H478)</f>
        <v>76.3</v>
      </c>
      <c r="H479" s="575"/>
      <c r="I479" s="574">
        <f>SUM(I474:J478)</f>
        <v>76.3</v>
      </c>
      <c r="J479" s="575"/>
      <c r="K479" s="574">
        <f>SUM(K474:L478)</f>
        <v>76.3</v>
      </c>
      <c r="L479" s="575"/>
    </row>
    <row r="480" spans="1:14" ht="17.25" thickBot="1">
      <c r="A480" s="27" t="s">
        <v>202</v>
      </c>
      <c r="B480" s="28" t="s">
        <v>320</v>
      </c>
      <c r="C480" s="39" t="s">
        <v>321</v>
      </c>
      <c r="D480" s="40" t="s">
        <v>322</v>
      </c>
      <c r="E480" s="39" t="s">
        <v>321</v>
      </c>
      <c r="F480" s="40" t="s">
        <v>322</v>
      </c>
      <c r="G480" s="39" t="s">
        <v>321</v>
      </c>
      <c r="H480" s="40" t="s">
        <v>322</v>
      </c>
      <c r="I480" s="39" t="s">
        <v>321</v>
      </c>
      <c r="J480" s="40" t="s">
        <v>322</v>
      </c>
      <c r="K480" s="39" t="s">
        <v>321</v>
      </c>
      <c r="L480" s="40" t="s">
        <v>322</v>
      </c>
      <c r="N480" s="10"/>
    </row>
    <row r="481" spans="1:14" s="101" customFormat="1" ht="16.5">
      <c r="A481" s="98">
        <v>1</v>
      </c>
      <c r="B481" s="99" t="s">
        <v>323</v>
      </c>
      <c r="C481" s="98"/>
      <c r="D481" s="100"/>
      <c r="E481" s="98"/>
      <c r="F481" s="100"/>
      <c r="G481" s="98"/>
      <c r="H481" s="100"/>
      <c r="I481" s="98"/>
      <c r="J481" s="100"/>
      <c r="K481" s="98"/>
      <c r="L481" s="100"/>
    </row>
    <row r="482" spans="1:14" s="101" customFormat="1" ht="16.5">
      <c r="A482" s="109">
        <v>2</v>
      </c>
      <c r="B482" s="110" t="s">
        <v>324</v>
      </c>
      <c r="C482" s="109">
        <v>75</v>
      </c>
      <c r="D482" s="111">
        <v>15</v>
      </c>
      <c r="E482" s="109">
        <v>75</v>
      </c>
      <c r="F482" s="111">
        <v>15</v>
      </c>
      <c r="G482" s="109">
        <v>110</v>
      </c>
      <c r="H482" s="111">
        <v>15</v>
      </c>
      <c r="I482" s="109">
        <v>110</v>
      </c>
      <c r="J482" s="111">
        <v>15</v>
      </c>
      <c r="K482" s="109">
        <v>80</v>
      </c>
      <c r="L482" s="111">
        <v>15</v>
      </c>
    </row>
    <row r="483" spans="1:14" s="31" customFormat="1" ht="16.5">
      <c r="A483" s="32"/>
      <c r="B483" s="33"/>
      <c r="C483" s="48"/>
      <c r="D483" s="49"/>
      <c r="E483" s="48"/>
      <c r="F483" s="49"/>
      <c r="G483" s="48"/>
      <c r="H483" s="49"/>
      <c r="I483" s="48"/>
      <c r="J483" s="49"/>
      <c r="K483" s="48"/>
      <c r="L483" s="49"/>
    </row>
    <row r="484" spans="1:14" ht="17.25" thickBot="1">
      <c r="A484" s="86"/>
      <c r="B484" s="87"/>
      <c r="C484" s="53"/>
      <c r="D484" s="54"/>
      <c r="E484" s="53"/>
      <c r="F484" s="54"/>
      <c r="G484" s="53"/>
      <c r="H484" s="54"/>
      <c r="I484" s="53"/>
      <c r="J484" s="54"/>
      <c r="K484" s="53"/>
      <c r="L484" s="54"/>
      <c r="N484" s="10"/>
    </row>
    <row r="485" spans="1:14" ht="17.25" thickBot="1">
      <c r="A485" s="27" t="s">
        <v>205</v>
      </c>
      <c r="B485" s="28" t="s">
        <v>325</v>
      </c>
      <c r="C485" s="513"/>
      <c r="D485" s="514"/>
      <c r="E485" s="513"/>
      <c r="F485" s="514"/>
      <c r="G485" s="513"/>
      <c r="H485" s="514"/>
      <c r="I485" s="513"/>
      <c r="J485" s="514"/>
      <c r="K485" s="513"/>
      <c r="L485" s="514"/>
      <c r="N485" s="10"/>
    </row>
    <row r="486" spans="1:14" s="31" customFormat="1" ht="16.5">
      <c r="A486" s="29">
        <v>1</v>
      </c>
      <c r="B486" s="42" t="s">
        <v>326</v>
      </c>
      <c r="C486" s="576" t="s">
        <v>356</v>
      </c>
      <c r="D486" s="577"/>
      <c r="E486" s="576" t="s">
        <v>356</v>
      </c>
      <c r="F486" s="577"/>
      <c r="G486" s="576" t="s">
        <v>356</v>
      </c>
      <c r="H486" s="577"/>
      <c r="I486" s="576" t="s">
        <v>356</v>
      </c>
      <c r="J486" s="577"/>
      <c r="K486" s="576" t="s">
        <v>356</v>
      </c>
      <c r="L486" s="577"/>
    </row>
    <row r="487" spans="1:14" s="31" customFormat="1" ht="16.5">
      <c r="A487" s="32">
        <v>2</v>
      </c>
      <c r="B487" s="33" t="s">
        <v>327</v>
      </c>
      <c r="C487" s="533"/>
      <c r="D487" s="535"/>
      <c r="E487" s="533"/>
      <c r="F487" s="535"/>
      <c r="G487" s="533"/>
      <c r="H487" s="535"/>
      <c r="I487" s="533"/>
      <c r="J487" s="535"/>
      <c r="K487" s="533"/>
      <c r="L487" s="535"/>
    </row>
    <row r="488" spans="1:14" s="31" customFormat="1" ht="16.5">
      <c r="A488" s="32">
        <v>3</v>
      </c>
      <c r="B488" s="33" t="s">
        <v>328</v>
      </c>
      <c r="C488" s="502"/>
      <c r="D488" s="503"/>
      <c r="E488" s="502"/>
      <c r="F488" s="503"/>
      <c r="G488" s="502"/>
      <c r="H488" s="503"/>
      <c r="I488" s="502"/>
      <c r="J488" s="503"/>
      <c r="K488" s="502"/>
      <c r="L488" s="503"/>
    </row>
    <row r="489" spans="1:14" ht="16.5">
      <c r="A489" s="84"/>
      <c r="B489" s="85"/>
      <c r="C489" s="502"/>
      <c r="D489" s="503"/>
      <c r="E489" s="502"/>
      <c r="F489" s="503"/>
      <c r="G489" s="502"/>
      <c r="H489" s="503"/>
      <c r="I489" s="502"/>
      <c r="J489" s="503"/>
      <c r="K489" s="502"/>
      <c r="L489" s="503"/>
      <c r="N489" s="10"/>
    </row>
    <row r="490" spans="1:14" ht="17.25" thickBot="1">
      <c r="A490" s="86"/>
      <c r="B490" s="87"/>
      <c r="C490" s="521"/>
      <c r="D490" s="523"/>
      <c r="E490" s="521"/>
      <c r="F490" s="523"/>
      <c r="G490" s="521"/>
      <c r="H490" s="523"/>
      <c r="I490" s="521"/>
      <c r="J490" s="523"/>
      <c r="K490" s="521"/>
      <c r="L490" s="523"/>
      <c r="N490" s="10"/>
    </row>
    <row r="491" spans="1:14" ht="17.25" thickBot="1">
      <c r="A491" s="27" t="s">
        <v>329</v>
      </c>
      <c r="B491" s="59" t="s">
        <v>848</v>
      </c>
      <c r="C491" s="513"/>
      <c r="D491" s="514"/>
      <c r="E491" s="513"/>
      <c r="F491" s="514"/>
      <c r="G491" s="513"/>
      <c r="H491" s="514"/>
      <c r="I491" s="513"/>
      <c r="J491" s="514"/>
      <c r="K491" s="513"/>
      <c r="L491" s="514"/>
      <c r="N491" s="10"/>
    </row>
    <row r="492" spans="1:14" s="31" customFormat="1" ht="16.5">
      <c r="A492" s="29">
        <v>1</v>
      </c>
      <c r="B492" s="30" t="s">
        <v>326</v>
      </c>
      <c r="C492" s="540">
        <v>0.18</v>
      </c>
      <c r="D492" s="542"/>
      <c r="E492" s="540">
        <v>0.35</v>
      </c>
      <c r="F492" s="542"/>
      <c r="G492" s="540">
        <v>0.23</v>
      </c>
      <c r="H492" s="542"/>
      <c r="I492" s="540">
        <v>0.32</v>
      </c>
      <c r="J492" s="542"/>
      <c r="K492" s="540">
        <v>0.28999999999999998</v>
      </c>
      <c r="L492" s="542"/>
    </row>
    <row r="493" spans="1:14" s="31" customFormat="1" ht="16.5">
      <c r="A493" s="32">
        <v>2</v>
      </c>
      <c r="B493" s="33" t="s">
        <v>327</v>
      </c>
      <c r="C493" s="502"/>
      <c r="D493" s="503"/>
      <c r="E493" s="502"/>
      <c r="F493" s="503"/>
      <c r="G493" s="502"/>
      <c r="H493" s="503"/>
      <c r="I493" s="502"/>
      <c r="J493" s="503"/>
      <c r="K493" s="502"/>
      <c r="L493" s="503"/>
    </row>
    <row r="494" spans="1:14" s="31" customFormat="1" ht="16.5">
      <c r="A494" s="32">
        <v>3</v>
      </c>
      <c r="B494" s="33" t="s">
        <v>328</v>
      </c>
      <c r="C494" s="502"/>
      <c r="D494" s="503"/>
      <c r="E494" s="502"/>
      <c r="F494" s="503"/>
      <c r="G494" s="502"/>
      <c r="H494" s="503"/>
      <c r="I494" s="502"/>
      <c r="J494" s="503"/>
      <c r="K494" s="502"/>
      <c r="L494" s="503"/>
    </row>
    <row r="495" spans="1:14" s="31" customFormat="1" ht="16.5">
      <c r="A495" s="60"/>
      <c r="B495" s="61"/>
      <c r="C495" s="502"/>
      <c r="D495" s="503"/>
      <c r="E495" s="502"/>
      <c r="F495" s="503"/>
      <c r="G495" s="502"/>
      <c r="H495" s="503"/>
      <c r="I495" s="502"/>
      <c r="J495" s="503"/>
      <c r="K495" s="502"/>
      <c r="L495" s="503"/>
    </row>
    <row r="496" spans="1:14" ht="17.25" thickBot="1">
      <c r="A496" s="86"/>
      <c r="B496" s="87"/>
      <c r="C496" s="521"/>
      <c r="D496" s="523"/>
      <c r="E496" s="521"/>
      <c r="F496" s="523"/>
      <c r="G496" s="521"/>
      <c r="H496" s="523"/>
      <c r="I496" s="521"/>
      <c r="J496" s="523"/>
      <c r="K496" s="521"/>
      <c r="L496" s="523"/>
      <c r="N496" s="10"/>
    </row>
    <row r="497" spans="1:14" s="25" customFormat="1" ht="17.25" thickBot="1">
      <c r="A497" s="62" t="s">
        <v>330</v>
      </c>
      <c r="B497" s="63" t="s">
        <v>441</v>
      </c>
      <c r="C497" s="568"/>
      <c r="D497" s="569"/>
      <c r="E497" s="568"/>
      <c r="F497" s="569"/>
      <c r="G497" s="568"/>
      <c r="H497" s="569"/>
      <c r="I497" s="568"/>
      <c r="J497" s="569"/>
      <c r="K497" s="568"/>
      <c r="L497" s="569"/>
    </row>
    <row r="498" spans="1:14" ht="17.25" thickBot="1">
      <c r="A498" s="95"/>
      <c r="B498" s="96"/>
      <c r="C498" s="578"/>
      <c r="D498" s="579"/>
      <c r="E498" s="578"/>
      <c r="F498" s="579"/>
      <c r="G498" s="578"/>
      <c r="H498" s="579"/>
      <c r="I498" s="578"/>
      <c r="J498" s="579"/>
      <c r="K498" s="578"/>
      <c r="L498" s="579"/>
      <c r="N498" s="10"/>
    </row>
    <row r="499" spans="1:14" ht="17.25" thickBot="1">
      <c r="A499" s="97" t="s">
        <v>228</v>
      </c>
      <c r="B499" s="59" t="s">
        <v>353</v>
      </c>
      <c r="C499" s="513"/>
      <c r="D499" s="514"/>
      <c r="E499" s="513"/>
      <c r="F499" s="514"/>
      <c r="G499" s="513"/>
      <c r="H499" s="514"/>
      <c r="I499" s="513"/>
      <c r="J499" s="514"/>
      <c r="K499" s="513"/>
      <c r="L499" s="514"/>
      <c r="N499" s="10"/>
    </row>
    <row r="500" spans="1:14" ht="16.5">
      <c r="A500" s="89">
        <v>1</v>
      </c>
      <c r="B500" s="90"/>
      <c r="C500" s="540">
        <v>381.51</v>
      </c>
      <c r="D500" s="542"/>
      <c r="E500" s="540">
        <v>381.51</v>
      </c>
      <c r="F500" s="542"/>
      <c r="G500" s="540">
        <v>381.51</v>
      </c>
      <c r="H500" s="542"/>
      <c r="I500" s="540">
        <v>381.51</v>
      </c>
      <c r="J500" s="542"/>
      <c r="K500" s="540">
        <v>381.51</v>
      </c>
      <c r="L500" s="542"/>
      <c r="N500" s="10"/>
    </row>
    <row r="501" spans="1:14" ht="17.25" thickBot="1">
      <c r="A501" s="86"/>
      <c r="B501" s="87"/>
      <c r="C501" s="521"/>
      <c r="D501" s="523"/>
      <c r="E501" s="521"/>
      <c r="F501" s="523"/>
      <c r="G501" s="521"/>
      <c r="H501" s="523"/>
      <c r="I501" s="521"/>
      <c r="J501" s="523"/>
      <c r="K501" s="521"/>
      <c r="L501" s="523"/>
      <c r="N501" s="10"/>
    </row>
    <row r="504" spans="1:14">
      <c r="L504" s="10"/>
    </row>
    <row r="506" spans="1:14" ht="8.1" customHeight="1"/>
    <row r="507" spans="1:14" ht="86.45" customHeight="1">
      <c r="A507" s="75"/>
      <c r="C507" s="76"/>
      <c r="D507" s="77"/>
      <c r="E507" s="78"/>
      <c r="F507" s="79"/>
      <c r="G507" s="78"/>
      <c r="H507" s="79"/>
      <c r="I507" s="78"/>
      <c r="J507" s="79"/>
      <c r="K507" s="78"/>
      <c r="M507" s="67">
        <v>17</v>
      </c>
    </row>
    <row r="508" spans="1:14">
      <c r="A508" s="68"/>
      <c r="B508" s="68"/>
      <c r="C508" s="9"/>
      <c r="D508" s="69"/>
      <c r="E508" s="68"/>
      <c r="F508" s="69"/>
      <c r="G508" s="68"/>
      <c r="H508" s="69"/>
      <c r="I508" s="68"/>
      <c r="J508" s="69"/>
      <c r="K508" s="68"/>
      <c r="L508" s="69"/>
    </row>
    <row r="509" spans="1:14" ht="25.35" customHeight="1" thickBot="1">
      <c r="A509" s="549" t="s">
        <v>770</v>
      </c>
      <c r="B509" s="549"/>
      <c r="C509" s="70"/>
      <c r="D509" s="71"/>
      <c r="E509" s="72"/>
      <c r="F509" s="71"/>
      <c r="G509" s="72"/>
      <c r="H509" s="71"/>
      <c r="I509" s="72"/>
      <c r="J509" s="71"/>
      <c r="K509" s="72"/>
      <c r="L509" s="71"/>
    </row>
    <row r="510" spans="1:14" ht="15.75" thickBot="1">
      <c r="A510" s="550"/>
      <c r="B510" s="551"/>
      <c r="C510" s="557" t="s">
        <v>315</v>
      </c>
      <c r="D510" s="558"/>
      <c r="E510" s="558"/>
      <c r="F510" s="558"/>
      <c r="G510" s="558"/>
      <c r="H510" s="558"/>
      <c r="I510" s="558"/>
      <c r="J510" s="559"/>
      <c r="L510" s="10"/>
      <c r="N510" s="10"/>
    </row>
    <row r="511" spans="1:14" s="25" customFormat="1" ht="52.35" customHeight="1" thickBot="1">
      <c r="A511" s="552"/>
      <c r="B511" s="553"/>
      <c r="C511" s="570" t="s">
        <v>251</v>
      </c>
      <c r="D511" s="571"/>
      <c r="E511" s="570" t="s">
        <v>252</v>
      </c>
      <c r="F511" s="571"/>
      <c r="G511" s="594" t="s">
        <v>907</v>
      </c>
      <c r="H511" s="595"/>
      <c r="I511" s="572" t="s">
        <v>253</v>
      </c>
      <c r="J511" s="573"/>
    </row>
    <row r="512" spans="1:14" ht="17.25" thickBot="1">
      <c r="A512" s="27" t="s">
        <v>845</v>
      </c>
      <c r="B512" s="28" t="s">
        <v>276</v>
      </c>
      <c r="C512" s="513"/>
      <c r="D512" s="514"/>
      <c r="E512" s="596"/>
      <c r="F512" s="597"/>
      <c r="G512" s="596"/>
      <c r="H512" s="597"/>
      <c r="I512" s="596"/>
      <c r="J512" s="597"/>
      <c r="L512" s="10"/>
      <c r="N512" s="10"/>
    </row>
    <row r="513" spans="1:14" s="31" customFormat="1" ht="16.5">
      <c r="A513" s="29">
        <v>1</v>
      </c>
      <c r="B513" s="30" t="s">
        <v>316</v>
      </c>
      <c r="C513" s="540"/>
      <c r="D513" s="542"/>
      <c r="E513" s="540"/>
      <c r="F513" s="542"/>
      <c r="G513" s="540"/>
      <c r="H513" s="542"/>
      <c r="I513" s="540"/>
      <c r="J513" s="542"/>
    </row>
    <row r="514" spans="1:14" s="31" customFormat="1" ht="16.5">
      <c r="A514" s="32">
        <v>2</v>
      </c>
      <c r="B514" s="33" t="s">
        <v>317</v>
      </c>
      <c r="C514" s="502">
        <v>15</v>
      </c>
      <c r="D514" s="503"/>
      <c r="E514" s="502">
        <v>8.8000000000000007</v>
      </c>
      <c r="F514" s="503"/>
      <c r="G514" s="502">
        <v>8.8000000000000007</v>
      </c>
      <c r="H514" s="503"/>
      <c r="I514" s="502">
        <v>23.48</v>
      </c>
      <c r="J514" s="503"/>
    </row>
    <row r="515" spans="1:14" s="31" customFormat="1" ht="16.5">
      <c r="A515" s="32">
        <v>3</v>
      </c>
      <c r="B515" s="33" t="s">
        <v>318</v>
      </c>
      <c r="C515" s="502">
        <v>28</v>
      </c>
      <c r="D515" s="503"/>
      <c r="E515" s="502">
        <v>18</v>
      </c>
      <c r="F515" s="503"/>
      <c r="G515" s="502">
        <v>18</v>
      </c>
      <c r="H515" s="503"/>
      <c r="I515" s="502">
        <v>29.35</v>
      </c>
      <c r="J515" s="503"/>
    </row>
    <row r="516" spans="1:14" s="31" customFormat="1" ht="16.5">
      <c r="A516" s="32">
        <v>4</v>
      </c>
      <c r="B516" s="33" t="s">
        <v>319</v>
      </c>
      <c r="C516" s="502"/>
      <c r="D516" s="503"/>
      <c r="E516" s="502"/>
      <c r="F516" s="503"/>
      <c r="G516" s="502"/>
      <c r="H516" s="503"/>
      <c r="I516" s="502"/>
      <c r="J516" s="503"/>
    </row>
    <row r="517" spans="1:14" s="31" customFormat="1" ht="16.5">
      <c r="A517" s="32">
        <v>5</v>
      </c>
      <c r="B517" s="33" t="s">
        <v>331</v>
      </c>
      <c r="C517" s="502">
        <v>12</v>
      </c>
      <c r="D517" s="503"/>
      <c r="E517" s="502">
        <v>10.3</v>
      </c>
      <c r="F517" s="503"/>
      <c r="G517" s="502">
        <v>10.3</v>
      </c>
      <c r="H517" s="503"/>
      <c r="I517" s="502">
        <v>8.8000000000000007</v>
      </c>
      <c r="J517" s="503"/>
    </row>
    <row r="518" spans="1:14" s="38" customFormat="1" ht="17.25" thickBot="1">
      <c r="A518" s="27"/>
      <c r="B518" s="37" t="s">
        <v>400</v>
      </c>
      <c r="C518" s="574">
        <f>SUM(C513:D517)</f>
        <v>55</v>
      </c>
      <c r="D518" s="575"/>
      <c r="E518" s="574">
        <f>SUM(E513:F517)</f>
        <v>37.1</v>
      </c>
      <c r="F518" s="575"/>
      <c r="G518" s="574">
        <f>SUM(G513:H517)</f>
        <v>37.1</v>
      </c>
      <c r="H518" s="575"/>
      <c r="I518" s="574">
        <f>SUM(I513:J517)</f>
        <v>61.63</v>
      </c>
      <c r="J518" s="575"/>
    </row>
    <row r="519" spans="1:14" ht="17.25" thickBot="1">
      <c r="A519" s="27" t="s">
        <v>202</v>
      </c>
      <c r="B519" s="28" t="s">
        <v>320</v>
      </c>
      <c r="C519" s="39" t="s">
        <v>321</v>
      </c>
      <c r="D519" s="40" t="s">
        <v>322</v>
      </c>
      <c r="E519" s="39" t="s">
        <v>321</v>
      </c>
      <c r="F519" s="40" t="s">
        <v>322</v>
      </c>
      <c r="G519" s="39" t="s">
        <v>321</v>
      </c>
      <c r="H519" s="40" t="s">
        <v>322</v>
      </c>
      <c r="I519" s="39" t="s">
        <v>321</v>
      </c>
      <c r="J519" s="40" t="s">
        <v>322</v>
      </c>
      <c r="L519" s="10"/>
      <c r="N519" s="10"/>
    </row>
    <row r="520" spans="1:14" s="101" customFormat="1" ht="16.5">
      <c r="A520" s="98">
        <v>1</v>
      </c>
      <c r="B520" s="99" t="s">
        <v>323</v>
      </c>
      <c r="C520" s="98"/>
      <c r="D520" s="100"/>
      <c r="E520" s="98" t="s">
        <v>667</v>
      </c>
      <c r="F520" s="100">
        <v>6.7</v>
      </c>
      <c r="G520" s="98" t="s">
        <v>667</v>
      </c>
      <c r="H520" s="100">
        <v>6.7</v>
      </c>
      <c r="I520" s="98" t="s">
        <v>1045</v>
      </c>
      <c r="J520" s="100">
        <v>14</v>
      </c>
    </row>
    <row r="521" spans="1:14" s="101" customFormat="1" ht="16.5">
      <c r="A521" s="109">
        <v>2</v>
      </c>
      <c r="B521" s="110" t="s">
        <v>324</v>
      </c>
      <c r="C521" s="109" t="s">
        <v>667</v>
      </c>
      <c r="D521" s="111">
        <v>15.8</v>
      </c>
      <c r="E521" s="109"/>
      <c r="F521" s="111"/>
      <c r="G521" s="109"/>
      <c r="H521" s="111"/>
      <c r="I521" s="109"/>
      <c r="J521" s="111"/>
    </row>
    <row r="522" spans="1:14" ht="16.5">
      <c r="A522" s="84"/>
      <c r="B522" s="85"/>
      <c r="C522" s="48"/>
      <c r="D522" s="49"/>
      <c r="E522" s="48"/>
      <c r="F522" s="49"/>
      <c r="G522" s="48"/>
      <c r="H522" s="49"/>
      <c r="I522" s="48"/>
      <c r="J522" s="49"/>
      <c r="L522" s="10"/>
      <c r="N522" s="10"/>
    </row>
    <row r="523" spans="1:14" ht="17.25" thickBot="1">
      <c r="A523" s="86"/>
      <c r="B523" s="87"/>
      <c r="C523" s="53"/>
      <c r="D523" s="54"/>
      <c r="E523" s="53"/>
      <c r="F523" s="54"/>
      <c r="G523" s="53"/>
      <c r="H523" s="54"/>
      <c r="I523" s="53"/>
      <c r="J523" s="54"/>
      <c r="L523" s="10"/>
      <c r="N523" s="10"/>
    </row>
    <row r="524" spans="1:14" ht="17.25" thickBot="1">
      <c r="A524" s="27" t="s">
        <v>205</v>
      </c>
      <c r="B524" s="28" t="s">
        <v>325</v>
      </c>
      <c r="C524" s="56"/>
      <c r="D524" s="57"/>
      <c r="E524" s="56"/>
      <c r="F524" s="57"/>
      <c r="G524" s="56"/>
      <c r="H524" s="57"/>
      <c r="I524" s="513"/>
      <c r="J524" s="514"/>
      <c r="L524" s="10"/>
      <c r="N524" s="10"/>
    </row>
    <row r="525" spans="1:14" s="31" customFormat="1" ht="16.5">
      <c r="A525" s="29">
        <v>1</v>
      </c>
      <c r="B525" s="42" t="s">
        <v>326</v>
      </c>
      <c r="C525" s="576">
        <v>2000</v>
      </c>
      <c r="D525" s="577"/>
      <c r="E525" s="576">
        <v>1000</v>
      </c>
      <c r="F525" s="577"/>
      <c r="G525" s="576">
        <v>1000</v>
      </c>
      <c r="H525" s="577"/>
      <c r="I525" s="576" t="s">
        <v>668</v>
      </c>
      <c r="J525" s="577"/>
    </row>
    <row r="526" spans="1:14" s="31" customFormat="1" ht="16.5">
      <c r="A526" s="32">
        <v>2</v>
      </c>
      <c r="B526" s="33" t="s">
        <v>327</v>
      </c>
      <c r="C526" s="533"/>
      <c r="D526" s="535"/>
      <c r="E526" s="533"/>
      <c r="F526" s="535"/>
      <c r="G526" s="533"/>
      <c r="H526" s="535"/>
      <c r="I526" s="533"/>
      <c r="J526" s="535"/>
    </row>
    <row r="527" spans="1:14" s="31" customFormat="1" ht="16.5">
      <c r="A527" s="32">
        <v>3</v>
      </c>
      <c r="B527" s="33" t="s">
        <v>328</v>
      </c>
      <c r="C527" s="502"/>
      <c r="D527" s="503"/>
      <c r="E527" s="502"/>
      <c r="F527" s="503"/>
      <c r="G527" s="502"/>
      <c r="H527" s="503"/>
      <c r="I527" s="502"/>
      <c r="J527" s="503"/>
    </row>
    <row r="528" spans="1:14" ht="16.5">
      <c r="A528" s="84"/>
      <c r="B528" s="85"/>
      <c r="C528" s="502"/>
      <c r="D528" s="503"/>
      <c r="E528" s="502"/>
      <c r="F528" s="503"/>
      <c r="G528" s="502"/>
      <c r="H528" s="503"/>
      <c r="I528" s="502"/>
      <c r="J528" s="503"/>
      <c r="L528" s="10"/>
      <c r="N528" s="10"/>
    </row>
    <row r="529" spans="1:14" ht="17.25" thickBot="1">
      <c r="A529" s="86"/>
      <c r="B529" s="87"/>
      <c r="C529" s="521"/>
      <c r="D529" s="523"/>
      <c r="E529" s="521"/>
      <c r="F529" s="523"/>
      <c r="G529" s="521"/>
      <c r="H529" s="523"/>
      <c r="I529" s="521"/>
      <c r="J529" s="523"/>
      <c r="L529" s="10"/>
      <c r="N529" s="10"/>
    </row>
    <row r="530" spans="1:14" ht="17.25" thickBot="1">
      <c r="A530" s="27" t="s">
        <v>329</v>
      </c>
      <c r="B530" s="59" t="s">
        <v>848</v>
      </c>
      <c r="C530" s="513"/>
      <c r="D530" s="514"/>
      <c r="E530" s="513"/>
      <c r="F530" s="514"/>
      <c r="G530" s="513"/>
      <c r="H530" s="514"/>
      <c r="I530" s="513"/>
      <c r="J530" s="514"/>
      <c r="L530" s="10"/>
      <c r="N530" s="10"/>
    </row>
    <row r="531" spans="1:14" s="31" customFormat="1" ht="16.5">
      <c r="A531" s="29">
        <v>1</v>
      </c>
      <c r="B531" s="30" t="s">
        <v>326</v>
      </c>
      <c r="C531" s="540">
        <v>0.65</v>
      </c>
      <c r="D531" s="542"/>
      <c r="E531" s="665">
        <v>0.47</v>
      </c>
      <c r="F531" s="666"/>
      <c r="G531" s="540">
        <v>0.38</v>
      </c>
      <c r="H531" s="542"/>
      <c r="I531" s="540" t="s">
        <v>125</v>
      </c>
      <c r="J531" s="542"/>
    </row>
    <row r="532" spans="1:14" s="31" customFormat="1" ht="16.5">
      <c r="A532" s="32">
        <v>2</v>
      </c>
      <c r="B532" s="33" t="s">
        <v>327</v>
      </c>
      <c r="C532" s="502"/>
      <c r="D532" s="503"/>
      <c r="E532" s="502"/>
      <c r="F532" s="503"/>
      <c r="G532" s="502"/>
      <c r="H532" s="503"/>
      <c r="I532" s="502"/>
      <c r="J532" s="503"/>
    </row>
    <row r="533" spans="1:14" s="31" customFormat="1" ht="16.5">
      <c r="A533" s="32">
        <v>3</v>
      </c>
      <c r="B533" s="33" t="s">
        <v>328</v>
      </c>
      <c r="C533" s="502"/>
      <c r="D533" s="503"/>
      <c r="E533" s="502"/>
      <c r="F533" s="503"/>
      <c r="G533" s="502"/>
      <c r="H533" s="503"/>
      <c r="I533" s="502"/>
      <c r="J533" s="503"/>
    </row>
    <row r="534" spans="1:14" s="31" customFormat="1" ht="16.5">
      <c r="A534" s="60"/>
      <c r="B534" s="61"/>
      <c r="C534" s="502"/>
      <c r="D534" s="503"/>
      <c r="E534" s="502"/>
      <c r="F534" s="503"/>
      <c r="G534" s="502"/>
      <c r="H534" s="503"/>
      <c r="I534" s="502"/>
      <c r="J534" s="503"/>
    </row>
    <row r="535" spans="1:14" ht="17.25" thickBot="1">
      <c r="A535" s="86"/>
      <c r="B535" s="87"/>
      <c r="C535" s="521"/>
      <c r="D535" s="523"/>
      <c r="E535" s="521"/>
      <c r="F535" s="523"/>
      <c r="G535" s="521"/>
      <c r="H535" s="523"/>
      <c r="I535" s="521"/>
      <c r="J535" s="523"/>
      <c r="L535" s="10"/>
      <c r="N535" s="10"/>
    </row>
    <row r="536" spans="1:14" s="25" customFormat="1" ht="17.25" thickBot="1">
      <c r="A536" s="62" t="s">
        <v>330</v>
      </c>
      <c r="B536" s="63" t="s">
        <v>277</v>
      </c>
      <c r="C536" s="568"/>
      <c r="D536" s="569"/>
      <c r="E536" s="568"/>
      <c r="F536" s="569"/>
      <c r="G536" s="568"/>
      <c r="H536" s="569"/>
      <c r="I536" s="568"/>
      <c r="J536" s="569"/>
    </row>
    <row r="537" spans="1:14" ht="17.25" thickBot="1">
      <c r="A537" s="95">
        <v>1</v>
      </c>
      <c r="B537" s="96"/>
      <c r="C537" s="513"/>
      <c r="D537" s="514"/>
      <c r="E537" s="513">
        <v>47.6</v>
      </c>
      <c r="F537" s="514"/>
      <c r="G537" s="513">
        <v>47.6</v>
      </c>
      <c r="H537" s="514"/>
      <c r="I537" s="513">
        <v>47.6</v>
      </c>
      <c r="J537" s="514"/>
      <c r="L537" s="10"/>
      <c r="N537" s="10"/>
    </row>
    <row r="538" spans="1:14" ht="17.25" thickBot="1">
      <c r="A538" s="97" t="s">
        <v>228</v>
      </c>
      <c r="B538" s="59" t="s">
        <v>353</v>
      </c>
      <c r="C538" s="513"/>
      <c r="D538" s="514"/>
      <c r="E538" s="513"/>
      <c r="F538" s="514"/>
      <c r="G538" s="513"/>
      <c r="H538" s="514"/>
      <c r="I538" s="513"/>
      <c r="J538" s="514"/>
      <c r="L538" s="10"/>
      <c r="N538" s="10"/>
    </row>
    <row r="539" spans="1:14" ht="16.5">
      <c r="A539" s="89">
        <v>1</v>
      </c>
      <c r="B539" s="90"/>
      <c r="C539" s="540">
        <v>381.51</v>
      </c>
      <c r="D539" s="542"/>
      <c r="E539" s="540">
        <v>381.51</v>
      </c>
      <c r="F539" s="542"/>
      <c r="G539" s="540">
        <v>381.51</v>
      </c>
      <c r="H539" s="542"/>
      <c r="I539" s="529">
        <v>1467.35</v>
      </c>
      <c r="J539" s="531"/>
      <c r="L539" s="10"/>
      <c r="N539" s="10"/>
    </row>
    <row r="540" spans="1:14" ht="17.25" thickBot="1">
      <c r="A540" s="86"/>
      <c r="B540" s="87"/>
      <c r="C540" s="521"/>
      <c r="D540" s="523"/>
      <c r="E540" s="521"/>
      <c r="F540" s="523"/>
      <c r="G540" s="521"/>
      <c r="H540" s="523"/>
      <c r="I540" s="521"/>
      <c r="J540" s="523"/>
      <c r="L540" s="10"/>
      <c r="N540" s="10"/>
    </row>
    <row r="541" spans="1:14">
      <c r="A541" s="605"/>
      <c r="B541" s="605"/>
      <c r="C541" s="605"/>
      <c r="D541" s="605"/>
      <c r="E541" s="605"/>
      <c r="F541" s="605"/>
      <c r="G541" s="605"/>
      <c r="H541" s="605"/>
      <c r="I541" s="605"/>
      <c r="J541" s="605"/>
      <c r="K541" s="605"/>
      <c r="L541" s="605"/>
      <c r="N541" s="10"/>
    </row>
    <row r="542" spans="1:14">
      <c r="A542" s="10" t="s">
        <v>670</v>
      </c>
      <c r="N542" s="10"/>
    </row>
    <row r="543" spans="1:14">
      <c r="A543" s="700" t="s">
        <v>669</v>
      </c>
      <c r="B543" s="700"/>
      <c r="C543" s="700"/>
      <c r="D543" s="700"/>
      <c r="E543" s="700"/>
      <c r="F543" s="700"/>
      <c r="G543" s="700"/>
      <c r="H543" s="700"/>
      <c r="I543" s="700"/>
      <c r="J543" s="700"/>
      <c r="K543" s="700"/>
      <c r="L543" s="700"/>
      <c r="N543" s="10"/>
    </row>
    <row r="544" spans="1:14">
      <c r="A544" s="667"/>
      <c r="B544" s="667"/>
      <c r="C544" s="667"/>
      <c r="D544" s="667"/>
      <c r="E544" s="667"/>
      <c r="F544" s="667"/>
      <c r="G544" s="667"/>
      <c r="H544" s="667"/>
      <c r="I544" s="667"/>
      <c r="J544" s="667"/>
      <c r="K544" s="667"/>
      <c r="L544" s="667"/>
      <c r="N544" s="10"/>
    </row>
    <row r="545" spans="1:14" ht="17.45" customHeight="1">
      <c r="A545" s="667"/>
      <c r="B545" s="667"/>
      <c r="C545" s="667"/>
      <c r="D545" s="667"/>
      <c r="E545" s="667"/>
      <c r="F545" s="667"/>
      <c r="G545" s="667"/>
      <c r="H545" s="667"/>
      <c r="I545" s="667"/>
      <c r="J545" s="667"/>
      <c r="K545" s="667"/>
      <c r="L545" s="667"/>
      <c r="N545" s="10"/>
    </row>
    <row r="546" spans="1:14" ht="8.1" customHeight="1">
      <c r="N546" s="10"/>
    </row>
    <row r="547" spans="1:14" ht="66.599999999999994" customHeight="1">
      <c r="B547" s="354"/>
      <c r="C547" s="354"/>
      <c r="D547" s="354"/>
      <c r="E547" s="354"/>
      <c r="F547" s="354"/>
      <c r="G547" s="354"/>
      <c r="H547" s="354"/>
      <c r="I547" s="354"/>
      <c r="J547" s="354"/>
      <c r="K547" s="354"/>
      <c r="L547" s="354"/>
      <c r="M547" s="354">
        <v>18</v>
      </c>
      <c r="N547" s="10"/>
    </row>
    <row r="548" spans="1:14" ht="15.6" customHeight="1">
      <c r="A548" s="628"/>
      <c r="B548" s="628"/>
      <c r="C548" s="628"/>
      <c r="D548" s="628"/>
      <c r="E548" s="628"/>
      <c r="F548" s="628"/>
      <c r="G548" s="628"/>
      <c r="H548" s="628"/>
      <c r="I548" s="628"/>
      <c r="J548" s="628"/>
      <c r="K548" s="628"/>
      <c r="L548" s="628"/>
      <c r="N548" s="10"/>
    </row>
    <row r="549" spans="1:14" ht="25.35" customHeight="1" thickBot="1">
      <c r="A549" s="565" t="s">
        <v>771</v>
      </c>
      <c r="B549" s="565"/>
      <c r="C549" s="565"/>
      <c r="D549" s="565"/>
      <c r="E549" s="565"/>
      <c r="F549" s="565"/>
      <c r="G549" s="565"/>
      <c r="H549" s="565"/>
      <c r="I549" s="565"/>
      <c r="J549" s="565"/>
      <c r="K549" s="565"/>
      <c r="L549" s="565"/>
      <c r="N549" s="10"/>
    </row>
    <row r="550" spans="1:14" ht="16.350000000000001" customHeight="1" thickBot="1">
      <c r="A550" s="550"/>
      <c r="B550" s="551"/>
      <c r="C550" s="557" t="s">
        <v>315</v>
      </c>
      <c r="D550" s="559"/>
      <c r="E550" s="72"/>
      <c r="F550" s="72"/>
      <c r="G550" s="72"/>
      <c r="H550" s="72"/>
      <c r="J550" s="10"/>
      <c r="L550" s="10"/>
      <c r="N550" s="10"/>
    </row>
    <row r="551" spans="1:14" s="25" customFormat="1" ht="35.1" customHeight="1" thickBot="1">
      <c r="A551" s="552"/>
      <c r="B551" s="553"/>
      <c r="C551" s="570" t="s">
        <v>254</v>
      </c>
      <c r="D551" s="571"/>
      <c r="E551" s="23"/>
      <c r="F551" s="23"/>
      <c r="G551" s="23"/>
      <c r="H551" s="23"/>
      <c r="I551" s="10"/>
      <c r="J551" s="10"/>
      <c r="K551" s="10"/>
      <c r="L551" s="10"/>
    </row>
    <row r="552" spans="1:14" ht="17.25" thickBot="1">
      <c r="A552" s="97" t="s">
        <v>845</v>
      </c>
      <c r="B552" s="117" t="s">
        <v>847</v>
      </c>
      <c r="C552" s="513"/>
      <c r="D552" s="514"/>
      <c r="E552" s="104"/>
      <c r="F552" s="104"/>
      <c r="G552" s="104"/>
      <c r="H552" s="104"/>
      <c r="J552" s="10"/>
      <c r="L552" s="10"/>
      <c r="N552" s="10"/>
    </row>
    <row r="553" spans="1:14" s="31" customFormat="1" ht="16.5">
      <c r="A553" s="29">
        <v>1</v>
      </c>
      <c r="B553" s="118" t="s">
        <v>316</v>
      </c>
      <c r="C553" s="540"/>
      <c r="D553" s="542"/>
      <c r="E553" s="104"/>
      <c r="F553" s="107"/>
      <c r="G553" s="107"/>
      <c r="H553" s="107"/>
    </row>
    <row r="554" spans="1:14" s="31" customFormat="1" ht="16.5">
      <c r="A554" s="32">
        <v>2</v>
      </c>
      <c r="B554" s="119" t="s">
        <v>317</v>
      </c>
      <c r="C554" s="502">
        <v>8.8000000000000007</v>
      </c>
      <c r="D554" s="503"/>
      <c r="E554" s="104"/>
      <c r="F554" s="107"/>
      <c r="G554" s="107"/>
      <c r="H554" s="107"/>
    </row>
    <row r="555" spans="1:14" s="31" customFormat="1" ht="16.5">
      <c r="A555" s="32">
        <v>3</v>
      </c>
      <c r="B555" s="119" t="s">
        <v>318</v>
      </c>
      <c r="C555" s="502">
        <v>8.8000000000000007</v>
      </c>
      <c r="D555" s="503"/>
      <c r="E555" s="104"/>
      <c r="F555" s="107"/>
      <c r="G555" s="107"/>
      <c r="H555" s="107"/>
    </row>
    <row r="556" spans="1:14" s="31" customFormat="1" ht="16.5">
      <c r="A556" s="32">
        <v>4</v>
      </c>
      <c r="B556" s="119" t="s">
        <v>319</v>
      </c>
      <c r="C556" s="502"/>
      <c r="D556" s="503"/>
      <c r="E556" s="104"/>
      <c r="F556" s="107"/>
      <c r="G556" s="107"/>
      <c r="H556" s="107"/>
    </row>
    <row r="557" spans="1:14" s="31" customFormat="1" ht="16.5">
      <c r="A557" s="32">
        <v>5</v>
      </c>
      <c r="B557" s="119" t="s">
        <v>331</v>
      </c>
      <c r="C557" s="502">
        <v>17.62</v>
      </c>
      <c r="D557" s="503"/>
      <c r="E557" s="104"/>
      <c r="F557" s="107"/>
      <c r="G557" s="107"/>
      <c r="H557" s="107"/>
    </row>
    <row r="558" spans="1:14" s="38" customFormat="1" ht="17.25" thickBot="1">
      <c r="A558" s="27"/>
      <c r="B558" s="120" t="s">
        <v>400</v>
      </c>
      <c r="C558" s="574">
        <f>SUM(C554:D557)</f>
        <v>35.22</v>
      </c>
      <c r="D558" s="575"/>
      <c r="E558" s="105"/>
      <c r="F558" s="136"/>
      <c r="G558" s="136"/>
      <c r="H558" s="136"/>
    </row>
    <row r="559" spans="1:14" ht="17.25" thickBot="1">
      <c r="A559" s="27" t="s">
        <v>202</v>
      </c>
      <c r="B559" s="121" t="s">
        <v>320</v>
      </c>
      <c r="C559" s="8" t="s">
        <v>321</v>
      </c>
      <c r="D559" s="6" t="s">
        <v>322</v>
      </c>
      <c r="E559" s="104"/>
      <c r="F559" s="107"/>
      <c r="G559" s="107"/>
      <c r="H559" s="107"/>
      <c r="J559" s="10"/>
      <c r="L559" s="10"/>
      <c r="N559" s="10"/>
    </row>
    <row r="560" spans="1:14" s="31" customFormat="1" ht="18" customHeight="1">
      <c r="A560" s="29">
        <v>1</v>
      </c>
      <c r="B560" s="122" t="s">
        <v>323</v>
      </c>
      <c r="C560" s="7">
        <v>90</v>
      </c>
      <c r="D560" s="3">
        <v>4</v>
      </c>
      <c r="E560" s="116"/>
      <c r="F560" s="107"/>
      <c r="G560" s="107"/>
      <c r="H560" s="107"/>
    </row>
    <row r="561" spans="1:14" s="31" customFormat="1" ht="16.5">
      <c r="A561" s="32">
        <v>2</v>
      </c>
      <c r="B561" s="119" t="s">
        <v>324</v>
      </c>
      <c r="C561" s="48"/>
      <c r="D561" s="49"/>
      <c r="E561" s="104"/>
      <c r="F561" s="107"/>
      <c r="G561" s="107"/>
      <c r="H561" s="107"/>
    </row>
    <row r="562" spans="1:14" ht="16.5">
      <c r="A562" s="84"/>
      <c r="B562" s="123"/>
      <c r="C562" s="48"/>
      <c r="D562" s="1"/>
      <c r="E562" s="104"/>
      <c r="F562" s="610"/>
      <c r="G562" s="610"/>
      <c r="H562" s="610"/>
      <c r="J562" s="10"/>
      <c r="L562" s="10"/>
      <c r="N562" s="10"/>
    </row>
    <row r="563" spans="1:14" ht="17.25" thickBot="1">
      <c r="A563" s="86"/>
      <c r="B563" s="124"/>
      <c r="C563" s="4"/>
      <c r="D563" s="2"/>
      <c r="E563" s="104"/>
      <c r="F563" s="610"/>
      <c r="G563" s="610"/>
      <c r="H563" s="610"/>
      <c r="J563" s="10"/>
      <c r="L563" s="10"/>
      <c r="N563" s="10"/>
    </row>
    <row r="564" spans="1:14" ht="17.25" thickBot="1">
      <c r="A564" s="27" t="s">
        <v>205</v>
      </c>
      <c r="B564" s="121" t="s">
        <v>325</v>
      </c>
      <c r="C564" s="513"/>
      <c r="D564" s="514"/>
      <c r="E564" s="104"/>
      <c r="F564" s="107"/>
      <c r="G564" s="107"/>
      <c r="H564" s="107"/>
      <c r="J564" s="10"/>
      <c r="L564" s="10"/>
      <c r="N564" s="10"/>
    </row>
    <row r="565" spans="1:14" s="31" customFormat="1" ht="16.5">
      <c r="A565" s="29">
        <v>1</v>
      </c>
      <c r="B565" s="122" t="s">
        <v>326</v>
      </c>
      <c r="C565" s="585">
        <v>11</v>
      </c>
      <c r="D565" s="586"/>
      <c r="E565" s="103"/>
      <c r="F565" s="103"/>
      <c r="G565" s="103"/>
      <c r="H565" s="103"/>
    </row>
    <row r="566" spans="1:14" s="31" customFormat="1" ht="16.5">
      <c r="A566" s="32">
        <v>2</v>
      </c>
      <c r="B566" s="119" t="s">
        <v>327</v>
      </c>
      <c r="C566" s="389"/>
      <c r="D566" s="390"/>
      <c r="E566" s="103"/>
      <c r="F566" s="103"/>
      <c r="G566" s="103"/>
      <c r="H566" s="103"/>
    </row>
    <row r="567" spans="1:14" s="31" customFormat="1" ht="16.5">
      <c r="A567" s="32">
        <v>3</v>
      </c>
      <c r="B567" s="119" t="s">
        <v>328</v>
      </c>
      <c r="C567" s="721" t="s">
        <v>671</v>
      </c>
      <c r="D567" s="722"/>
      <c r="E567" s="104"/>
      <c r="F567" s="104"/>
      <c r="G567" s="104"/>
      <c r="H567" s="104"/>
    </row>
    <row r="568" spans="1:14" s="31" customFormat="1" ht="16.5">
      <c r="A568" s="32"/>
      <c r="B568" s="119"/>
      <c r="C568" s="723"/>
      <c r="D568" s="724"/>
      <c r="E568" s="104"/>
      <c r="F568" s="104"/>
      <c r="G568" s="104"/>
      <c r="H568" s="104"/>
    </row>
    <row r="569" spans="1:14" ht="17.25" thickBot="1">
      <c r="A569" s="86"/>
      <c r="B569" s="124"/>
      <c r="C569" s="521"/>
      <c r="D569" s="523"/>
      <c r="E569" s="104"/>
      <c r="F569" s="104"/>
      <c r="G569" s="104"/>
      <c r="H569" s="104"/>
      <c r="J569" s="10"/>
      <c r="L569" s="10"/>
      <c r="N569" s="10"/>
    </row>
    <row r="570" spans="1:14" ht="17.25" thickBot="1">
      <c r="A570" s="27" t="s">
        <v>329</v>
      </c>
      <c r="B570" s="59" t="s">
        <v>848</v>
      </c>
      <c r="C570" s="513"/>
      <c r="D570" s="514"/>
      <c r="E570" s="104"/>
      <c r="F570" s="107"/>
      <c r="G570" s="107"/>
      <c r="H570" s="107"/>
      <c r="J570" s="10"/>
      <c r="L570" s="10"/>
      <c r="N570" s="10"/>
    </row>
    <row r="571" spans="1:14" s="31" customFormat="1" ht="16.5">
      <c r="A571" s="29">
        <v>1</v>
      </c>
      <c r="B571" s="125" t="s">
        <v>326</v>
      </c>
      <c r="C571" s="540" t="s">
        <v>673</v>
      </c>
      <c r="D571" s="542"/>
      <c r="E571" s="104"/>
      <c r="F571" s="107"/>
      <c r="G571" s="107"/>
      <c r="H571" s="107"/>
    </row>
    <row r="572" spans="1:14" s="31" customFormat="1" ht="16.5">
      <c r="A572" s="32">
        <v>2</v>
      </c>
      <c r="B572" s="119" t="s">
        <v>327</v>
      </c>
      <c r="C572" s="389"/>
      <c r="D572" s="390"/>
      <c r="E572" s="104"/>
      <c r="F572" s="107"/>
      <c r="G572" s="107"/>
      <c r="H572" s="107"/>
    </row>
    <row r="573" spans="1:14" s="31" customFormat="1" ht="16.5">
      <c r="A573" s="32">
        <v>3</v>
      </c>
      <c r="B573" s="119" t="s">
        <v>328</v>
      </c>
      <c r="C573" s="502" t="s">
        <v>674</v>
      </c>
      <c r="D573" s="503"/>
      <c r="E573" s="104"/>
      <c r="F573" s="107"/>
      <c r="G573" s="107"/>
      <c r="H573" s="107"/>
    </row>
    <row r="574" spans="1:14" ht="16.5">
      <c r="A574" s="89"/>
      <c r="B574" s="126"/>
      <c r="C574" s="502"/>
      <c r="D574" s="503"/>
      <c r="E574" s="104"/>
      <c r="F574" s="107"/>
      <c r="G574" s="107"/>
      <c r="H574" s="107"/>
      <c r="J574" s="10"/>
      <c r="L574" s="10"/>
      <c r="N574" s="10"/>
    </row>
    <row r="575" spans="1:14" ht="17.25" thickBot="1">
      <c r="A575" s="86"/>
      <c r="B575" s="124"/>
      <c r="C575" s="521"/>
      <c r="D575" s="523"/>
      <c r="E575" s="104"/>
      <c r="F575" s="107"/>
      <c r="G575" s="107"/>
      <c r="H575" s="107"/>
      <c r="J575" s="10"/>
      <c r="L575" s="10"/>
      <c r="N575" s="10"/>
    </row>
    <row r="576" spans="1:14" s="25" customFormat="1" ht="17.25" thickBot="1">
      <c r="A576" s="127" t="s">
        <v>330</v>
      </c>
      <c r="B576" s="128" t="s">
        <v>878</v>
      </c>
      <c r="C576" s="568"/>
      <c r="D576" s="569"/>
      <c r="E576" s="115"/>
      <c r="F576" s="610"/>
      <c r="G576" s="610"/>
      <c r="H576" s="610"/>
    </row>
    <row r="577" spans="1:14" ht="17.25" thickBot="1">
      <c r="A577" s="95"/>
      <c r="B577" s="96"/>
      <c r="C577" s="513"/>
      <c r="D577" s="514"/>
      <c r="E577" s="104"/>
      <c r="F577" s="564"/>
      <c r="G577" s="564"/>
      <c r="H577" s="564"/>
      <c r="J577" s="10"/>
      <c r="L577" s="10"/>
      <c r="N577" s="10"/>
    </row>
    <row r="578" spans="1:14" ht="17.25" thickBot="1">
      <c r="A578" s="97" t="s">
        <v>228</v>
      </c>
      <c r="B578" s="59" t="s">
        <v>353</v>
      </c>
      <c r="C578" s="513"/>
      <c r="D578" s="514"/>
      <c r="E578" s="104"/>
      <c r="F578" s="610"/>
      <c r="G578" s="610"/>
      <c r="H578" s="610"/>
      <c r="J578" s="10"/>
      <c r="L578" s="10"/>
      <c r="N578" s="10"/>
    </row>
    <row r="579" spans="1:14" ht="16.5">
      <c r="A579" s="129">
        <v>1</v>
      </c>
      <c r="B579" s="130"/>
      <c r="C579" s="540" t="s">
        <v>357</v>
      </c>
      <c r="D579" s="542"/>
      <c r="E579" s="104"/>
      <c r="F579" s="564"/>
      <c r="G579" s="564"/>
      <c r="H579" s="564"/>
      <c r="J579" s="10"/>
      <c r="L579" s="10"/>
      <c r="N579" s="10"/>
    </row>
    <row r="580" spans="1:14" ht="17.25" thickBot="1">
      <c r="A580" s="86"/>
      <c r="B580" s="87"/>
      <c r="C580" s="521"/>
      <c r="D580" s="523"/>
      <c r="E580" s="104"/>
      <c r="F580" s="564"/>
      <c r="G580" s="564"/>
      <c r="H580" s="564"/>
      <c r="J580" s="10"/>
      <c r="L580" s="10"/>
      <c r="N580" s="10"/>
    </row>
    <row r="581" spans="1:14">
      <c r="C581" s="10"/>
      <c r="D581" s="10"/>
      <c r="E581" s="137"/>
      <c r="F581" s="137"/>
      <c r="G581" s="137"/>
      <c r="H581" s="137"/>
      <c r="J581" s="10"/>
      <c r="L581" s="10"/>
      <c r="N581" s="10"/>
    </row>
    <row r="582" spans="1:14">
      <c r="A582" s="10" t="s">
        <v>672</v>
      </c>
      <c r="C582" s="10"/>
      <c r="D582" s="10"/>
      <c r="E582" s="137"/>
      <c r="F582" s="137"/>
      <c r="G582" s="137"/>
      <c r="H582" s="137"/>
      <c r="J582" s="10"/>
      <c r="L582" s="10"/>
      <c r="N582" s="10"/>
    </row>
    <row r="583" spans="1:14" ht="11.1" customHeight="1">
      <c r="C583" s="10"/>
      <c r="D583" s="10"/>
      <c r="E583" s="137"/>
      <c r="F583" s="137"/>
      <c r="G583" s="137"/>
      <c r="H583" s="137"/>
      <c r="J583" s="10"/>
      <c r="L583" s="10"/>
      <c r="N583" s="10"/>
    </row>
    <row r="584" spans="1:14" ht="12.6" customHeight="1">
      <c r="C584" s="10"/>
      <c r="D584" s="10"/>
      <c r="E584" s="137"/>
      <c r="F584" s="137"/>
      <c r="G584" s="137"/>
      <c r="H584" s="137"/>
      <c r="J584" s="10"/>
      <c r="N584" s="10"/>
    </row>
    <row r="585" spans="1:14" ht="111" customHeight="1">
      <c r="A585" s="75"/>
      <c r="C585" s="76"/>
      <c r="D585" s="77"/>
      <c r="E585" s="78"/>
      <c r="F585" s="79"/>
      <c r="G585" s="78"/>
      <c r="H585" s="79"/>
      <c r="I585" s="78"/>
      <c r="J585" s="79"/>
      <c r="K585" s="78"/>
      <c r="M585" s="102">
        <v>19</v>
      </c>
      <c r="N585" s="10"/>
    </row>
    <row r="586" spans="1:14">
      <c r="A586" s="68"/>
      <c r="B586" s="68"/>
      <c r="C586" s="9"/>
      <c r="D586" s="69"/>
      <c r="E586" s="68"/>
      <c r="F586" s="69"/>
      <c r="G586" s="68"/>
      <c r="H586" s="69"/>
      <c r="I586" s="68"/>
      <c r="J586" s="69"/>
      <c r="K586" s="68"/>
      <c r="L586" s="69"/>
      <c r="N586" s="10"/>
    </row>
    <row r="587" spans="1:14" ht="25.35" customHeight="1" thickBot="1">
      <c r="A587" s="549" t="s">
        <v>883</v>
      </c>
      <c r="B587" s="549"/>
      <c r="C587" s="70"/>
      <c r="D587" s="71"/>
      <c r="E587" s="72"/>
      <c r="F587" s="71"/>
      <c r="G587" s="72"/>
      <c r="H587" s="71"/>
      <c r="I587" s="72"/>
      <c r="J587" s="71"/>
      <c r="K587" s="72"/>
      <c r="L587" s="71"/>
      <c r="N587" s="10"/>
    </row>
    <row r="588" spans="1:14" ht="16.350000000000001" customHeight="1" thickBot="1">
      <c r="A588" s="550"/>
      <c r="B588" s="551"/>
      <c r="C588" s="697" t="s">
        <v>315</v>
      </c>
      <c r="D588" s="698"/>
      <c r="E588" s="698"/>
      <c r="F588" s="698"/>
      <c r="G588" s="698"/>
      <c r="H588" s="698"/>
      <c r="I588" s="698"/>
      <c r="J588" s="699"/>
      <c r="L588" s="10"/>
      <c r="N588" s="10"/>
    </row>
    <row r="589" spans="1:14" ht="16.350000000000001" customHeight="1" thickBot="1">
      <c r="A589" s="629"/>
      <c r="B589" s="630"/>
      <c r="C589" s="572" t="s">
        <v>115</v>
      </c>
      <c r="D589" s="683"/>
      <c r="E589" s="683"/>
      <c r="F589" s="684"/>
      <c r="G589" s="581" t="s">
        <v>881</v>
      </c>
      <c r="H589" s="582"/>
      <c r="I589" s="631" t="s">
        <v>108</v>
      </c>
      <c r="J589" s="582"/>
      <c r="L589" s="10"/>
      <c r="N589" s="10"/>
    </row>
    <row r="590" spans="1:14" ht="42" customHeight="1" thickBot="1">
      <c r="A590" s="552"/>
      <c r="B590" s="553"/>
      <c r="C590" s="572" t="s">
        <v>166</v>
      </c>
      <c r="D590" s="573"/>
      <c r="E590" s="572" t="s">
        <v>165</v>
      </c>
      <c r="F590" s="573"/>
      <c r="G590" s="583"/>
      <c r="H590" s="584"/>
      <c r="I590" s="632"/>
      <c r="J590" s="584"/>
      <c r="L590" s="10"/>
      <c r="N590" s="10"/>
    </row>
    <row r="591" spans="1:14" ht="17.25" thickBot="1">
      <c r="A591" s="27" t="s">
        <v>845</v>
      </c>
      <c r="B591" s="28" t="s">
        <v>847</v>
      </c>
      <c r="C591" s="572"/>
      <c r="D591" s="573"/>
      <c r="E591" s="596"/>
      <c r="F591" s="597"/>
      <c r="G591" s="596"/>
      <c r="H591" s="597"/>
      <c r="I591" s="596"/>
      <c r="J591" s="597"/>
      <c r="L591" s="10"/>
      <c r="N591" s="10"/>
    </row>
    <row r="592" spans="1:14" s="31" customFormat="1" ht="16.5">
      <c r="A592" s="29">
        <v>1</v>
      </c>
      <c r="B592" s="30" t="s">
        <v>316</v>
      </c>
      <c r="C592" s="540">
        <v>1.85</v>
      </c>
      <c r="D592" s="542"/>
      <c r="E592" s="540">
        <v>9.68</v>
      </c>
      <c r="F592" s="542"/>
      <c r="G592" s="633">
        <v>9.5399999999999991</v>
      </c>
      <c r="H592" s="634"/>
      <c r="I592" s="529">
        <v>11.74</v>
      </c>
      <c r="J592" s="531"/>
    </row>
    <row r="593" spans="1:14" s="31" customFormat="1" ht="16.5">
      <c r="A593" s="32">
        <v>2</v>
      </c>
      <c r="B593" s="33" t="s">
        <v>317</v>
      </c>
      <c r="C593" s="502">
        <v>2.11</v>
      </c>
      <c r="D593" s="503"/>
      <c r="E593" s="536">
        <v>7.92</v>
      </c>
      <c r="F593" s="538"/>
      <c r="G593" s="536">
        <v>10.56</v>
      </c>
      <c r="H593" s="538"/>
      <c r="I593" s="536">
        <v>11.15</v>
      </c>
      <c r="J593" s="538"/>
    </row>
    <row r="594" spans="1:14" s="31" customFormat="1" ht="16.5">
      <c r="A594" s="32">
        <v>3</v>
      </c>
      <c r="B594" s="33" t="s">
        <v>318</v>
      </c>
      <c r="C594" s="502">
        <v>1.94</v>
      </c>
      <c r="D594" s="503"/>
      <c r="E594" s="536">
        <v>5.28</v>
      </c>
      <c r="F594" s="538"/>
      <c r="G594" s="536">
        <v>19.66</v>
      </c>
      <c r="H594" s="538"/>
      <c r="I594" s="536"/>
      <c r="J594" s="538"/>
    </row>
    <row r="595" spans="1:14" s="31" customFormat="1" ht="16.5">
      <c r="A595" s="32">
        <v>4</v>
      </c>
      <c r="B595" s="33" t="s">
        <v>846</v>
      </c>
      <c r="C595" s="502">
        <v>22.5</v>
      </c>
      <c r="D595" s="503"/>
      <c r="E595" s="536">
        <v>22.5</v>
      </c>
      <c r="F595" s="538"/>
      <c r="G595" s="536">
        <v>22</v>
      </c>
      <c r="H595" s="538"/>
      <c r="I595" s="536">
        <v>22.5</v>
      </c>
      <c r="J595" s="538"/>
    </row>
    <row r="596" spans="1:14" s="31" customFormat="1" ht="16.5">
      <c r="A596" s="32">
        <v>5</v>
      </c>
      <c r="B596" s="33" t="s">
        <v>331</v>
      </c>
      <c r="C596" s="502">
        <v>1</v>
      </c>
      <c r="D596" s="503"/>
      <c r="E596" s="536">
        <v>11.15</v>
      </c>
      <c r="F596" s="538"/>
      <c r="G596" s="536">
        <v>12.27</v>
      </c>
      <c r="H596" s="538"/>
      <c r="I596" s="536">
        <v>3.52</v>
      </c>
      <c r="J596" s="538"/>
    </row>
    <row r="597" spans="1:14" s="38" customFormat="1" ht="17.25" thickBot="1">
      <c r="A597" s="27"/>
      <c r="B597" s="37" t="s">
        <v>400</v>
      </c>
      <c r="C597" s="544">
        <f>SUM(C592:D596)</f>
        <v>29.4</v>
      </c>
      <c r="D597" s="546"/>
      <c r="E597" s="544">
        <f>SUM(E592:F596)</f>
        <v>56.53</v>
      </c>
      <c r="F597" s="546"/>
      <c r="G597" s="544">
        <f>SUM(G592:H596)</f>
        <v>74.03</v>
      </c>
      <c r="H597" s="546"/>
      <c r="I597" s="544">
        <f>SUM(I592:J596)</f>
        <v>48.91</v>
      </c>
      <c r="J597" s="546"/>
    </row>
    <row r="598" spans="1:14" ht="17.25" thickBot="1">
      <c r="A598" s="27" t="s">
        <v>202</v>
      </c>
      <c r="B598" s="28" t="s">
        <v>320</v>
      </c>
      <c r="C598" s="39" t="s">
        <v>321</v>
      </c>
      <c r="D598" s="40" t="s">
        <v>322</v>
      </c>
      <c r="E598" s="39" t="s">
        <v>321</v>
      </c>
      <c r="F598" s="40" t="s">
        <v>322</v>
      </c>
      <c r="G598" s="8" t="s">
        <v>321</v>
      </c>
      <c r="H598" s="6" t="s">
        <v>322</v>
      </c>
      <c r="I598" s="39" t="s">
        <v>321</v>
      </c>
      <c r="J598" s="40" t="s">
        <v>322</v>
      </c>
      <c r="L598" s="10"/>
      <c r="N598" s="10"/>
    </row>
    <row r="599" spans="1:14" s="31" customFormat="1" ht="16.5">
      <c r="A599" s="109">
        <v>1</v>
      </c>
      <c r="B599" s="110" t="s">
        <v>323</v>
      </c>
      <c r="C599" s="109">
        <v>4</v>
      </c>
      <c r="D599" s="111">
        <v>2.5</v>
      </c>
      <c r="E599" s="109"/>
      <c r="F599" s="111"/>
      <c r="G599" s="98"/>
      <c r="H599" s="100"/>
      <c r="I599" s="291">
        <v>30</v>
      </c>
      <c r="J599" s="292">
        <v>3</v>
      </c>
    </row>
    <row r="600" spans="1:14" s="31" customFormat="1" ht="16.5">
      <c r="A600" s="109">
        <v>2</v>
      </c>
      <c r="B600" s="110" t="s">
        <v>324</v>
      </c>
      <c r="C600" s="109"/>
      <c r="D600" s="111"/>
      <c r="E600" s="131">
        <v>16</v>
      </c>
      <c r="F600" s="111">
        <v>7</v>
      </c>
      <c r="G600" s="109">
        <v>15</v>
      </c>
      <c r="H600" s="111">
        <v>9</v>
      </c>
      <c r="I600" s="131"/>
      <c r="J600" s="111"/>
    </row>
    <row r="601" spans="1:14" s="31" customFormat="1" ht="16.5">
      <c r="A601" s="84"/>
      <c r="B601" s="85"/>
      <c r="C601" s="48"/>
      <c r="D601" s="49"/>
      <c r="E601" s="48"/>
      <c r="F601" s="49"/>
      <c r="G601" s="48"/>
      <c r="H601" s="49"/>
      <c r="I601" s="48"/>
      <c r="J601" s="49"/>
    </row>
    <row r="602" spans="1:14" ht="17.25" thickBot="1">
      <c r="A602" s="86"/>
      <c r="B602" s="87"/>
      <c r="C602" s="53"/>
      <c r="D602" s="54"/>
      <c r="E602" s="53"/>
      <c r="F602" s="54"/>
      <c r="G602" s="53"/>
      <c r="H602" s="54"/>
      <c r="I602" s="53"/>
      <c r="J602" s="54"/>
      <c r="L602" s="10"/>
      <c r="N602" s="10"/>
    </row>
    <row r="603" spans="1:14" ht="17.25" thickBot="1">
      <c r="A603" s="27" t="s">
        <v>205</v>
      </c>
      <c r="B603" s="28" t="s">
        <v>869</v>
      </c>
      <c r="C603" s="513"/>
      <c r="D603" s="514"/>
      <c r="E603" s="513"/>
      <c r="F603" s="514"/>
      <c r="G603" s="685"/>
      <c r="H603" s="685"/>
      <c r="I603" s="514"/>
      <c r="J603" s="685"/>
      <c r="L603" s="10"/>
      <c r="N603" s="10"/>
    </row>
    <row r="604" spans="1:14" s="31" customFormat="1" ht="16.5">
      <c r="A604" s="132">
        <v>1</v>
      </c>
      <c r="B604" s="133" t="s">
        <v>326</v>
      </c>
      <c r="C604" s="576">
        <v>110</v>
      </c>
      <c r="D604" s="577"/>
      <c r="E604" s="576">
        <v>180</v>
      </c>
      <c r="F604" s="577"/>
      <c r="G604" s="622">
        <v>300</v>
      </c>
      <c r="H604" s="623"/>
      <c r="I604" s="624" t="s">
        <v>882</v>
      </c>
      <c r="J604" s="623"/>
    </row>
    <row r="605" spans="1:14" s="31" customFormat="1" ht="16.5">
      <c r="A605" s="32">
        <v>2</v>
      </c>
      <c r="B605" s="33" t="s">
        <v>327</v>
      </c>
      <c r="C605" s="533"/>
      <c r="D605" s="535"/>
      <c r="E605" s="533"/>
      <c r="F605" s="535"/>
      <c r="G605" s="696"/>
      <c r="H605" s="687"/>
      <c r="I605" s="686"/>
      <c r="J605" s="687"/>
    </row>
    <row r="606" spans="1:14" s="31" customFormat="1" ht="16.5">
      <c r="A606" s="32">
        <v>3</v>
      </c>
      <c r="B606" s="33" t="s">
        <v>328</v>
      </c>
      <c r="C606" s="502"/>
      <c r="D606" s="503"/>
      <c r="E606" s="502"/>
      <c r="F606" s="503"/>
      <c r="G606" s="625"/>
      <c r="H606" s="626"/>
      <c r="I606" s="627"/>
      <c r="J606" s="626"/>
    </row>
    <row r="607" spans="1:14" ht="16.5">
      <c r="A607" s="32"/>
      <c r="B607" s="33"/>
      <c r="C607" s="502"/>
      <c r="D607" s="503"/>
      <c r="E607" s="502"/>
      <c r="F607" s="503"/>
      <c r="G607" s="625"/>
      <c r="H607" s="626"/>
      <c r="I607" s="627"/>
      <c r="J607" s="626"/>
      <c r="L607" s="10"/>
      <c r="N607" s="10"/>
    </row>
    <row r="608" spans="1:14" ht="17.25" thickBot="1">
      <c r="A608" s="86"/>
      <c r="B608" s="87"/>
      <c r="C608" s="521"/>
      <c r="D608" s="523"/>
      <c r="E608" s="521"/>
      <c r="F608" s="523"/>
      <c r="G608" s="694"/>
      <c r="H608" s="689"/>
      <c r="I608" s="688"/>
      <c r="J608" s="689"/>
      <c r="L608" s="10"/>
      <c r="N608" s="10"/>
    </row>
    <row r="609" spans="1:14" ht="17.25" thickBot="1">
      <c r="A609" s="27" t="s">
        <v>329</v>
      </c>
      <c r="B609" s="59" t="s">
        <v>848</v>
      </c>
      <c r="C609" s="513"/>
      <c r="D609" s="514"/>
      <c r="E609" s="513"/>
      <c r="F609" s="514"/>
      <c r="G609" s="690"/>
      <c r="H609" s="691"/>
      <c r="I609" s="678"/>
      <c r="J609" s="691"/>
      <c r="L609" s="10"/>
      <c r="N609" s="10"/>
    </row>
    <row r="610" spans="1:14" s="31" customFormat="1" ht="16.5">
      <c r="A610" s="29">
        <v>1</v>
      </c>
      <c r="B610" s="30" t="s">
        <v>326</v>
      </c>
      <c r="C610" s="540">
        <v>0.2</v>
      </c>
      <c r="D610" s="542"/>
      <c r="E610" s="540">
        <v>0.2</v>
      </c>
      <c r="F610" s="542"/>
      <c r="G610" s="695">
        <v>0.87</v>
      </c>
      <c r="H610" s="693"/>
      <c r="I610" s="692">
        <v>8.8000000000000007</v>
      </c>
      <c r="J610" s="693"/>
    </row>
    <row r="611" spans="1:14" s="31" customFormat="1" ht="16.5">
      <c r="A611" s="32">
        <v>2</v>
      </c>
      <c r="B611" s="33" t="s">
        <v>327</v>
      </c>
      <c r="C611" s="502"/>
      <c r="D611" s="503"/>
      <c r="E611" s="502"/>
      <c r="F611" s="503"/>
      <c r="G611" s="625"/>
      <c r="H611" s="626"/>
      <c r="I611" s="627"/>
      <c r="J611" s="626"/>
    </row>
    <row r="612" spans="1:14" s="31" customFormat="1" ht="16.5">
      <c r="A612" s="32">
        <v>3</v>
      </c>
      <c r="B612" s="33" t="s">
        <v>328</v>
      </c>
      <c r="C612" s="502"/>
      <c r="D612" s="503"/>
      <c r="E612" s="502"/>
      <c r="F612" s="503"/>
      <c r="G612" s="625"/>
      <c r="H612" s="626"/>
      <c r="I612" s="627"/>
      <c r="J612" s="626"/>
    </row>
    <row r="613" spans="1:14" s="31" customFormat="1" ht="16.5">
      <c r="A613" s="89"/>
      <c r="B613" s="90"/>
      <c r="C613" s="502"/>
      <c r="D613" s="503"/>
      <c r="E613" s="502"/>
      <c r="F613" s="503"/>
      <c r="G613" s="625"/>
      <c r="H613" s="626"/>
      <c r="I613" s="627"/>
      <c r="J613" s="626"/>
    </row>
    <row r="614" spans="1:14" ht="17.25" thickBot="1">
      <c r="A614" s="86"/>
      <c r="B614" s="87"/>
      <c r="C614" s="521"/>
      <c r="D614" s="523"/>
      <c r="E614" s="521"/>
      <c r="F614" s="523"/>
      <c r="G614" s="694"/>
      <c r="H614" s="689"/>
      <c r="I614" s="688"/>
      <c r="J614" s="689"/>
      <c r="L614" s="10"/>
      <c r="N614" s="10"/>
    </row>
    <row r="615" spans="1:14" s="25" customFormat="1" ht="17.25" thickBot="1">
      <c r="A615" s="62" t="s">
        <v>330</v>
      </c>
      <c r="B615" s="63" t="s">
        <v>192</v>
      </c>
      <c r="C615" s="568"/>
      <c r="D615" s="569"/>
      <c r="E615" s="568"/>
      <c r="F615" s="569"/>
      <c r="G615" s="702"/>
      <c r="H615" s="703"/>
      <c r="I615" s="704"/>
      <c r="J615" s="703"/>
    </row>
    <row r="616" spans="1:14" ht="16.5">
      <c r="A616" s="91">
        <v>1</v>
      </c>
      <c r="B616" s="92"/>
      <c r="C616" s="540">
        <v>9.6999999999999993</v>
      </c>
      <c r="D616" s="542"/>
      <c r="E616" s="540">
        <v>9.6999999999999993</v>
      </c>
      <c r="F616" s="542"/>
      <c r="G616" s="707" t="s">
        <v>193</v>
      </c>
      <c r="H616" s="708"/>
      <c r="I616" s="709"/>
      <c r="J616" s="710"/>
      <c r="L616" s="10"/>
      <c r="N616" s="10"/>
    </row>
    <row r="617" spans="1:14" ht="16.5">
      <c r="A617" s="84"/>
      <c r="B617" s="85"/>
      <c r="C617" s="502"/>
      <c r="D617" s="503"/>
      <c r="E617" s="502"/>
      <c r="F617" s="503"/>
      <c r="G617" s="625"/>
      <c r="H617" s="626"/>
      <c r="I617" s="627"/>
      <c r="J617" s="626"/>
      <c r="L617" s="10"/>
      <c r="N617" s="10"/>
    </row>
    <row r="618" spans="1:14" ht="16.5">
      <c r="A618" s="89"/>
      <c r="B618" s="90"/>
      <c r="C618" s="502"/>
      <c r="D618" s="503"/>
      <c r="E618" s="502"/>
      <c r="F618" s="503"/>
      <c r="G618" s="625"/>
      <c r="H618" s="626"/>
      <c r="I618" s="627"/>
      <c r="J618" s="626"/>
      <c r="L618" s="10"/>
      <c r="N618" s="10"/>
    </row>
    <row r="619" spans="1:14" ht="17.25" thickBot="1">
      <c r="A619" s="86"/>
      <c r="B619" s="87"/>
      <c r="C619" s="521"/>
      <c r="D619" s="523"/>
      <c r="E619" s="521"/>
      <c r="F619" s="523"/>
      <c r="G619" s="706"/>
      <c r="H619" s="705"/>
      <c r="I619" s="547"/>
      <c r="J619" s="705"/>
      <c r="L619" s="10"/>
      <c r="N619" s="10"/>
    </row>
    <row r="620" spans="1:14">
      <c r="B620" s="495" t="s">
        <v>884</v>
      </c>
      <c r="C620" s="495"/>
      <c r="D620" s="495"/>
      <c r="E620" s="495"/>
      <c r="F620" s="495"/>
      <c r="G620" s="495"/>
      <c r="H620" s="495"/>
      <c r="I620" s="495"/>
      <c r="J620" s="495"/>
      <c r="K620" s="495"/>
      <c r="L620" s="495"/>
      <c r="N620" s="10"/>
    </row>
    <row r="621" spans="1:14">
      <c r="C621" s="10"/>
      <c r="D621" s="10"/>
      <c r="F621" s="10"/>
      <c r="G621" s="137"/>
      <c r="H621" s="137"/>
      <c r="I621" s="137"/>
      <c r="J621" s="137"/>
      <c r="L621" s="10"/>
      <c r="N621" s="10"/>
    </row>
    <row r="622" spans="1:14">
      <c r="C622" s="10"/>
      <c r="D622" s="10"/>
      <c r="F622" s="10"/>
      <c r="H622" s="10"/>
      <c r="J622" s="10"/>
      <c r="L622" s="10"/>
      <c r="N622" s="10"/>
    </row>
    <row r="623" spans="1:14">
      <c r="C623" s="10"/>
      <c r="D623" s="10"/>
      <c r="F623" s="10"/>
      <c r="H623" s="10"/>
      <c r="J623" s="10"/>
      <c r="L623" s="10"/>
      <c r="N623" s="10"/>
    </row>
    <row r="624" spans="1:14" ht="11.1" customHeight="1">
      <c r="C624" s="10"/>
      <c r="D624" s="10"/>
      <c r="F624" s="10"/>
      <c r="H624" s="10"/>
      <c r="J624" s="10"/>
      <c r="N624" s="10"/>
    </row>
    <row r="625" spans="1:14" ht="126" customHeight="1">
      <c r="A625" s="75"/>
      <c r="C625" s="76"/>
      <c r="D625" s="77"/>
      <c r="E625" s="78"/>
      <c r="F625" s="79"/>
      <c r="G625" s="78"/>
      <c r="H625" s="79"/>
      <c r="I625" s="78"/>
      <c r="J625" s="79"/>
      <c r="K625" s="78"/>
      <c r="M625" s="102">
        <v>20</v>
      </c>
    </row>
    <row r="626" spans="1:14" ht="22.35" customHeight="1">
      <c r="A626" s="68"/>
      <c r="B626" s="68"/>
      <c r="C626" s="9"/>
      <c r="D626" s="69"/>
      <c r="E626" s="68"/>
      <c r="F626" s="69"/>
      <c r="G626" s="68"/>
      <c r="H626" s="69"/>
      <c r="I626" s="68"/>
      <c r="J626" s="69"/>
      <c r="K626" s="68"/>
      <c r="L626" s="69"/>
    </row>
    <row r="627" spans="1:14" ht="25.35" customHeight="1" thickBot="1">
      <c r="A627" s="549" t="s">
        <v>1074</v>
      </c>
      <c r="B627" s="549"/>
      <c r="C627" s="70"/>
      <c r="D627" s="71"/>
      <c r="E627" s="72"/>
      <c r="F627" s="71"/>
      <c r="G627" s="72"/>
      <c r="H627" s="71"/>
      <c r="I627" s="72"/>
      <c r="J627" s="71"/>
      <c r="K627" s="72"/>
      <c r="L627" s="71"/>
    </row>
    <row r="628" spans="1:14" ht="15.75" thickBot="1">
      <c r="A628" s="550"/>
      <c r="B628" s="551"/>
      <c r="C628" s="557" t="s">
        <v>315</v>
      </c>
      <c r="D628" s="558"/>
      <c r="E628" s="558"/>
      <c r="F628" s="558"/>
      <c r="G628" s="558"/>
      <c r="H628" s="558"/>
      <c r="I628" s="558"/>
      <c r="J628" s="559"/>
      <c r="L628" s="10"/>
      <c r="N628" s="10"/>
    </row>
    <row r="629" spans="1:14" s="25" customFormat="1" ht="17.45" customHeight="1" thickBot="1">
      <c r="A629" s="552"/>
      <c r="B629" s="553"/>
      <c r="C629" s="570" t="s">
        <v>258</v>
      </c>
      <c r="D629" s="571"/>
      <c r="E629" s="570" t="s">
        <v>255</v>
      </c>
      <c r="F629" s="571"/>
      <c r="G629" s="572" t="s">
        <v>256</v>
      </c>
      <c r="H629" s="573"/>
      <c r="I629" s="570" t="s">
        <v>257</v>
      </c>
      <c r="J629" s="571"/>
    </row>
    <row r="630" spans="1:14" ht="17.25" thickBot="1">
      <c r="A630" s="27" t="s">
        <v>845</v>
      </c>
      <c r="B630" s="28" t="s">
        <v>657</v>
      </c>
      <c r="C630" s="513"/>
      <c r="D630" s="514"/>
      <c r="E630" s="596"/>
      <c r="F630" s="597"/>
      <c r="G630" s="596"/>
      <c r="H630" s="597"/>
      <c r="I630" s="596"/>
      <c r="J630" s="597"/>
      <c r="L630" s="10"/>
      <c r="N630" s="10"/>
    </row>
    <row r="631" spans="1:14" s="31" customFormat="1" ht="16.5">
      <c r="A631" s="29">
        <v>1</v>
      </c>
      <c r="B631" s="30" t="s">
        <v>316</v>
      </c>
      <c r="C631" s="540">
        <v>440.21</v>
      </c>
      <c r="D631" s="542"/>
      <c r="E631" s="540"/>
      <c r="F631" s="542"/>
      <c r="G631" s="540"/>
      <c r="H631" s="542"/>
      <c r="I631" s="540"/>
      <c r="J631" s="542"/>
    </row>
    <row r="632" spans="1:14" s="31" customFormat="1" ht="16.5">
      <c r="A632" s="32">
        <v>2</v>
      </c>
      <c r="B632" s="33" t="s">
        <v>317</v>
      </c>
      <c r="C632" s="502">
        <v>29.35</v>
      </c>
      <c r="D632" s="503"/>
      <c r="E632" s="536">
        <v>2022.02</v>
      </c>
      <c r="F632" s="538"/>
      <c r="G632" s="536">
        <v>146.74</v>
      </c>
      <c r="H632" s="538"/>
      <c r="I632" s="536">
        <v>293.47000000000003</v>
      </c>
      <c r="J632" s="538"/>
    </row>
    <row r="633" spans="1:14" s="31" customFormat="1" ht="16.5">
      <c r="A633" s="32">
        <v>3</v>
      </c>
      <c r="B633" s="33" t="s">
        <v>318</v>
      </c>
      <c r="C633" s="502">
        <v>234.78</v>
      </c>
      <c r="D633" s="503"/>
      <c r="E633" s="536">
        <v>1173.8800000000001</v>
      </c>
      <c r="F633" s="538"/>
      <c r="G633" s="536">
        <v>281.76</v>
      </c>
      <c r="H633" s="538"/>
      <c r="I633" s="536">
        <v>234.78</v>
      </c>
      <c r="J633" s="538"/>
    </row>
    <row r="634" spans="1:14" s="31" customFormat="1" ht="16.5">
      <c r="A634" s="32">
        <v>4</v>
      </c>
      <c r="B634" s="33" t="s">
        <v>319</v>
      </c>
      <c r="C634" s="502">
        <v>293.47000000000003</v>
      </c>
      <c r="D634" s="503"/>
      <c r="E634" s="536">
        <v>10780.4</v>
      </c>
      <c r="F634" s="538"/>
      <c r="G634" s="536">
        <v>2113.1999999999998</v>
      </c>
      <c r="H634" s="538"/>
      <c r="I634" s="536">
        <v>1760.82</v>
      </c>
      <c r="J634" s="538"/>
    </row>
    <row r="635" spans="1:14" s="31" customFormat="1" ht="16.5">
      <c r="A635" s="32">
        <v>5</v>
      </c>
      <c r="B635" s="33" t="s">
        <v>331</v>
      </c>
      <c r="C635" s="502">
        <v>586.94000000000005</v>
      </c>
      <c r="D635" s="503"/>
      <c r="E635" s="536">
        <v>2934.7</v>
      </c>
      <c r="F635" s="538"/>
      <c r="G635" s="536">
        <v>1027.1400000000001</v>
      </c>
      <c r="H635" s="538"/>
      <c r="I635" s="536">
        <v>586.94000000000005</v>
      </c>
      <c r="J635" s="538"/>
    </row>
    <row r="636" spans="1:14" s="38" customFormat="1" ht="17.25" thickBot="1">
      <c r="A636" s="27"/>
      <c r="B636" s="37" t="s">
        <v>400</v>
      </c>
      <c r="C636" s="544">
        <f>SUM(C631:C635)</f>
        <v>1584.75</v>
      </c>
      <c r="D636" s="546"/>
      <c r="E636" s="544">
        <f>SUM(E631:E635)</f>
        <v>16911</v>
      </c>
      <c r="F636" s="546"/>
      <c r="G636" s="544">
        <f>SUM(G631:G635)</f>
        <v>3568.84</v>
      </c>
      <c r="H636" s="546"/>
      <c r="I636" s="544">
        <f>SUM(I631:I635)</f>
        <v>2876.01</v>
      </c>
      <c r="J636" s="546"/>
    </row>
    <row r="637" spans="1:14" ht="17.25" thickBot="1">
      <c r="A637" s="27" t="s">
        <v>202</v>
      </c>
      <c r="B637" s="28" t="s">
        <v>320</v>
      </c>
      <c r="C637" s="39" t="s">
        <v>321</v>
      </c>
      <c r="D637" s="40" t="s">
        <v>322</v>
      </c>
      <c r="E637" s="39" t="s">
        <v>321</v>
      </c>
      <c r="F637" s="40" t="s">
        <v>322</v>
      </c>
      <c r="G637" s="39" t="s">
        <v>321</v>
      </c>
      <c r="H637" s="40" t="s">
        <v>322</v>
      </c>
      <c r="I637" s="39" t="s">
        <v>321</v>
      </c>
      <c r="J637" s="40" t="s">
        <v>322</v>
      </c>
      <c r="L637" s="10"/>
      <c r="N637" s="10"/>
    </row>
    <row r="638" spans="1:14" s="101" customFormat="1" ht="16.5">
      <c r="A638" s="109">
        <v>1</v>
      </c>
      <c r="B638" s="110" t="s">
        <v>323</v>
      </c>
      <c r="C638" s="109"/>
      <c r="D638" s="111"/>
      <c r="E638" s="109"/>
      <c r="F638" s="111"/>
      <c r="G638" s="109"/>
      <c r="H638" s="111"/>
      <c r="I638" s="109"/>
      <c r="J638" s="111"/>
    </row>
    <row r="639" spans="1:14" s="101" customFormat="1" ht="16.5">
      <c r="A639" s="109">
        <v>2</v>
      </c>
      <c r="B639" s="110" t="s">
        <v>324</v>
      </c>
      <c r="C639" s="109">
        <v>350</v>
      </c>
      <c r="D639" s="111">
        <v>30</v>
      </c>
      <c r="E639" s="131">
        <v>1450</v>
      </c>
      <c r="F639" s="111">
        <v>70</v>
      </c>
      <c r="G639" s="109">
        <v>750</v>
      </c>
      <c r="H639" s="111">
        <v>35</v>
      </c>
      <c r="I639" s="131">
        <v>1500</v>
      </c>
      <c r="J639" s="111">
        <v>30</v>
      </c>
    </row>
    <row r="640" spans="1:14" ht="16.5">
      <c r="A640" s="84"/>
      <c r="B640" s="85"/>
      <c r="C640" s="48"/>
      <c r="D640" s="49"/>
      <c r="E640" s="48"/>
      <c r="F640" s="49"/>
      <c r="G640" s="48"/>
      <c r="H640" s="49"/>
      <c r="I640" s="48"/>
      <c r="J640" s="49"/>
      <c r="L640" s="10"/>
      <c r="N640" s="10"/>
    </row>
    <row r="641" spans="1:14" ht="17.25" thickBot="1">
      <c r="A641" s="86"/>
      <c r="B641" s="87"/>
      <c r="C641" s="53"/>
      <c r="D641" s="54"/>
      <c r="E641" s="53"/>
      <c r="F641" s="54"/>
      <c r="G641" s="53"/>
      <c r="H641" s="54"/>
      <c r="I641" s="53"/>
      <c r="J641" s="54"/>
      <c r="L641" s="10"/>
      <c r="N641" s="10"/>
    </row>
    <row r="642" spans="1:14" ht="17.25" thickBot="1">
      <c r="A642" s="27" t="s">
        <v>205</v>
      </c>
      <c r="B642" s="28" t="s">
        <v>869</v>
      </c>
      <c r="C642" s="513"/>
      <c r="D642" s="514"/>
      <c r="E642" s="513"/>
      <c r="F642" s="514"/>
      <c r="G642" s="513"/>
      <c r="H642" s="514"/>
      <c r="I642" s="513"/>
      <c r="J642" s="514"/>
      <c r="L642" s="10"/>
      <c r="N642" s="10"/>
    </row>
    <row r="643" spans="1:14" s="93" customFormat="1" ht="16.5">
      <c r="A643" s="132">
        <v>1</v>
      </c>
      <c r="B643" s="133" t="s">
        <v>326</v>
      </c>
      <c r="C643" s="576">
        <v>40000</v>
      </c>
      <c r="D643" s="577"/>
      <c r="E643" s="576">
        <v>100000</v>
      </c>
      <c r="F643" s="577"/>
      <c r="G643" s="576">
        <v>80000</v>
      </c>
      <c r="H643" s="577"/>
      <c r="I643" s="576">
        <v>70000</v>
      </c>
      <c r="J643" s="577"/>
    </row>
    <row r="644" spans="1:14" s="31" customFormat="1" ht="16.5">
      <c r="A644" s="32">
        <v>2</v>
      </c>
      <c r="B644" s="33" t="s">
        <v>327</v>
      </c>
      <c r="C644" s="533"/>
      <c r="D644" s="535"/>
      <c r="E644" s="533"/>
      <c r="F644" s="535"/>
      <c r="G644" s="533"/>
      <c r="H644" s="535"/>
      <c r="I644" s="533"/>
      <c r="J644" s="535"/>
    </row>
    <row r="645" spans="1:14" s="31" customFormat="1" ht="16.5">
      <c r="A645" s="32">
        <v>3</v>
      </c>
      <c r="B645" s="33" t="s">
        <v>328</v>
      </c>
      <c r="C645" s="502"/>
      <c r="D645" s="503"/>
      <c r="E645" s="502"/>
      <c r="F645" s="503"/>
      <c r="G645" s="502"/>
      <c r="H645" s="503"/>
      <c r="I645" s="502"/>
      <c r="J645" s="503"/>
    </row>
    <row r="646" spans="1:14" s="31" customFormat="1" ht="16.5">
      <c r="A646" s="32"/>
      <c r="B646" s="33"/>
      <c r="C646" s="502"/>
      <c r="D646" s="503"/>
      <c r="E646" s="502"/>
      <c r="F646" s="503"/>
      <c r="G646" s="502"/>
      <c r="H646" s="503"/>
      <c r="I646" s="502"/>
      <c r="J646" s="503"/>
    </row>
    <row r="647" spans="1:14" ht="17.25" thickBot="1">
      <c r="A647" s="86"/>
      <c r="B647" s="87"/>
      <c r="C647" s="521"/>
      <c r="D647" s="523"/>
      <c r="E647" s="521"/>
      <c r="F647" s="523"/>
      <c r="G647" s="521"/>
      <c r="H647" s="523"/>
      <c r="I647" s="521"/>
      <c r="J647" s="523"/>
      <c r="L647" s="10"/>
      <c r="N647" s="10"/>
    </row>
    <row r="648" spans="1:14" ht="17.25" thickBot="1">
      <c r="A648" s="27" t="s">
        <v>329</v>
      </c>
      <c r="B648" s="59" t="s">
        <v>848</v>
      </c>
      <c r="C648" s="513"/>
      <c r="D648" s="514"/>
      <c r="E648" s="513"/>
      <c r="F648" s="514"/>
      <c r="G648" s="513"/>
      <c r="H648" s="514"/>
      <c r="I648" s="513"/>
      <c r="J648" s="514"/>
      <c r="L648" s="10"/>
      <c r="N648" s="10"/>
    </row>
    <row r="649" spans="1:14" s="31" customFormat="1" ht="16.5">
      <c r="A649" s="29">
        <v>1</v>
      </c>
      <c r="B649" s="30" t="s">
        <v>326</v>
      </c>
      <c r="C649" s="540">
        <v>0.28999999999999998</v>
      </c>
      <c r="D649" s="542"/>
      <c r="E649" s="540">
        <v>0.44</v>
      </c>
      <c r="F649" s="542"/>
      <c r="G649" s="540">
        <v>0.22</v>
      </c>
      <c r="H649" s="542"/>
      <c r="I649" s="540">
        <v>0.21</v>
      </c>
      <c r="J649" s="542"/>
    </row>
    <row r="650" spans="1:14" s="31" customFormat="1" ht="16.5">
      <c r="A650" s="32">
        <v>2</v>
      </c>
      <c r="B650" s="33" t="s">
        <v>327</v>
      </c>
      <c r="C650" s="502"/>
      <c r="D650" s="503"/>
      <c r="E650" s="502"/>
      <c r="F650" s="503"/>
      <c r="G650" s="502"/>
      <c r="H650" s="503"/>
      <c r="I650" s="502"/>
      <c r="J650" s="503"/>
    </row>
    <row r="651" spans="1:14" s="31" customFormat="1" ht="16.5">
      <c r="A651" s="32">
        <v>3</v>
      </c>
      <c r="B651" s="33" t="s">
        <v>328</v>
      </c>
      <c r="C651" s="502"/>
      <c r="D651" s="503"/>
      <c r="E651" s="502"/>
      <c r="F651" s="503"/>
      <c r="G651" s="502"/>
      <c r="H651" s="503"/>
      <c r="I651" s="502"/>
      <c r="J651" s="503"/>
    </row>
    <row r="652" spans="1:14" ht="16.5">
      <c r="A652" s="89"/>
      <c r="B652" s="90"/>
      <c r="C652" s="502"/>
      <c r="D652" s="503"/>
      <c r="E652" s="502"/>
      <c r="F652" s="503"/>
      <c r="G652" s="502"/>
      <c r="H652" s="503"/>
      <c r="I652" s="502"/>
      <c r="J652" s="503"/>
      <c r="L652" s="10"/>
      <c r="N652" s="10"/>
    </row>
    <row r="653" spans="1:14" ht="17.25" thickBot="1">
      <c r="A653" s="86"/>
      <c r="B653" s="87"/>
      <c r="C653" s="521"/>
      <c r="D653" s="523"/>
      <c r="E653" s="521"/>
      <c r="F653" s="523"/>
      <c r="G653" s="521"/>
      <c r="H653" s="523"/>
      <c r="I653" s="521"/>
      <c r="J653" s="523"/>
      <c r="L653" s="10"/>
      <c r="N653" s="10"/>
    </row>
    <row r="654" spans="1:14" s="25" customFormat="1" ht="38.1" customHeight="1" thickBot="1">
      <c r="A654" s="62" t="s">
        <v>330</v>
      </c>
      <c r="B654" s="63" t="s">
        <v>1089</v>
      </c>
      <c r="C654" s="568"/>
      <c r="D654" s="569"/>
      <c r="E654" s="568"/>
      <c r="F654" s="569"/>
      <c r="G654" s="568"/>
      <c r="H654" s="569"/>
      <c r="I654" s="568"/>
      <c r="J654" s="569"/>
    </row>
    <row r="655" spans="1:14" ht="16.5">
      <c r="A655" s="91"/>
      <c r="B655" s="92"/>
      <c r="C655" s="589"/>
      <c r="D655" s="590"/>
      <c r="E655" s="589"/>
      <c r="F655" s="590"/>
      <c r="G655" s="589"/>
      <c r="H655" s="590"/>
      <c r="I655" s="589"/>
      <c r="J655" s="590"/>
      <c r="L655" s="10"/>
      <c r="N655" s="10"/>
    </row>
    <row r="656" spans="1:14" ht="16.5">
      <c r="A656" s="84"/>
      <c r="B656" s="85"/>
      <c r="C656" s="502"/>
      <c r="D656" s="503"/>
      <c r="E656" s="502"/>
      <c r="F656" s="503"/>
      <c r="G656" s="502"/>
      <c r="H656" s="503"/>
      <c r="I656" s="502"/>
      <c r="J656" s="503"/>
      <c r="L656" s="10"/>
      <c r="N656" s="10"/>
    </row>
    <row r="657" spans="1:14" ht="16.5">
      <c r="A657" s="89"/>
      <c r="B657" s="90"/>
      <c r="C657" s="502"/>
      <c r="D657" s="503"/>
      <c r="E657" s="502"/>
      <c r="F657" s="503"/>
      <c r="G657" s="502"/>
      <c r="H657" s="503"/>
      <c r="I657" s="502"/>
      <c r="J657" s="503"/>
      <c r="L657" s="10"/>
      <c r="N657" s="10"/>
    </row>
    <row r="658" spans="1:14" ht="17.25" thickBot="1">
      <c r="A658" s="86"/>
      <c r="B658" s="87"/>
      <c r="C658" s="521"/>
      <c r="D658" s="523"/>
      <c r="E658" s="521"/>
      <c r="F658" s="523"/>
      <c r="G658" s="521"/>
      <c r="H658" s="523"/>
      <c r="I658" s="521"/>
      <c r="J658" s="523"/>
      <c r="L658" s="10"/>
      <c r="N658" s="10"/>
    </row>
    <row r="659" spans="1:14" ht="16.5">
      <c r="A659" s="271"/>
      <c r="B659" s="272"/>
      <c r="C659" s="104"/>
      <c r="D659" s="104"/>
      <c r="E659" s="104"/>
      <c r="F659" s="104"/>
      <c r="G659" s="104"/>
      <c r="H659" s="104"/>
      <c r="I659" s="104"/>
      <c r="J659" s="104"/>
      <c r="L659" s="10"/>
      <c r="N659" s="10"/>
    </row>
    <row r="660" spans="1:14" ht="16.5">
      <c r="A660" s="271"/>
      <c r="B660" s="272"/>
      <c r="C660" s="104"/>
      <c r="D660" s="104"/>
      <c r="E660" s="104"/>
      <c r="F660" s="104"/>
      <c r="G660" s="104"/>
      <c r="H660" s="104"/>
      <c r="I660" s="104"/>
      <c r="J660" s="104"/>
      <c r="L660" s="10"/>
      <c r="N660" s="10"/>
    </row>
    <row r="661" spans="1:14" ht="16.5">
      <c r="A661" s="271"/>
      <c r="B661" s="272"/>
      <c r="C661" s="104"/>
      <c r="D661" s="104"/>
      <c r="E661" s="104"/>
      <c r="F661" s="104"/>
      <c r="G661" s="104"/>
      <c r="H661" s="104"/>
      <c r="I661" s="104"/>
      <c r="J661" s="104"/>
      <c r="L661" s="10"/>
      <c r="N661" s="10"/>
    </row>
    <row r="662" spans="1:14" ht="11.1" customHeight="1">
      <c r="A662" s="271"/>
      <c r="B662" s="272"/>
      <c r="C662" s="104"/>
      <c r="D662" s="104"/>
      <c r="E662" s="104"/>
      <c r="F662" s="104"/>
      <c r="G662" s="104"/>
      <c r="H662" s="104"/>
      <c r="I662" s="104"/>
      <c r="J662" s="104"/>
      <c r="N662" s="10"/>
    </row>
    <row r="663" spans="1:14" ht="99" customHeight="1">
      <c r="A663" s="271"/>
      <c r="B663" s="272"/>
      <c r="C663" s="104"/>
      <c r="D663" s="104"/>
      <c r="E663" s="104"/>
      <c r="F663" s="104"/>
      <c r="G663" s="104"/>
      <c r="H663" s="104"/>
      <c r="I663" s="104"/>
      <c r="J663" s="104"/>
      <c r="M663" s="102">
        <v>21</v>
      </c>
      <c r="N663" s="10"/>
    </row>
    <row r="664" spans="1:14" ht="16.5">
      <c r="A664" s="271"/>
      <c r="B664" s="272"/>
      <c r="C664" s="104"/>
      <c r="D664" s="104"/>
      <c r="E664" s="104"/>
      <c r="F664" s="104"/>
      <c r="G664" s="104"/>
      <c r="H664" s="104"/>
      <c r="I664" s="104"/>
      <c r="J664" s="104"/>
      <c r="L664" s="10"/>
      <c r="N664" s="10"/>
    </row>
    <row r="665" spans="1:14" ht="27.6" customHeight="1" thickBot="1">
      <c r="A665" s="549" t="s">
        <v>1075</v>
      </c>
      <c r="B665" s="549"/>
      <c r="C665" s="70"/>
      <c r="D665" s="71"/>
      <c r="E665" s="72"/>
      <c r="F665" s="71"/>
      <c r="G665" s="72"/>
      <c r="H665" s="71"/>
      <c r="I665" s="72"/>
      <c r="J665" s="71"/>
      <c r="K665" s="72"/>
      <c r="L665" s="10"/>
      <c r="N665" s="10"/>
    </row>
    <row r="666" spans="1:14" ht="15.75" thickBot="1">
      <c r="A666" s="550"/>
      <c r="B666" s="551"/>
      <c r="C666" s="557" t="s">
        <v>315</v>
      </c>
      <c r="D666" s="558"/>
      <c r="E666" s="558"/>
      <c r="F666" s="558"/>
      <c r="G666" s="558"/>
      <c r="H666" s="558"/>
      <c r="I666" s="558"/>
      <c r="J666" s="559"/>
      <c r="L666" s="10"/>
      <c r="N666" s="10"/>
    </row>
    <row r="667" spans="1:14" ht="32.450000000000003" customHeight="1" thickBot="1">
      <c r="A667" s="552"/>
      <c r="B667" s="553"/>
      <c r="C667" s="572" t="s">
        <v>863</v>
      </c>
      <c r="D667" s="593"/>
      <c r="E667" s="593"/>
      <c r="F667" s="573"/>
      <c r="G667" s="572" t="s">
        <v>1090</v>
      </c>
      <c r="H667" s="593"/>
      <c r="I667" s="593"/>
      <c r="J667" s="573"/>
      <c r="K667" s="25"/>
      <c r="L667" s="10"/>
      <c r="N667" s="10"/>
    </row>
    <row r="668" spans="1:14" ht="17.25" thickBot="1">
      <c r="A668" s="27" t="s">
        <v>845</v>
      </c>
      <c r="B668" s="28" t="s">
        <v>657</v>
      </c>
      <c r="C668" s="513" t="s">
        <v>1091</v>
      </c>
      <c r="D668" s="528"/>
      <c r="E668" s="528"/>
      <c r="F668" s="514"/>
      <c r="G668" s="596" t="s">
        <v>1092</v>
      </c>
      <c r="H668" s="597"/>
      <c r="I668" s="596" t="s">
        <v>1093</v>
      </c>
      <c r="J668" s="597"/>
      <c r="L668" s="10"/>
      <c r="N668" s="10"/>
    </row>
    <row r="669" spans="1:14" ht="16.5">
      <c r="A669" s="29">
        <v>1</v>
      </c>
      <c r="B669" s="30" t="s">
        <v>316</v>
      </c>
      <c r="C669" s="529">
        <v>1913.43</v>
      </c>
      <c r="D669" s="530"/>
      <c r="E669" s="530"/>
      <c r="F669" s="531"/>
      <c r="G669" s="540">
        <v>378.58</v>
      </c>
      <c r="H669" s="542"/>
      <c r="I669" s="540">
        <v>191.05</v>
      </c>
      <c r="J669" s="542"/>
      <c r="K669" s="31"/>
      <c r="L669" s="10"/>
      <c r="N669" s="10"/>
    </row>
    <row r="670" spans="1:14" ht="16.5">
      <c r="A670" s="32">
        <v>2</v>
      </c>
      <c r="B670" s="33" t="s">
        <v>317</v>
      </c>
      <c r="C670" s="536">
        <v>1009.54</v>
      </c>
      <c r="D670" s="537"/>
      <c r="E670" s="537"/>
      <c r="F670" s="538"/>
      <c r="G670" s="536">
        <v>868.97</v>
      </c>
      <c r="H670" s="538"/>
      <c r="I670" s="536">
        <v>796.33</v>
      </c>
      <c r="J670" s="538"/>
      <c r="K670" s="31"/>
      <c r="L670" s="10"/>
      <c r="N670" s="10"/>
    </row>
    <row r="671" spans="1:14" ht="16.5">
      <c r="A671" s="32">
        <v>3</v>
      </c>
      <c r="B671" s="33" t="s">
        <v>318</v>
      </c>
      <c r="C671" s="536">
        <v>220.98</v>
      </c>
      <c r="D671" s="537"/>
      <c r="E671" s="537"/>
      <c r="F671" s="538"/>
      <c r="G671" s="536">
        <v>186.94</v>
      </c>
      <c r="H671" s="538"/>
      <c r="I671" s="536">
        <v>186.94</v>
      </c>
      <c r="J671" s="538"/>
      <c r="K671" s="31"/>
      <c r="L671" s="10"/>
      <c r="N671" s="10"/>
    </row>
    <row r="672" spans="1:14" ht="16.5">
      <c r="A672" s="32">
        <v>4</v>
      </c>
      <c r="B672" s="33" t="s">
        <v>319</v>
      </c>
      <c r="C672" s="536" t="s">
        <v>753</v>
      </c>
      <c r="D672" s="537"/>
      <c r="E672" s="537"/>
      <c r="F672" s="538"/>
      <c r="G672" s="536" t="s">
        <v>753</v>
      </c>
      <c r="H672" s="538"/>
      <c r="I672" s="536"/>
      <c r="J672" s="538"/>
      <c r="K672" s="31"/>
      <c r="L672" s="10"/>
      <c r="N672" s="10"/>
    </row>
    <row r="673" spans="1:14" ht="16.5">
      <c r="A673" s="32">
        <v>5</v>
      </c>
      <c r="B673" s="85" t="s">
        <v>774</v>
      </c>
      <c r="C673" s="536">
        <v>1200</v>
      </c>
      <c r="D673" s="537"/>
      <c r="E673" s="537"/>
      <c r="F673" s="538"/>
      <c r="G673" s="536">
        <v>400</v>
      </c>
      <c r="H673" s="538"/>
      <c r="I673" s="536">
        <v>63.1</v>
      </c>
      <c r="J673" s="538"/>
      <c r="K673" s="31"/>
      <c r="L673" s="10"/>
      <c r="N673" s="10"/>
    </row>
    <row r="674" spans="1:14" ht="17.25" thickBot="1">
      <c r="A674" s="27"/>
      <c r="B674" s="37" t="s">
        <v>400</v>
      </c>
      <c r="C674" s="544">
        <f>SUM(C669:C673)</f>
        <v>4343.95</v>
      </c>
      <c r="D674" s="545"/>
      <c r="E674" s="545"/>
      <c r="F674" s="546"/>
      <c r="G674" s="544">
        <f>SUM(G669:G673)</f>
        <v>1834.49</v>
      </c>
      <c r="H674" s="546"/>
      <c r="I674" s="544">
        <f>SUM(I669:I673)</f>
        <v>1237.42</v>
      </c>
      <c r="J674" s="546"/>
      <c r="K674" s="38"/>
      <c r="L674" s="10"/>
      <c r="N674" s="10"/>
    </row>
    <row r="675" spans="1:14" ht="17.25" thickBot="1">
      <c r="A675" s="27" t="s">
        <v>202</v>
      </c>
      <c r="B675" s="28" t="s">
        <v>320</v>
      </c>
      <c r="C675" s="513" t="s">
        <v>321</v>
      </c>
      <c r="D675" s="678"/>
      <c r="E675" s="672" t="s">
        <v>322</v>
      </c>
      <c r="F675" s="673"/>
      <c r="G675" s="39" t="s">
        <v>321</v>
      </c>
      <c r="H675" s="40" t="s">
        <v>322</v>
      </c>
      <c r="I675" s="39" t="s">
        <v>321</v>
      </c>
      <c r="J675" s="40" t="s">
        <v>322</v>
      </c>
      <c r="L675" s="10"/>
      <c r="N675" s="10"/>
    </row>
    <row r="676" spans="1:14" ht="16.5">
      <c r="A676" s="109">
        <v>1</v>
      </c>
      <c r="B676" s="110" t="s">
        <v>323</v>
      </c>
      <c r="C676" s="668"/>
      <c r="D676" s="669"/>
      <c r="E676" s="674"/>
      <c r="F676" s="675"/>
      <c r="G676" s="109"/>
      <c r="H676" s="111"/>
      <c r="I676" s="109"/>
      <c r="J676" s="111"/>
      <c r="K676" s="101"/>
      <c r="L676" s="10"/>
      <c r="N676" s="10"/>
    </row>
    <row r="677" spans="1:14" ht="16.5">
      <c r="A677" s="109">
        <v>2</v>
      </c>
      <c r="B677" s="110" t="s">
        <v>324</v>
      </c>
      <c r="C677" s="670">
        <v>920</v>
      </c>
      <c r="D677" s="671"/>
      <c r="E677" s="676">
        <v>65</v>
      </c>
      <c r="F677" s="677"/>
      <c r="G677" s="109">
        <v>920</v>
      </c>
      <c r="H677" s="111">
        <v>52</v>
      </c>
      <c r="I677" s="131">
        <v>620</v>
      </c>
      <c r="J677" s="111">
        <v>43</v>
      </c>
      <c r="K677" s="101"/>
      <c r="L677" s="10"/>
      <c r="N677" s="10"/>
    </row>
    <row r="678" spans="1:14" ht="16.5">
      <c r="A678" s="84"/>
      <c r="B678" s="85"/>
      <c r="C678" s="502"/>
      <c r="D678" s="627"/>
      <c r="E678" s="532"/>
      <c r="F678" s="503"/>
      <c r="G678" s="48"/>
      <c r="H678" s="49"/>
      <c r="I678" s="48"/>
      <c r="J678" s="49"/>
      <c r="L678" s="10"/>
      <c r="N678" s="10"/>
    </row>
    <row r="679" spans="1:14" ht="17.25" thickBot="1">
      <c r="A679" s="86"/>
      <c r="B679" s="87"/>
      <c r="C679" s="521"/>
      <c r="D679" s="547"/>
      <c r="E679" s="522"/>
      <c r="F679" s="523"/>
      <c r="G679" s="53"/>
      <c r="H679" s="54"/>
      <c r="I679" s="53"/>
      <c r="J679" s="54"/>
      <c r="L679" s="10"/>
      <c r="N679" s="10"/>
    </row>
    <row r="680" spans="1:14" ht="17.25" thickBot="1">
      <c r="A680" s="27" t="s">
        <v>205</v>
      </c>
      <c r="B680" s="28" t="s">
        <v>869</v>
      </c>
      <c r="C680" s="513"/>
      <c r="D680" s="528"/>
      <c r="E680" s="528"/>
      <c r="F680" s="514"/>
      <c r="G680" s="513"/>
      <c r="H680" s="514"/>
      <c r="I680" s="513"/>
      <c r="J680" s="514"/>
      <c r="L680" s="10"/>
      <c r="N680" s="10"/>
    </row>
    <row r="681" spans="1:14" ht="16.5">
      <c r="A681" s="132">
        <v>1</v>
      </c>
      <c r="B681" s="133" t="s">
        <v>326</v>
      </c>
      <c r="C681" s="576">
        <v>50000</v>
      </c>
      <c r="D681" s="663"/>
      <c r="E681" s="663"/>
      <c r="F681" s="577"/>
      <c r="G681" s="576">
        <v>42000</v>
      </c>
      <c r="H681" s="577"/>
      <c r="I681" s="576">
        <v>37800</v>
      </c>
      <c r="J681" s="577"/>
      <c r="K681" s="93"/>
      <c r="L681" s="10"/>
      <c r="N681" s="10"/>
    </row>
    <row r="682" spans="1:14" ht="16.5">
      <c r="A682" s="32">
        <v>2</v>
      </c>
      <c r="B682" s="33" t="s">
        <v>327</v>
      </c>
      <c r="C682" s="533"/>
      <c r="D682" s="534"/>
      <c r="E682" s="534"/>
      <c r="F682" s="535"/>
      <c r="G682" s="533"/>
      <c r="H682" s="535"/>
      <c r="I682" s="533"/>
      <c r="J682" s="535"/>
      <c r="K682" s="31"/>
      <c r="L682" s="10"/>
      <c r="N682" s="10"/>
    </row>
    <row r="683" spans="1:14" ht="16.5">
      <c r="A683" s="32">
        <v>3</v>
      </c>
      <c r="B683" s="33" t="s">
        <v>328</v>
      </c>
      <c r="C683" s="502"/>
      <c r="D683" s="532"/>
      <c r="E683" s="532"/>
      <c r="F683" s="503"/>
      <c r="G683" s="502"/>
      <c r="H683" s="503"/>
      <c r="I683" s="502"/>
      <c r="J683" s="503"/>
      <c r="K683" s="31"/>
      <c r="L683" s="10"/>
      <c r="N683" s="10"/>
    </row>
    <row r="684" spans="1:14" ht="16.5">
      <c r="A684" s="32"/>
      <c r="B684" s="33"/>
      <c r="C684" s="502"/>
      <c r="D684" s="532"/>
      <c r="E684" s="532"/>
      <c r="F684" s="503"/>
      <c r="G684" s="502"/>
      <c r="H684" s="503"/>
      <c r="I684" s="502"/>
      <c r="J684" s="503"/>
      <c r="K684" s="31"/>
      <c r="L684" s="10"/>
      <c r="N684" s="10"/>
    </row>
    <row r="685" spans="1:14" ht="17.25" thickBot="1">
      <c r="A685" s="86"/>
      <c r="B685" s="87"/>
      <c r="C685" s="521"/>
      <c r="D685" s="522"/>
      <c r="E685" s="522"/>
      <c r="F685" s="523"/>
      <c r="G685" s="521"/>
      <c r="H685" s="523"/>
      <c r="I685" s="521"/>
      <c r="J685" s="523"/>
      <c r="L685" s="10"/>
      <c r="N685" s="10"/>
    </row>
    <row r="686" spans="1:14" ht="17.25" thickBot="1">
      <c r="A686" s="27" t="s">
        <v>329</v>
      </c>
      <c r="B686" s="59" t="s">
        <v>848</v>
      </c>
      <c r="C686" s="513"/>
      <c r="D686" s="528"/>
      <c r="E686" s="528"/>
      <c r="F686" s="514"/>
      <c r="G686" s="513"/>
      <c r="H686" s="514"/>
      <c r="I686" s="513"/>
      <c r="J686" s="514"/>
      <c r="L686" s="10"/>
      <c r="N686" s="10"/>
    </row>
    <row r="687" spans="1:14" ht="16.5">
      <c r="A687" s="29">
        <v>1</v>
      </c>
      <c r="B687" s="30" t="s">
        <v>326</v>
      </c>
      <c r="C687" s="540">
        <v>0.35</v>
      </c>
      <c r="D687" s="541"/>
      <c r="E687" s="541"/>
      <c r="F687" s="542"/>
      <c r="G687" s="540">
        <v>0.28999999999999998</v>
      </c>
      <c r="H687" s="542"/>
      <c r="I687" s="540">
        <v>0.15</v>
      </c>
      <c r="J687" s="542"/>
      <c r="K687" s="31"/>
      <c r="L687" s="10"/>
      <c r="N687" s="10"/>
    </row>
    <row r="688" spans="1:14" ht="16.5">
      <c r="A688" s="32">
        <v>2</v>
      </c>
      <c r="B688" s="33" t="s">
        <v>327</v>
      </c>
      <c r="C688" s="502"/>
      <c r="D688" s="532"/>
      <c r="E688" s="532"/>
      <c r="F688" s="503"/>
      <c r="G688" s="502"/>
      <c r="H688" s="503"/>
      <c r="I688" s="502"/>
      <c r="J688" s="503"/>
      <c r="K688" s="31"/>
      <c r="L688" s="10"/>
      <c r="N688" s="10"/>
    </row>
    <row r="689" spans="1:14" ht="16.5">
      <c r="A689" s="32">
        <v>3</v>
      </c>
      <c r="B689" s="33" t="s">
        <v>328</v>
      </c>
      <c r="C689" s="502"/>
      <c r="D689" s="532"/>
      <c r="E689" s="532"/>
      <c r="F689" s="503"/>
      <c r="G689" s="502"/>
      <c r="H689" s="503"/>
      <c r="I689" s="502"/>
      <c r="J689" s="503"/>
      <c r="K689" s="31"/>
      <c r="L689" s="10"/>
      <c r="N689" s="10"/>
    </row>
    <row r="690" spans="1:14" ht="16.5">
      <c r="A690" s="89"/>
      <c r="B690" s="90"/>
      <c r="C690" s="502"/>
      <c r="D690" s="532"/>
      <c r="E690" s="532"/>
      <c r="F690" s="503"/>
      <c r="G690" s="502"/>
      <c r="H690" s="503"/>
      <c r="I690" s="502"/>
      <c r="J690" s="503"/>
      <c r="L690" s="10"/>
      <c r="N690" s="10"/>
    </row>
    <row r="691" spans="1:14" ht="17.25" thickBot="1">
      <c r="A691" s="86"/>
      <c r="B691" s="87"/>
      <c r="C691" s="521"/>
      <c r="D691" s="522"/>
      <c r="E691" s="522"/>
      <c r="F691" s="523"/>
      <c r="G691" s="521"/>
      <c r="H691" s="523"/>
      <c r="I691" s="521"/>
      <c r="J691" s="523"/>
      <c r="L691" s="10"/>
      <c r="N691" s="10"/>
    </row>
    <row r="692" spans="1:14" ht="17.25" thickBot="1">
      <c r="A692" s="62" t="s">
        <v>330</v>
      </c>
      <c r="B692" s="63" t="s">
        <v>1089</v>
      </c>
      <c r="C692" s="568"/>
      <c r="D692" s="664"/>
      <c r="E692" s="664"/>
      <c r="F692" s="569"/>
      <c r="G692" s="568"/>
      <c r="H692" s="569"/>
      <c r="I692" s="568"/>
      <c r="J692" s="569"/>
      <c r="K692" s="25"/>
      <c r="L692" s="10"/>
      <c r="N692" s="10"/>
    </row>
    <row r="693" spans="1:14" ht="16.5">
      <c r="A693" s="91"/>
      <c r="B693" s="92"/>
      <c r="C693" s="589"/>
      <c r="D693" s="639"/>
      <c r="E693" s="639"/>
      <c r="F693" s="590"/>
      <c r="G693" s="589"/>
      <c r="H693" s="590"/>
      <c r="I693" s="589"/>
      <c r="J693" s="590"/>
      <c r="L693" s="10"/>
      <c r="N693" s="10"/>
    </row>
    <row r="694" spans="1:14" ht="16.5">
      <c r="A694" s="84"/>
      <c r="B694" s="85"/>
      <c r="C694" s="502"/>
      <c r="D694" s="532"/>
      <c r="E694" s="532"/>
      <c r="F694" s="503"/>
      <c r="G694" s="502"/>
      <c r="H694" s="503"/>
      <c r="I694" s="502"/>
      <c r="J694" s="503"/>
      <c r="L694" s="10"/>
      <c r="N694" s="10"/>
    </row>
    <row r="695" spans="1:14" ht="16.5">
      <c r="A695" s="89"/>
      <c r="B695" s="90"/>
      <c r="C695" s="502"/>
      <c r="D695" s="532"/>
      <c r="E695" s="532"/>
      <c r="F695" s="503"/>
      <c r="G695" s="502"/>
      <c r="H695" s="503"/>
      <c r="I695" s="502"/>
      <c r="J695" s="503"/>
      <c r="L695" s="10"/>
      <c r="N695" s="10"/>
    </row>
    <row r="696" spans="1:14" ht="17.25" thickBot="1">
      <c r="A696" s="86"/>
      <c r="B696" s="87"/>
      <c r="C696" s="521"/>
      <c r="D696" s="522"/>
      <c r="E696" s="522"/>
      <c r="F696" s="523"/>
      <c r="G696" s="521"/>
      <c r="H696" s="523"/>
      <c r="I696" s="521"/>
      <c r="J696" s="523"/>
      <c r="L696" s="10"/>
      <c r="N696" s="10"/>
    </row>
    <row r="697" spans="1:14" ht="21" customHeight="1" thickBot="1">
      <c r="A697" s="636" t="s">
        <v>1095</v>
      </c>
      <c r="B697" s="637"/>
      <c r="C697" s="637"/>
      <c r="D697" s="637"/>
      <c r="E697" s="637"/>
      <c r="F697" s="637"/>
      <c r="G697" s="637"/>
      <c r="H697" s="637"/>
      <c r="I697" s="637"/>
      <c r="J697" s="638"/>
      <c r="L697" s="10"/>
      <c r="N697" s="10"/>
    </row>
    <row r="698" spans="1:14" ht="16.5">
      <c r="A698" s="271"/>
      <c r="B698" s="272"/>
      <c r="C698" s="104"/>
      <c r="D698" s="104"/>
      <c r="E698" s="104"/>
      <c r="F698" s="104"/>
      <c r="G698" s="104"/>
      <c r="H698" s="104"/>
      <c r="I698" s="104"/>
      <c r="J698" s="104"/>
      <c r="L698" s="10"/>
      <c r="N698" s="10"/>
    </row>
    <row r="699" spans="1:14" ht="16.5">
      <c r="A699" s="271"/>
      <c r="B699" s="272"/>
      <c r="C699" s="104"/>
      <c r="D699" s="104"/>
      <c r="E699" s="104"/>
      <c r="F699" s="104"/>
      <c r="G699" s="104"/>
      <c r="H699" s="104"/>
      <c r="I699" s="104"/>
      <c r="J699" s="104"/>
      <c r="L699" s="10"/>
      <c r="N699" s="10"/>
    </row>
    <row r="700" spans="1:14" ht="16.5">
      <c r="A700" s="271"/>
      <c r="B700" s="272"/>
      <c r="C700" s="104"/>
      <c r="D700" s="104"/>
      <c r="E700" s="104"/>
      <c r="F700" s="104"/>
      <c r="G700" s="104"/>
      <c r="H700" s="104"/>
      <c r="I700" s="104"/>
      <c r="J700" s="104"/>
      <c r="L700" s="10"/>
      <c r="N700" s="10"/>
    </row>
    <row r="701" spans="1:14" ht="16.5">
      <c r="A701" s="271"/>
      <c r="B701" s="272"/>
      <c r="C701" s="104"/>
      <c r="D701" s="104"/>
      <c r="E701" s="104"/>
      <c r="F701" s="104"/>
      <c r="G701" s="104"/>
      <c r="H701" s="104"/>
      <c r="I701" s="104"/>
      <c r="J701" s="104"/>
      <c r="L701" s="10"/>
      <c r="N701" s="10"/>
    </row>
    <row r="702" spans="1:14" ht="14.1" customHeight="1">
      <c r="A702" s="271"/>
      <c r="B702" s="272"/>
      <c r="C702" s="104"/>
      <c r="D702" s="104"/>
      <c r="E702" s="104"/>
      <c r="F702" s="104"/>
      <c r="G702" s="104"/>
      <c r="H702" s="104"/>
      <c r="I702" s="104"/>
      <c r="J702" s="104"/>
      <c r="N702" s="10"/>
    </row>
    <row r="703" spans="1:14" ht="66.599999999999994" customHeight="1">
      <c r="A703" s="271"/>
      <c r="B703" s="272"/>
      <c r="C703" s="104"/>
      <c r="D703" s="104"/>
      <c r="E703" s="104"/>
      <c r="F703" s="104"/>
      <c r="G703" s="104"/>
      <c r="H703" s="104"/>
      <c r="I703" s="104"/>
      <c r="J703" s="104"/>
      <c r="M703" s="102">
        <v>22</v>
      </c>
      <c r="N703" s="10"/>
    </row>
    <row r="704" spans="1:14" ht="16.5">
      <c r="A704" s="271"/>
      <c r="B704" s="272"/>
      <c r="C704" s="104"/>
      <c r="D704" s="104"/>
      <c r="E704" s="104"/>
      <c r="F704" s="104"/>
      <c r="G704" s="104"/>
      <c r="H704" s="104"/>
      <c r="I704" s="104"/>
      <c r="J704" s="104"/>
      <c r="L704" s="10"/>
      <c r="N704" s="10"/>
    </row>
    <row r="705" spans="1:14" ht="25.35" customHeight="1" thickBot="1">
      <c r="A705" s="549" t="s">
        <v>1076</v>
      </c>
      <c r="B705" s="549"/>
      <c r="C705" s="10"/>
      <c r="D705" s="10"/>
      <c r="F705" s="10"/>
      <c r="H705" s="10"/>
      <c r="J705" s="10"/>
      <c r="L705" s="10"/>
      <c r="N705" s="10"/>
    </row>
    <row r="706" spans="1:14" ht="48.6" customHeight="1">
      <c r="A706" s="711" t="s">
        <v>226</v>
      </c>
      <c r="B706" s="712"/>
      <c r="C706" s="640" t="s">
        <v>295</v>
      </c>
      <c r="D706" s="642"/>
      <c r="E706" s="640" t="s">
        <v>833</v>
      </c>
      <c r="F706" s="642"/>
      <c r="G706" s="640" t="s">
        <v>835</v>
      </c>
      <c r="H706" s="642"/>
      <c r="I706" s="640" t="s">
        <v>227</v>
      </c>
      <c r="J706" s="642"/>
      <c r="K706" s="640" t="s">
        <v>539</v>
      </c>
      <c r="L706" s="641"/>
      <c r="N706" s="10"/>
    </row>
    <row r="707" spans="1:14" ht="28.35" customHeight="1" thickBot="1">
      <c r="A707" s="713"/>
      <c r="B707" s="714"/>
      <c r="C707" s="134" t="s">
        <v>538</v>
      </c>
      <c r="D707" s="135" t="s">
        <v>322</v>
      </c>
      <c r="E707" s="560" t="s">
        <v>834</v>
      </c>
      <c r="F707" s="561"/>
      <c r="G707" s="560" t="s">
        <v>278</v>
      </c>
      <c r="H707" s="561"/>
      <c r="I707" s="560" t="s">
        <v>278</v>
      </c>
      <c r="J707" s="561"/>
      <c r="K707" s="560" t="s">
        <v>278</v>
      </c>
      <c r="L707" s="646"/>
      <c r="N707" s="10"/>
    </row>
    <row r="708" spans="1:14" s="31" customFormat="1" ht="40.35" customHeight="1" thickBot="1">
      <c r="A708" s="715"/>
      <c r="B708" s="716"/>
      <c r="C708" s="139" t="s">
        <v>540</v>
      </c>
      <c r="D708" s="140" t="s">
        <v>294</v>
      </c>
      <c r="E708" s="643" t="s">
        <v>849</v>
      </c>
      <c r="F708" s="644"/>
      <c r="G708" s="562">
        <v>1.91</v>
      </c>
      <c r="H708" s="563"/>
      <c r="I708" s="562">
        <v>381.51</v>
      </c>
      <c r="J708" s="563"/>
      <c r="K708" s="566" t="s">
        <v>850</v>
      </c>
      <c r="L708" s="567"/>
    </row>
    <row r="709" spans="1:14" s="31" customFormat="1" ht="16.5">
      <c r="A709" s="635"/>
      <c r="B709" s="635"/>
      <c r="C709" s="635"/>
      <c r="D709" s="635"/>
      <c r="E709" s="635"/>
      <c r="F709" s="635"/>
      <c r="G709" s="635"/>
      <c r="H709" s="635"/>
      <c r="I709" s="635"/>
      <c r="J709" s="635"/>
      <c r="K709" s="635"/>
      <c r="L709" s="635"/>
    </row>
    <row r="710" spans="1:14" s="31" customFormat="1" ht="38.450000000000003" customHeight="1">
      <c r="A710" s="436"/>
      <c r="B710" s="720" t="s">
        <v>1077</v>
      </c>
      <c r="C710" s="720"/>
      <c r="D710" s="720"/>
      <c r="E710" s="720"/>
      <c r="F710" s="720"/>
      <c r="G710" s="720"/>
      <c r="H710" s="720"/>
      <c r="I710" s="720"/>
      <c r="J710" s="720"/>
      <c r="K710" s="720"/>
      <c r="L710" s="720"/>
    </row>
    <row r="711" spans="1:14" ht="10.35" customHeight="1">
      <c r="A711" s="504"/>
      <c r="B711" s="504"/>
      <c r="C711" s="504"/>
      <c r="D711" s="504"/>
      <c r="E711" s="504"/>
      <c r="F711" s="504"/>
      <c r="G711" s="504"/>
      <c r="H711" s="504"/>
      <c r="I711" s="504"/>
      <c r="J711" s="504"/>
      <c r="K711" s="504"/>
      <c r="L711" s="504"/>
    </row>
    <row r="712" spans="1:14" ht="27.6" customHeight="1">
      <c r="A712" s="647" t="s">
        <v>172</v>
      </c>
      <c r="B712" s="647"/>
      <c r="C712" s="647"/>
      <c r="D712" s="647"/>
      <c r="E712" s="647"/>
      <c r="F712" s="647"/>
      <c r="G712" s="647"/>
      <c r="H712" s="647"/>
      <c r="I712" s="647"/>
      <c r="J712" s="647"/>
      <c r="K712" s="647"/>
      <c r="L712" s="647"/>
    </row>
    <row r="713" spans="1:14" ht="11.45" customHeight="1">
      <c r="A713" s="648"/>
      <c r="B713" s="648"/>
      <c r="C713" s="648"/>
      <c r="D713" s="648"/>
      <c r="E713" s="648"/>
      <c r="F713" s="648"/>
      <c r="G713" s="648"/>
      <c r="H713" s="648"/>
      <c r="I713" s="648"/>
      <c r="J713" s="648"/>
      <c r="K713" s="648"/>
      <c r="L713" s="648"/>
    </row>
    <row r="714" spans="1:14" ht="27.6" customHeight="1">
      <c r="A714" s="141"/>
      <c r="B714" s="645" t="s">
        <v>974</v>
      </c>
      <c r="C714" s="645"/>
      <c r="D714" s="645"/>
      <c r="E714" s="645"/>
      <c r="F714" s="645"/>
      <c r="G714" s="645"/>
      <c r="H714" s="645"/>
      <c r="I714" s="645"/>
      <c r="J714" s="645"/>
      <c r="K714" s="645"/>
      <c r="L714" s="645"/>
    </row>
    <row r="715" spans="1:14" ht="27.6" customHeight="1">
      <c r="A715" s="141"/>
      <c r="B715" s="645" t="s">
        <v>975</v>
      </c>
      <c r="C715" s="645"/>
      <c r="D715" s="645"/>
      <c r="E715" s="645"/>
      <c r="F715" s="645"/>
      <c r="G715" s="645"/>
      <c r="H715" s="645"/>
      <c r="I715" s="645"/>
      <c r="J715" s="645"/>
      <c r="K715" s="645"/>
      <c r="L715" s="645"/>
    </row>
    <row r="716" spans="1:14" ht="27.6" customHeight="1">
      <c r="A716" s="141"/>
      <c r="B716" s="645" t="s">
        <v>448</v>
      </c>
      <c r="C716" s="645"/>
      <c r="D716" s="645"/>
      <c r="E716" s="645"/>
      <c r="F716" s="645"/>
      <c r="G716" s="645"/>
      <c r="H716" s="645"/>
      <c r="I716" s="645"/>
      <c r="J716" s="645"/>
      <c r="K716" s="645"/>
      <c r="L716" s="645"/>
    </row>
    <row r="717" spans="1:14" ht="27.6" customHeight="1">
      <c r="A717" s="141"/>
      <c r="B717" s="645" t="s">
        <v>675</v>
      </c>
      <c r="C717" s="645"/>
      <c r="D717" s="645"/>
      <c r="E717" s="645"/>
      <c r="F717" s="645"/>
      <c r="G717" s="645"/>
      <c r="H717" s="645"/>
      <c r="I717" s="645"/>
      <c r="J717" s="645"/>
      <c r="K717" s="645"/>
      <c r="L717" s="645"/>
    </row>
    <row r="718" spans="1:14" ht="27.6" customHeight="1">
      <c r="A718" s="141"/>
      <c r="B718" s="645" t="s">
        <v>445</v>
      </c>
      <c r="C718" s="645"/>
      <c r="D718" s="645"/>
      <c r="E718" s="645"/>
      <c r="F718" s="645"/>
      <c r="G718" s="645"/>
      <c r="H718" s="645"/>
      <c r="I718" s="645"/>
      <c r="J718" s="645"/>
      <c r="K718" s="645"/>
      <c r="L718" s="645"/>
    </row>
    <row r="719" spans="1:14" ht="27.6" customHeight="1">
      <c r="A719" s="141"/>
      <c r="B719" s="645" t="s">
        <v>444</v>
      </c>
      <c r="C719" s="645"/>
      <c r="D719" s="645"/>
      <c r="E719" s="645"/>
      <c r="F719" s="645"/>
      <c r="G719" s="645"/>
      <c r="H719" s="645"/>
      <c r="I719" s="645"/>
      <c r="J719" s="645"/>
      <c r="K719" s="645"/>
      <c r="L719" s="645"/>
    </row>
    <row r="720" spans="1:14" ht="27.6" customHeight="1">
      <c r="A720" s="141"/>
      <c r="B720" s="645" t="s">
        <v>443</v>
      </c>
      <c r="C720" s="645"/>
      <c r="D720" s="645"/>
      <c r="E720" s="645"/>
      <c r="F720" s="645"/>
      <c r="G720" s="645"/>
      <c r="H720" s="645"/>
      <c r="I720" s="645"/>
      <c r="J720" s="645"/>
      <c r="K720" s="645"/>
      <c r="L720" s="645"/>
    </row>
    <row r="721" spans="1:14" ht="27.6" customHeight="1">
      <c r="A721" s="141"/>
      <c r="B721" s="645" t="s">
        <v>452</v>
      </c>
      <c r="C721" s="645"/>
      <c r="D721" s="645"/>
      <c r="E721" s="645"/>
      <c r="F721" s="645"/>
      <c r="G721" s="645"/>
      <c r="H721" s="645"/>
      <c r="I721" s="645"/>
      <c r="J721" s="645"/>
      <c r="K721" s="645"/>
      <c r="L721" s="645"/>
    </row>
    <row r="722" spans="1:14" ht="54" customHeight="1">
      <c r="A722" s="141"/>
      <c r="B722" s="645" t="s">
        <v>164</v>
      </c>
      <c r="C722" s="645"/>
      <c r="D722" s="645"/>
      <c r="E722" s="645"/>
      <c r="F722" s="645"/>
      <c r="G722" s="645"/>
      <c r="H722" s="645"/>
      <c r="I722" s="645"/>
      <c r="J722" s="645"/>
      <c r="K722" s="645"/>
      <c r="L722" s="645"/>
    </row>
    <row r="723" spans="1:14" ht="27.6" customHeight="1">
      <c r="A723" s="141"/>
      <c r="B723" s="645" t="s">
        <v>676</v>
      </c>
      <c r="C723" s="645"/>
      <c r="D723" s="645"/>
      <c r="E723" s="645"/>
      <c r="F723" s="645"/>
      <c r="G723" s="645"/>
      <c r="H723" s="645"/>
      <c r="I723" s="645"/>
      <c r="J723" s="645"/>
      <c r="K723" s="645"/>
      <c r="L723" s="645"/>
    </row>
    <row r="724" spans="1:14" ht="37.35" customHeight="1">
      <c r="A724" s="289"/>
      <c r="B724" s="719" t="s">
        <v>677</v>
      </c>
      <c r="C724" s="719"/>
      <c r="D724" s="719"/>
      <c r="E724" s="719"/>
      <c r="F724" s="719"/>
      <c r="G724" s="719"/>
      <c r="H724" s="719"/>
      <c r="I724" s="719"/>
      <c r="J724" s="719"/>
      <c r="K724" s="719"/>
      <c r="L724" s="719"/>
    </row>
    <row r="725" spans="1:14" ht="27.6" customHeight="1">
      <c r="A725" s="289"/>
      <c r="B725" s="718" t="s">
        <v>678</v>
      </c>
      <c r="C725" s="718"/>
      <c r="D725" s="718"/>
      <c r="E725" s="718"/>
      <c r="F725" s="718"/>
      <c r="G725" s="718"/>
      <c r="H725" s="718"/>
      <c r="I725" s="718"/>
      <c r="J725" s="718"/>
      <c r="K725" s="718"/>
      <c r="L725" s="718"/>
    </row>
    <row r="726" spans="1:14" ht="36" customHeight="1">
      <c r="B726" s="717" t="s">
        <v>139</v>
      </c>
      <c r="C726" s="717"/>
      <c r="D726" s="717"/>
      <c r="E726" s="717"/>
      <c r="F726" s="717"/>
      <c r="G726" s="717"/>
      <c r="H726" s="717"/>
      <c r="I726" s="717"/>
      <c r="J726" s="717"/>
      <c r="K726" s="717"/>
      <c r="L726" s="717"/>
    </row>
    <row r="727" spans="1:14" ht="31.5" customHeight="1">
      <c r="A727" s="289"/>
      <c r="B727" s="495"/>
      <c r="C727" s="495"/>
      <c r="D727" s="495"/>
      <c r="E727" s="495"/>
      <c r="F727" s="495"/>
      <c r="G727" s="495"/>
      <c r="H727" s="495"/>
      <c r="I727" s="495"/>
      <c r="J727" s="495"/>
      <c r="K727" s="495"/>
      <c r="L727" s="495"/>
    </row>
    <row r="728" spans="1:14">
      <c r="B728" s="740"/>
      <c r="C728" s="740"/>
      <c r="D728" s="740"/>
      <c r="E728" s="740"/>
      <c r="F728" s="740"/>
      <c r="G728" s="740"/>
      <c r="H728" s="740"/>
      <c r="I728" s="740"/>
      <c r="J728" s="740"/>
      <c r="K728" s="740"/>
      <c r="L728" s="740"/>
    </row>
    <row r="729" spans="1:14">
      <c r="B729" s="740"/>
      <c r="C729" s="740"/>
      <c r="D729" s="740"/>
      <c r="E729" s="740"/>
      <c r="F729" s="740"/>
      <c r="G729" s="740"/>
      <c r="H729" s="740"/>
      <c r="I729" s="740"/>
      <c r="J729" s="740"/>
      <c r="K729" s="740"/>
      <c r="L729" s="740"/>
    </row>
    <row r="730" spans="1:14">
      <c r="B730" s="740"/>
      <c r="C730" s="740"/>
      <c r="D730" s="740"/>
      <c r="E730" s="740"/>
      <c r="F730" s="740"/>
      <c r="G730" s="740"/>
      <c r="H730" s="740"/>
      <c r="I730" s="740"/>
      <c r="J730" s="740"/>
      <c r="K730" s="740"/>
      <c r="L730" s="740"/>
    </row>
    <row r="731" spans="1:14">
      <c r="B731" s="495"/>
      <c r="C731" s="495"/>
      <c r="D731" s="495"/>
      <c r="E731" s="495"/>
      <c r="F731" s="495"/>
      <c r="G731" s="495"/>
      <c r="H731" s="495"/>
      <c r="I731" s="495"/>
      <c r="J731" s="495"/>
      <c r="K731" s="495"/>
      <c r="L731" s="495"/>
    </row>
    <row r="732" spans="1:14" ht="18">
      <c r="C732" s="67"/>
      <c r="D732" s="67"/>
      <c r="E732" s="67"/>
      <c r="F732" s="67"/>
      <c r="G732" s="67"/>
      <c r="H732" s="67"/>
      <c r="I732" s="67"/>
      <c r="J732" s="67"/>
      <c r="K732" s="67"/>
      <c r="L732" s="67"/>
      <c r="M732" s="67">
        <v>23</v>
      </c>
    </row>
    <row r="733" spans="1:14" s="31" customFormat="1" ht="10.35" customHeight="1">
      <c r="N733" s="93"/>
    </row>
    <row r="734" spans="1:14" s="31" customFormat="1" ht="20.100000000000001" customHeight="1" thickBot="1">
      <c r="A734" s="549" t="s">
        <v>1078</v>
      </c>
      <c r="B734" s="549"/>
      <c r="C734" s="70"/>
      <c r="D734" s="71"/>
      <c r="E734" s="72"/>
      <c r="F734" s="71"/>
      <c r="G734" s="72"/>
      <c r="H734" s="71"/>
      <c r="I734" s="72"/>
      <c r="J734" s="71"/>
      <c r="L734" s="93"/>
      <c r="N734" s="93"/>
    </row>
    <row r="735" spans="1:14" s="31" customFormat="1" ht="20.100000000000001" customHeight="1" thickBot="1">
      <c r="A735" s="550"/>
      <c r="B735" s="551"/>
      <c r="C735" s="557" t="s">
        <v>315</v>
      </c>
      <c r="D735" s="558"/>
      <c r="E735" s="558"/>
      <c r="F735" s="559"/>
      <c r="G735" s="72"/>
      <c r="H735" s="72"/>
      <c r="I735" s="72"/>
      <c r="J735" s="72"/>
      <c r="L735" s="93"/>
      <c r="N735" s="93"/>
    </row>
    <row r="736" spans="1:14" s="31" customFormat="1" ht="19.350000000000001" customHeight="1" thickBot="1">
      <c r="A736" s="552"/>
      <c r="B736" s="553"/>
      <c r="C736" s="554" t="s">
        <v>1097</v>
      </c>
      <c r="D736" s="555"/>
      <c r="E736" s="555"/>
      <c r="F736" s="556"/>
      <c r="G736" s="309"/>
      <c r="H736" s="309"/>
      <c r="I736" s="309"/>
      <c r="J736" s="309"/>
      <c r="L736" s="93"/>
      <c r="N736" s="93"/>
    </row>
    <row r="737" spans="1:14" s="31" customFormat="1" ht="17.25" thickBot="1">
      <c r="A737" s="27" t="s">
        <v>845</v>
      </c>
      <c r="B737" s="28" t="s">
        <v>619</v>
      </c>
      <c r="C737" s="513"/>
      <c r="D737" s="528"/>
      <c r="E737" s="528"/>
      <c r="F737" s="514"/>
      <c r="G737" s="103"/>
      <c r="H737" s="103"/>
      <c r="I737" s="103"/>
      <c r="J737" s="103"/>
      <c r="L737" s="93"/>
      <c r="N737" s="93"/>
    </row>
    <row r="738" spans="1:14" s="31" customFormat="1" ht="16.5">
      <c r="A738" s="29">
        <v>1</v>
      </c>
      <c r="B738" s="30" t="s">
        <v>316</v>
      </c>
      <c r="C738" s="529">
        <v>11738</v>
      </c>
      <c r="D738" s="530"/>
      <c r="E738" s="530"/>
      <c r="F738" s="531"/>
      <c r="G738" s="104"/>
      <c r="H738" s="104"/>
      <c r="I738" s="104"/>
      <c r="J738" s="104"/>
      <c r="L738" s="93"/>
      <c r="N738" s="93"/>
    </row>
    <row r="739" spans="1:14" s="31" customFormat="1" ht="16.5">
      <c r="A739" s="32">
        <v>2</v>
      </c>
      <c r="B739" s="33" t="s">
        <v>317</v>
      </c>
      <c r="C739" s="536">
        <v>6046</v>
      </c>
      <c r="D739" s="537"/>
      <c r="E739" s="537"/>
      <c r="F739" s="538"/>
      <c r="G739" s="310"/>
      <c r="H739" s="310"/>
      <c r="I739" s="310"/>
      <c r="J739" s="310"/>
      <c r="L739" s="93"/>
      <c r="N739" s="93"/>
    </row>
    <row r="740" spans="1:14" s="31" customFormat="1" ht="16.5">
      <c r="A740" s="32">
        <v>3</v>
      </c>
      <c r="B740" s="33" t="s">
        <v>318</v>
      </c>
      <c r="C740" s="536">
        <v>1956</v>
      </c>
      <c r="D740" s="537"/>
      <c r="E740" s="537"/>
      <c r="F740" s="538"/>
      <c r="G740" s="310"/>
      <c r="H740" s="310"/>
      <c r="I740" s="310"/>
      <c r="J740" s="310"/>
      <c r="L740" s="93"/>
      <c r="N740" s="93"/>
    </row>
    <row r="741" spans="1:14" s="31" customFormat="1" ht="16.5">
      <c r="A741" s="32">
        <v>4</v>
      </c>
      <c r="B741" s="33" t="s">
        <v>607</v>
      </c>
      <c r="C741" s="536">
        <v>12800</v>
      </c>
      <c r="D741" s="537"/>
      <c r="E741" s="537"/>
      <c r="F741" s="538"/>
      <c r="G741" s="310"/>
      <c r="H741" s="310"/>
      <c r="I741" s="310"/>
      <c r="J741" s="310"/>
      <c r="L741" s="93"/>
      <c r="N741" s="93"/>
    </row>
    <row r="742" spans="1:14" s="31" customFormat="1" ht="16.5">
      <c r="A742" s="32">
        <v>5</v>
      </c>
      <c r="B742" s="33" t="s">
        <v>331</v>
      </c>
      <c r="C742" s="536">
        <v>15600</v>
      </c>
      <c r="D742" s="537"/>
      <c r="E742" s="537"/>
      <c r="F742" s="538"/>
      <c r="G742" s="310"/>
      <c r="H742" s="310"/>
      <c r="I742" s="310"/>
      <c r="J742" s="310"/>
      <c r="L742" s="93"/>
      <c r="N742" s="93"/>
    </row>
    <row r="743" spans="1:14" s="31" customFormat="1" ht="18.75" thickBot="1">
      <c r="A743" s="27"/>
      <c r="B743" s="37" t="s">
        <v>400</v>
      </c>
      <c r="C743" s="544">
        <f>SUM(C738:C742)</f>
        <v>48140</v>
      </c>
      <c r="D743" s="545"/>
      <c r="E743" s="545"/>
      <c r="F743" s="546"/>
      <c r="G743" s="311"/>
      <c r="H743" s="311"/>
      <c r="I743" s="311"/>
      <c r="J743" s="311"/>
      <c r="L743" s="67"/>
      <c r="N743" s="93"/>
    </row>
    <row r="744" spans="1:14" s="31" customFormat="1" ht="21.6" customHeight="1" thickBot="1">
      <c r="A744" s="27" t="s">
        <v>202</v>
      </c>
      <c r="B744" s="28" t="s">
        <v>320</v>
      </c>
      <c r="C744" s="513" t="s">
        <v>321</v>
      </c>
      <c r="D744" s="678"/>
      <c r="E744" s="672" t="s">
        <v>322</v>
      </c>
      <c r="F744" s="673"/>
      <c r="G744" s="104"/>
      <c r="H744" s="107"/>
      <c r="I744" s="104"/>
      <c r="J744" s="107"/>
      <c r="L744" s="93"/>
      <c r="N744" s="93"/>
    </row>
    <row r="745" spans="1:14" s="31" customFormat="1" ht="16.5" customHeight="1">
      <c r="A745" s="109">
        <v>1</v>
      </c>
      <c r="B745" s="110" t="s">
        <v>620</v>
      </c>
      <c r="C745" s="529">
        <v>9000</v>
      </c>
      <c r="D745" s="548"/>
      <c r="E745" s="530">
        <v>107</v>
      </c>
      <c r="F745" s="531"/>
      <c r="G745" s="308"/>
      <c r="H745" s="308"/>
      <c r="I745" s="308"/>
      <c r="J745" s="308"/>
      <c r="L745" s="93"/>
      <c r="N745" s="93"/>
    </row>
    <row r="746" spans="1:14" s="31" customFormat="1" ht="16.5">
      <c r="A746" s="109"/>
      <c r="B746" s="110"/>
      <c r="C746" s="536"/>
      <c r="D746" s="741"/>
      <c r="E746" s="537"/>
      <c r="F746" s="538"/>
      <c r="G746" s="308"/>
      <c r="H746" s="308"/>
      <c r="I746" s="107"/>
      <c r="J746" s="308"/>
      <c r="L746" s="93"/>
      <c r="N746" s="93"/>
    </row>
    <row r="747" spans="1:14" s="31" customFormat="1" ht="16.5">
      <c r="A747" s="84"/>
      <c r="B747" s="85"/>
      <c r="C747" s="502"/>
      <c r="D747" s="627"/>
      <c r="E747" s="532"/>
      <c r="F747" s="503"/>
      <c r="G747" s="104"/>
      <c r="H747" s="107"/>
      <c r="I747" s="104"/>
      <c r="J747" s="107"/>
      <c r="L747" s="93"/>
      <c r="N747" s="93"/>
    </row>
    <row r="748" spans="1:14" s="31" customFormat="1" ht="17.100000000000001" customHeight="1" thickBot="1">
      <c r="A748" s="86"/>
      <c r="B748" s="87"/>
      <c r="C748" s="521"/>
      <c r="D748" s="547"/>
      <c r="E748" s="522"/>
      <c r="F748" s="523"/>
      <c r="G748" s="104"/>
      <c r="H748" s="107"/>
      <c r="I748" s="104"/>
      <c r="J748" s="107"/>
      <c r="L748" s="93"/>
      <c r="N748" s="93"/>
    </row>
    <row r="749" spans="1:14" s="31" customFormat="1" ht="18.75" thickBot="1">
      <c r="A749" s="27" t="s">
        <v>205</v>
      </c>
      <c r="B749" s="28" t="s">
        <v>171</v>
      </c>
      <c r="C749" s="513"/>
      <c r="D749" s="528"/>
      <c r="E749" s="528"/>
      <c r="F749" s="514"/>
      <c r="G749" s="104"/>
      <c r="H749" s="104"/>
      <c r="I749" s="104"/>
      <c r="J749" s="104"/>
      <c r="L749" s="93"/>
      <c r="N749" s="93"/>
    </row>
    <row r="750" spans="1:14" ht="16.5">
      <c r="A750" s="132">
        <v>1</v>
      </c>
      <c r="B750" s="133" t="s">
        <v>326</v>
      </c>
      <c r="C750" s="529">
        <v>45.9</v>
      </c>
      <c r="D750" s="530"/>
      <c r="E750" s="530"/>
      <c r="F750" s="531"/>
      <c r="G750" s="107"/>
      <c r="H750" s="107"/>
      <c r="I750" s="107"/>
      <c r="J750" s="107"/>
    </row>
    <row r="751" spans="1:14" ht="16.5">
      <c r="A751" s="32">
        <v>2</v>
      </c>
      <c r="B751" s="33" t="s">
        <v>327</v>
      </c>
      <c r="C751" s="533"/>
      <c r="D751" s="534"/>
      <c r="E751" s="534"/>
      <c r="F751" s="535"/>
      <c r="G751" s="103"/>
      <c r="H751" s="103"/>
      <c r="I751" s="103"/>
      <c r="J751" s="103"/>
    </row>
    <row r="752" spans="1:14" ht="16.5">
      <c r="A752" s="32">
        <v>3</v>
      </c>
      <c r="B752" s="33" t="s">
        <v>328</v>
      </c>
      <c r="C752" s="502"/>
      <c r="D752" s="532"/>
      <c r="E752" s="532"/>
      <c r="F752" s="503"/>
      <c r="G752" s="104"/>
      <c r="H752" s="104"/>
      <c r="I752" s="104"/>
      <c r="J752" s="104"/>
    </row>
    <row r="753" spans="1:12" ht="17.25" thickBot="1">
      <c r="A753" s="32"/>
      <c r="B753" s="33"/>
      <c r="C753" s="502"/>
      <c r="D753" s="532"/>
      <c r="E753" s="532"/>
      <c r="F753" s="503"/>
      <c r="G753" s="104"/>
      <c r="H753" s="104"/>
      <c r="I753" s="104"/>
      <c r="J753" s="104"/>
    </row>
    <row r="754" spans="1:12" ht="17.25" thickBot="1">
      <c r="A754" s="27" t="s">
        <v>329</v>
      </c>
      <c r="B754" s="59" t="s">
        <v>665</v>
      </c>
      <c r="C754" s="513"/>
      <c r="D754" s="528"/>
      <c r="E754" s="528"/>
      <c r="F754" s="514"/>
      <c r="G754" s="104"/>
      <c r="H754" s="104"/>
      <c r="I754" s="104"/>
      <c r="J754" s="104"/>
    </row>
    <row r="755" spans="1:12" ht="16.5">
      <c r="A755" s="29">
        <v>1</v>
      </c>
      <c r="B755" s="30" t="s">
        <v>326</v>
      </c>
      <c r="C755" s="540">
        <v>2.86</v>
      </c>
      <c r="D755" s="541"/>
      <c r="E755" s="541"/>
      <c r="F755" s="542"/>
      <c r="G755" s="104"/>
      <c r="H755" s="104"/>
      <c r="I755" s="104"/>
      <c r="J755" s="104"/>
    </row>
    <row r="756" spans="1:12" ht="16.5">
      <c r="A756" s="32">
        <v>2</v>
      </c>
      <c r="B756" s="33" t="s">
        <v>327</v>
      </c>
      <c r="C756" s="502"/>
      <c r="D756" s="532"/>
      <c r="E756" s="532"/>
      <c r="F756" s="503"/>
      <c r="G756" s="104"/>
      <c r="H756" s="104"/>
      <c r="I756" s="104"/>
      <c r="J756" s="104"/>
    </row>
    <row r="757" spans="1:12" ht="16.5">
      <c r="A757" s="32">
        <v>3</v>
      </c>
      <c r="B757" s="33" t="s">
        <v>328</v>
      </c>
      <c r="C757" s="502"/>
      <c r="D757" s="532"/>
      <c r="E757" s="532"/>
      <c r="F757" s="503"/>
      <c r="G757" s="104"/>
      <c r="H757" s="104"/>
      <c r="I757" s="104"/>
      <c r="J757" s="104"/>
    </row>
    <row r="758" spans="1:12" ht="17.25" thickBot="1">
      <c r="A758" s="86"/>
      <c r="B758" s="87"/>
      <c r="C758" s="521"/>
      <c r="D758" s="522"/>
      <c r="E758" s="522"/>
      <c r="F758" s="523"/>
      <c r="G758" s="104"/>
      <c r="H758" s="104"/>
      <c r="I758" s="104"/>
      <c r="J758" s="104"/>
    </row>
    <row r="759" spans="1:12" ht="7.35" customHeight="1">
      <c r="B759" s="495"/>
      <c r="C759" s="495"/>
      <c r="D759" s="495"/>
      <c r="E759" s="495"/>
      <c r="F759" s="495"/>
      <c r="G759" s="495"/>
      <c r="H759" s="495"/>
      <c r="I759" s="495"/>
      <c r="J759" s="495"/>
      <c r="K759" s="495"/>
      <c r="L759" s="495"/>
    </row>
    <row r="760" spans="1:12">
      <c r="A760" s="495" t="s">
        <v>173</v>
      </c>
      <c r="B760" s="495"/>
      <c r="C760" s="495"/>
      <c r="D760" s="495"/>
      <c r="E760" s="495"/>
      <c r="F760" s="495"/>
      <c r="G760" s="495"/>
      <c r="H760" s="495"/>
      <c r="I760" s="495"/>
      <c r="J760" s="495"/>
      <c r="K760" s="495"/>
      <c r="L760" s="495"/>
    </row>
    <row r="761" spans="1:12">
      <c r="B761" s="495"/>
      <c r="C761" s="495"/>
      <c r="D761" s="495"/>
      <c r="E761" s="495"/>
      <c r="F761" s="495"/>
      <c r="G761" s="495"/>
      <c r="H761" s="495"/>
      <c r="I761" s="495"/>
      <c r="J761" s="495"/>
      <c r="K761" s="495"/>
      <c r="L761" s="495"/>
    </row>
    <row r="762" spans="1:12">
      <c r="B762" s="495"/>
      <c r="C762" s="495"/>
      <c r="D762" s="495"/>
      <c r="E762" s="495"/>
      <c r="F762" s="495"/>
      <c r="G762" s="495"/>
      <c r="H762" s="495"/>
      <c r="I762" s="495"/>
      <c r="J762" s="495"/>
      <c r="K762" s="495"/>
      <c r="L762" s="495"/>
    </row>
    <row r="763" spans="1:12">
      <c r="B763" s="495"/>
      <c r="C763" s="495"/>
      <c r="D763" s="495"/>
      <c r="E763" s="495"/>
      <c r="F763" s="495"/>
      <c r="G763" s="495"/>
      <c r="H763" s="495"/>
      <c r="I763" s="495"/>
      <c r="J763" s="495"/>
      <c r="K763" s="495"/>
      <c r="L763" s="495"/>
    </row>
    <row r="764" spans="1:12">
      <c r="B764" s="495"/>
      <c r="C764" s="495"/>
      <c r="D764" s="495"/>
      <c r="E764" s="495"/>
      <c r="F764" s="495"/>
      <c r="G764" s="495"/>
      <c r="H764" s="495"/>
      <c r="I764" s="495"/>
      <c r="J764" s="495"/>
      <c r="K764" s="495"/>
      <c r="L764" s="495"/>
    </row>
    <row r="765" spans="1:12" ht="16.350000000000001" customHeight="1">
      <c r="B765" s="495"/>
      <c r="C765" s="495"/>
      <c r="D765" s="495"/>
      <c r="E765" s="495"/>
      <c r="F765" s="495"/>
      <c r="G765" s="495"/>
      <c r="H765" s="495"/>
      <c r="I765" s="495"/>
      <c r="J765" s="495"/>
      <c r="K765" s="495"/>
      <c r="L765" s="495"/>
    </row>
    <row r="766" spans="1:12">
      <c r="B766" s="495"/>
      <c r="C766" s="495"/>
      <c r="D766" s="495"/>
      <c r="E766" s="495"/>
      <c r="F766" s="495"/>
      <c r="G766" s="495"/>
      <c r="H766" s="495"/>
      <c r="I766" s="495"/>
      <c r="J766" s="495"/>
      <c r="K766" s="495"/>
      <c r="L766" s="495"/>
    </row>
    <row r="767" spans="1:12" ht="15.6" customHeight="1">
      <c r="B767" s="495"/>
      <c r="C767" s="495"/>
      <c r="D767" s="495"/>
      <c r="E767" s="495"/>
      <c r="F767" s="495"/>
      <c r="G767" s="495"/>
      <c r="H767" s="495"/>
      <c r="I767" s="495"/>
      <c r="J767" s="495"/>
      <c r="K767" s="495"/>
      <c r="L767" s="495"/>
    </row>
    <row r="768" spans="1:12" ht="8.1" customHeight="1">
      <c r="B768" s="495"/>
      <c r="C768" s="495"/>
      <c r="D768" s="495"/>
      <c r="E768" s="495"/>
      <c r="F768" s="495"/>
      <c r="G768" s="495"/>
      <c r="H768" s="495"/>
      <c r="I768" s="495"/>
      <c r="J768" s="495"/>
      <c r="K768" s="495"/>
      <c r="L768" s="495"/>
    </row>
    <row r="769" spans="1:13">
      <c r="B769" s="543"/>
      <c r="C769" s="543"/>
      <c r="D769" s="543"/>
      <c r="E769" s="543"/>
      <c r="F769" s="543"/>
      <c r="G769" s="543"/>
      <c r="H769" s="543"/>
      <c r="I769" s="543"/>
      <c r="J769" s="543"/>
      <c r="K769" s="543"/>
      <c r="L769" s="543"/>
    </row>
    <row r="770" spans="1:13">
      <c r="A770" s="183"/>
      <c r="B770" s="495"/>
      <c r="C770" s="495"/>
      <c r="D770" s="495"/>
      <c r="E770" s="495"/>
      <c r="F770" s="495"/>
      <c r="G770" s="495"/>
      <c r="H770" s="495"/>
      <c r="I770" s="495"/>
      <c r="J770" s="495"/>
      <c r="K770" s="495"/>
      <c r="L770" s="495"/>
    </row>
    <row r="771" spans="1:13">
      <c r="A771" s="183"/>
      <c r="B771" s="495"/>
      <c r="C771" s="495"/>
      <c r="D771" s="495"/>
      <c r="E771" s="495"/>
      <c r="F771" s="495"/>
      <c r="G771" s="495"/>
      <c r="H771" s="495"/>
      <c r="I771" s="495"/>
      <c r="J771" s="495"/>
      <c r="K771" s="495"/>
      <c r="L771" s="495"/>
    </row>
    <row r="772" spans="1:13">
      <c r="A772" s="183"/>
      <c r="B772" s="495"/>
      <c r="C772" s="495"/>
      <c r="D772" s="495"/>
      <c r="E772" s="495"/>
      <c r="F772" s="495"/>
      <c r="G772" s="495"/>
      <c r="H772" s="495"/>
      <c r="I772" s="495"/>
      <c r="J772" s="495"/>
      <c r="K772" s="495"/>
      <c r="L772" s="495"/>
    </row>
    <row r="773" spans="1:13">
      <c r="A773" s="183"/>
      <c r="B773" s="495"/>
      <c r="C773" s="495"/>
      <c r="D773" s="495"/>
      <c r="E773" s="495"/>
      <c r="F773" s="495"/>
      <c r="G773" s="495"/>
      <c r="H773" s="495"/>
      <c r="I773" s="495"/>
      <c r="J773" s="495"/>
      <c r="K773" s="495"/>
      <c r="L773" s="495"/>
    </row>
    <row r="774" spans="1:13">
      <c r="A774" s="183"/>
      <c r="B774" s="495"/>
      <c r="C774" s="495"/>
      <c r="D774" s="495"/>
      <c r="E774" s="495"/>
      <c r="F774" s="495"/>
      <c r="G774" s="495"/>
      <c r="H774" s="495"/>
      <c r="I774" s="495"/>
      <c r="J774" s="495"/>
      <c r="K774" s="495"/>
      <c r="L774" s="495"/>
    </row>
    <row r="775" spans="1:13">
      <c r="A775" s="183"/>
      <c r="B775" s="495"/>
      <c r="C775" s="495"/>
      <c r="D775" s="495"/>
      <c r="E775" s="495"/>
      <c r="F775" s="495"/>
      <c r="G775" s="495"/>
      <c r="H775" s="495"/>
      <c r="I775" s="495"/>
      <c r="J775" s="495"/>
      <c r="K775" s="495"/>
      <c r="L775" s="495"/>
    </row>
    <row r="776" spans="1:13" ht="9" customHeight="1">
      <c r="B776" s="495"/>
      <c r="C776" s="495"/>
      <c r="D776" s="495"/>
      <c r="E776" s="495"/>
      <c r="F776" s="495"/>
      <c r="G776" s="495"/>
      <c r="H776" s="495"/>
      <c r="I776" s="495"/>
      <c r="J776" s="495"/>
      <c r="K776" s="495"/>
      <c r="L776" s="495"/>
    </row>
    <row r="777" spans="1:13" ht="15.6" customHeight="1"/>
    <row r="778" spans="1:13" ht="18">
      <c r="A778" s="539">
        <v>24</v>
      </c>
      <c r="B778" s="539"/>
      <c r="C778" s="539"/>
      <c r="D778" s="539"/>
      <c r="E778" s="539"/>
      <c r="F778" s="539"/>
      <c r="G778" s="539"/>
      <c r="H778" s="539"/>
      <c r="I778" s="539"/>
      <c r="J778" s="539"/>
      <c r="K778" s="539"/>
      <c r="L778" s="539"/>
      <c r="M778" s="539"/>
    </row>
  </sheetData>
  <mergeCells count="1984">
    <mergeCell ref="C195:J195"/>
    <mergeCell ref="K224:L224"/>
    <mergeCell ref="A225:K225"/>
    <mergeCell ref="C744:D744"/>
    <mergeCell ref="E744:F744"/>
    <mergeCell ref="C224:D224"/>
    <mergeCell ref="E224:F224"/>
    <mergeCell ref="G224:H224"/>
    <mergeCell ref="I223:J223"/>
    <mergeCell ref="K223:L223"/>
    <mergeCell ref="C222:D222"/>
    <mergeCell ref="E222:F222"/>
    <mergeCell ref="C746:D746"/>
    <mergeCell ref="C747:D747"/>
    <mergeCell ref="G222:H222"/>
    <mergeCell ref="I222:J222"/>
    <mergeCell ref="K220:L220"/>
    <mergeCell ref="K221:L221"/>
    <mergeCell ref="I224:J224"/>
    <mergeCell ref="B728:L730"/>
    <mergeCell ref="K222:L222"/>
    <mergeCell ref="C223:D223"/>
    <mergeCell ref="E223:F223"/>
    <mergeCell ref="G223:H223"/>
    <mergeCell ref="C220:D220"/>
    <mergeCell ref="E220:F220"/>
    <mergeCell ref="G220:H220"/>
    <mergeCell ref="I220:J220"/>
    <mergeCell ref="C221:D221"/>
    <mergeCell ref="E221:F221"/>
    <mergeCell ref="G221:H221"/>
    <mergeCell ref="I221:J221"/>
    <mergeCell ref="K218:L218"/>
    <mergeCell ref="C219:D219"/>
    <mergeCell ref="E219:F219"/>
    <mergeCell ref="G219:H219"/>
    <mergeCell ref="I219:J219"/>
    <mergeCell ref="K219:L219"/>
    <mergeCell ref="C218:D218"/>
    <mergeCell ref="E218:F218"/>
    <mergeCell ref="G218:H218"/>
    <mergeCell ref="I218:J218"/>
    <mergeCell ref="K216:L216"/>
    <mergeCell ref="C217:D217"/>
    <mergeCell ref="E217:F217"/>
    <mergeCell ref="G217:H217"/>
    <mergeCell ref="I217:J217"/>
    <mergeCell ref="K217:L217"/>
    <mergeCell ref="C216:D216"/>
    <mergeCell ref="E216:F216"/>
    <mergeCell ref="G216:H216"/>
    <mergeCell ref="I216:J216"/>
    <mergeCell ref="K214:L214"/>
    <mergeCell ref="C215:D215"/>
    <mergeCell ref="E215:F215"/>
    <mergeCell ref="G215:H215"/>
    <mergeCell ref="I215:J215"/>
    <mergeCell ref="K215:L215"/>
    <mergeCell ref="C214:D214"/>
    <mergeCell ref="E214:F214"/>
    <mergeCell ref="G214:H214"/>
    <mergeCell ref="I214:J214"/>
    <mergeCell ref="K212:L212"/>
    <mergeCell ref="C213:D213"/>
    <mergeCell ref="E213:F213"/>
    <mergeCell ref="G213:H213"/>
    <mergeCell ref="I213:J213"/>
    <mergeCell ref="K213:L213"/>
    <mergeCell ref="C212:D212"/>
    <mergeCell ref="E212:F212"/>
    <mergeCell ref="G212:H212"/>
    <mergeCell ref="I212:J212"/>
    <mergeCell ref="K210:L210"/>
    <mergeCell ref="C211:D211"/>
    <mergeCell ref="E211:F211"/>
    <mergeCell ref="G211:H211"/>
    <mergeCell ref="I211:J211"/>
    <mergeCell ref="K211:L211"/>
    <mergeCell ref="C210:D210"/>
    <mergeCell ref="E210:F210"/>
    <mergeCell ref="G210:H210"/>
    <mergeCell ref="I210:J210"/>
    <mergeCell ref="K203:L203"/>
    <mergeCell ref="C209:D209"/>
    <mergeCell ref="E209:F209"/>
    <mergeCell ref="G209:H209"/>
    <mergeCell ref="I209:J209"/>
    <mergeCell ref="K209:L209"/>
    <mergeCell ref="C203:D203"/>
    <mergeCell ref="E203:F203"/>
    <mergeCell ref="G203:H203"/>
    <mergeCell ref="I203:J203"/>
    <mergeCell ref="K201:L201"/>
    <mergeCell ref="C202:D202"/>
    <mergeCell ref="E202:F202"/>
    <mergeCell ref="G202:H202"/>
    <mergeCell ref="I202:J202"/>
    <mergeCell ref="K202:L202"/>
    <mergeCell ref="C201:D201"/>
    <mergeCell ref="E201:F201"/>
    <mergeCell ref="G201:H201"/>
    <mergeCell ref="I201:J201"/>
    <mergeCell ref="K199:L199"/>
    <mergeCell ref="C200:D200"/>
    <mergeCell ref="E200:F200"/>
    <mergeCell ref="G200:H200"/>
    <mergeCell ref="I200:J200"/>
    <mergeCell ref="K200:L200"/>
    <mergeCell ref="C199:D199"/>
    <mergeCell ref="E199:F199"/>
    <mergeCell ref="G199:H199"/>
    <mergeCell ref="I199:J199"/>
    <mergeCell ref="K197:L197"/>
    <mergeCell ref="C198:D198"/>
    <mergeCell ref="E198:F198"/>
    <mergeCell ref="G198:H198"/>
    <mergeCell ref="I198:J198"/>
    <mergeCell ref="K198:L198"/>
    <mergeCell ref="C197:D197"/>
    <mergeCell ref="E197:F197"/>
    <mergeCell ref="G197:H197"/>
    <mergeCell ref="I197:J197"/>
    <mergeCell ref="C334:D334"/>
    <mergeCell ref="C346:F346"/>
    <mergeCell ref="G346:J346"/>
    <mergeCell ref="C567:D568"/>
    <mergeCell ref="C471:F471"/>
    <mergeCell ref="G471:J471"/>
    <mergeCell ref="I532:J532"/>
    <mergeCell ref="I533:J533"/>
    <mergeCell ref="E529:F529"/>
    <mergeCell ref="E417:F417"/>
    <mergeCell ref="C619:D619"/>
    <mergeCell ref="B731:L731"/>
    <mergeCell ref="E619:F619"/>
    <mergeCell ref="B726:L726"/>
    <mergeCell ref="B725:L725"/>
    <mergeCell ref="B722:L722"/>
    <mergeCell ref="B723:L723"/>
    <mergeCell ref="B724:L724"/>
    <mergeCell ref="B710:L710"/>
    <mergeCell ref="C347:D347"/>
    <mergeCell ref="C335:D335"/>
    <mergeCell ref="C336:D336"/>
    <mergeCell ref="A666:B667"/>
    <mergeCell ref="C353:D353"/>
    <mergeCell ref="C614:D614"/>
    <mergeCell ref="C613:D613"/>
    <mergeCell ref="C446:D446"/>
    <mergeCell ref="C413:D413"/>
    <mergeCell ref="C407:D407"/>
    <mergeCell ref="A550:B551"/>
    <mergeCell ref="G413:H413"/>
    <mergeCell ref="E413:F413"/>
    <mergeCell ref="C411:D411"/>
    <mergeCell ref="G411:H411"/>
    <mergeCell ref="E411:F411"/>
    <mergeCell ref="G412:H412"/>
    <mergeCell ref="E412:F412"/>
    <mergeCell ref="C616:D616"/>
    <mergeCell ref="E616:F616"/>
    <mergeCell ref="G616:H616"/>
    <mergeCell ref="I616:J616"/>
    <mergeCell ref="E353:F353"/>
    <mergeCell ref="C348:D348"/>
    <mergeCell ref="A470:B472"/>
    <mergeCell ref="A510:B511"/>
    <mergeCell ref="C617:D617"/>
    <mergeCell ref="E617:F617"/>
    <mergeCell ref="C615:D615"/>
    <mergeCell ref="E615:F615"/>
    <mergeCell ref="E594:F594"/>
    <mergeCell ref="E512:F512"/>
    <mergeCell ref="E513:F513"/>
    <mergeCell ref="E514:F514"/>
    <mergeCell ref="G615:H615"/>
    <mergeCell ref="I615:J615"/>
    <mergeCell ref="I619:J619"/>
    <mergeCell ref="C618:D618"/>
    <mergeCell ref="E618:F618"/>
    <mergeCell ref="G618:H618"/>
    <mergeCell ref="I618:J618"/>
    <mergeCell ref="G619:H619"/>
    <mergeCell ref="G617:H617"/>
    <mergeCell ref="I617:J617"/>
    <mergeCell ref="A10:B11"/>
    <mergeCell ref="A231:B232"/>
    <mergeCell ref="A156:B157"/>
    <mergeCell ref="A120:B121"/>
    <mergeCell ref="A82:B83"/>
    <mergeCell ref="A230:B230"/>
    <mergeCell ref="A155:L155"/>
    <mergeCell ref="C10:J10"/>
    <mergeCell ref="K18:L18"/>
    <mergeCell ref="C59:D59"/>
    <mergeCell ref="A269:B270"/>
    <mergeCell ref="A628:B629"/>
    <mergeCell ref="A545:L545"/>
    <mergeCell ref="A541:L541"/>
    <mergeCell ref="A543:L543"/>
    <mergeCell ref="E415:F415"/>
    <mergeCell ref="G432:J432"/>
    <mergeCell ref="C432:D433"/>
    <mergeCell ref="A345:B347"/>
    <mergeCell ref="A306:B307"/>
    <mergeCell ref="G414:H414"/>
    <mergeCell ref="G417:H417"/>
    <mergeCell ref="A431:B433"/>
    <mergeCell ref="C418:D418"/>
    <mergeCell ref="G418:H418"/>
    <mergeCell ref="E418:F418"/>
    <mergeCell ref="C431:L431"/>
    <mergeCell ref="K432:L433"/>
    <mergeCell ref="G433:H433"/>
    <mergeCell ref="I433:J433"/>
    <mergeCell ref="C412:D412"/>
    <mergeCell ref="G415:H415"/>
    <mergeCell ref="E347:F347"/>
    <mergeCell ref="C416:D416"/>
    <mergeCell ref="G416:H416"/>
    <mergeCell ref="E416:F416"/>
    <mergeCell ref="C408:D408"/>
    <mergeCell ref="G408:H408"/>
    <mergeCell ref="E408:F408"/>
    <mergeCell ref="C410:D410"/>
    <mergeCell ref="G613:H613"/>
    <mergeCell ref="I613:J613"/>
    <mergeCell ref="G410:H410"/>
    <mergeCell ref="E410:F410"/>
    <mergeCell ref="E614:F614"/>
    <mergeCell ref="G614:H614"/>
    <mergeCell ref="G610:H610"/>
    <mergeCell ref="G608:H608"/>
    <mergeCell ref="G605:H605"/>
    <mergeCell ref="E593:F593"/>
    <mergeCell ref="C611:D611"/>
    <mergeCell ref="E611:F611"/>
    <mergeCell ref="G611:H611"/>
    <mergeCell ref="I611:J611"/>
    <mergeCell ref="C610:D610"/>
    <mergeCell ref="I614:J614"/>
    <mergeCell ref="E612:F612"/>
    <mergeCell ref="G612:H612"/>
    <mergeCell ref="I612:J612"/>
    <mergeCell ref="E613:F613"/>
    <mergeCell ref="C609:D609"/>
    <mergeCell ref="E609:F609"/>
    <mergeCell ref="G609:H609"/>
    <mergeCell ref="I609:J609"/>
    <mergeCell ref="C608:D608"/>
    <mergeCell ref="I610:J610"/>
    <mergeCell ref="I605:J605"/>
    <mergeCell ref="C607:D607"/>
    <mergeCell ref="E607:F607"/>
    <mergeCell ref="G607:H607"/>
    <mergeCell ref="I607:J607"/>
    <mergeCell ref="I608:J608"/>
    <mergeCell ref="I597:J597"/>
    <mergeCell ref="C603:D603"/>
    <mergeCell ref="E603:F603"/>
    <mergeCell ref="G603:H603"/>
    <mergeCell ref="I603:J603"/>
    <mergeCell ref="C597:D597"/>
    <mergeCell ref="E597:F597"/>
    <mergeCell ref="G597:H597"/>
    <mergeCell ref="C595:D595"/>
    <mergeCell ref="G594:H594"/>
    <mergeCell ref="C589:F589"/>
    <mergeCell ref="C590:D590"/>
    <mergeCell ref="G589:H590"/>
    <mergeCell ref="C593:D593"/>
    <mergeCell ref="E590:F590"/>
    <mergeCell ref="G593:H593"/>
    <mergeCell ref="C675:D675"/>
    <mergeCell ref="I596:J596"/>
    <mergeCell ref="C18:D18"/>
    <mergeCell ref="E18:F18"/>
    <mergeCell ref="G18:H18"/>
    <mergeCell ref="I18:J18"/>
    <mergeCell ref="G19:H19"/>
    <mergeCell ref="I593:J593"/>
    <mergeCell ref="C594:D594"/>
    <mergeCell ref="I594:J594"/>
    <mergeCell ref="G347:H347"/>
    <mergeCell ref="C366:D366"/>
    <mergeCell ref="B719:L719"/>
    <mergeCell ref="B720:L720"/>
    <mergeCell ref="I595:J595"/>
    <mergeCell ref="C596:D596"/>
    <mergeCell ref="C676:D676"/>
    <mergeCell ref="C677:D677"/>
    <mergeCell ref="E675:F675"/>
    <mergeCell ref="E676:F676"/>
    <mergeCell ref="E518:F518"/>
    <mergeCell ref="G515:H515"/>
    <mergeCell ref="I347:J347"/>
    <mergeCell ref="C370:D370"/>
    <mergeCell ref="C361:D361"/>
    <mergeCell ref="C363:D363"/>
    <mergeCell ref="C364:D364"/>
    <mergeCell ref="C365:D365"/>
    <mergeCell ref="E366:F366"/>
    <mergeCell ref="E367:F367"/>
    <mergeCell ref="G533:H533"/>
    <mergeCell ref="E535:F535"/>
    <mergeCell ref="I535:J535"/>
    <mergeCell ref="E528:F528"/>
    <mergeCell ref="I534:J534"/>
    <mergeCell ref="E525:F525"/>
    <mergeCell ref="G434:H434"/>
    <mergeCell ref="E434:F434"/>
    <mergeCell ref="C434:D434"/>
    <mergeCell ref="K435:L435"/>
    <mergeCell ref="I485:J485"/>
    <mergeCell ref="K485:L485"/>
    <mergeCell ref="C440:D440"/>
    <mergeCell ref="E435:F435"/>
    <mergeCell ref="E436:F436"/>
    <mergeCell ref="E437:F437"/>
    <mergeCell ref="C435:D435"/>
    <mergeCell ref="E439:F439"/>
    <mergeCell ref="C436:D436"/>
    <mergeCell ref="C437:D437"/>
    <mergeCell ref="E440:F440"/>
    <mergeCell ref="K440:L440"/>
    <mergeCell ref="K434:L434"/>
    <mergeCell ref="G513:H513"/>
    <mergeCell ref="G514:H514"/>
    <mergeCell ref="G485:H485"/>
    <mergeCell ref="I511:J511"/>
    <mergeCell ref="G437:H437"/>
    <mergeCell ref="G449:H449"/>
    <mergeCell ref="G447:H447"/>
    <mergeCell ref="G456:H456"/>
    <mergeCell ref="I524:J524"/>
    <mergeCell ref="G512:H512"/>
    <mergeCell ref="G526:H526"/>
    <mergeCell ref="G516:H516"/>
    <mergeCell ref="G517:H517"/>
    <mergeCell ref="G525:H525"/>
    <mergeCell ref="G518:H518"/>
    <mergeCell ref="C439:D439"/>
    <mergeCell ref="I525:J525"/>
    <mergeCell ref="I518:J518"/>
    <mergeCell ref="I512:J512"/>
    <mergeCell ref="E516:F516"/>
    <mergeCell ref="E517:F517"/>
    <mergeCell ref="E515:F515"/>
    <mergeCell ref="I513:J513"/>
    <mergeCell ref="I514:J514"/>
    <mergeCell ref="I515:J515"/>
    <mergeCell ref="I538:J538"/>
    <mergeCell ref="C414:D414"/>
    <mergeCell ref="E414:F414"/>
    <mergeCell ref="C415:D415"/>
    <mergeCell ref="E511:F511"/>
    <mergeCell ref="E432:F433"/>
    <mergeCell ref="C417:D417"/>
    <mergeCell ref="E438:F438"/>
    <mergeCell ref="C461:D461"/>
    <mergeCell ref="C438:D438"/>
    <mergeCell ref="E527:F527"/>
    <mergeCell ref="I536:J536"/>
    <mergeCell ref="C537:D537"/>
    <mergeCell ref="E537:F537"/>
    <mergeCell ref="A544:L544"/>
    <mergeCell ref="G540:H540"/>
    <mergeCell ref="G536:H536"/>
    <mergeCell ref="G537:H537"/>
    <mergeCell ref="G538:H538"/>
    <mergeCell ref="I537:J537"/>
    <mergeCell ref="G532:H532"/>
    <mergeCell ref="E533:F533"/>
    <mergeCell ref="E539:F539"/>
    <mergeCell ref="E538:F538"/>
    <mergeCell ref="E526:F526"/>
    <mergeCell ref="E536:F536"/>
    <mergeCell ref="E534:F534"/>
    <mergeCell ref="E530:F530"/>
    <mergeCell ref="E531:F531"/>
    <mergeCell ref="E532:F532"/>
    <mergeCell ref="C409:D409"/>
    <mergeCell ref="G409:H409"/>
    <mergeCell ref="E409:F409"/>
    <mergeCell ref="E679:F679"/>
    <mergeCell ref="E648:F648"/>
    <mergeCell ref="E649:F649"/>
    <mergeCell ref="E650:F650"/>
    <mergeCell ref="E652:F652"/>
    <mergeCell ref="G531:H531"/>
    <mergeCell ref="G534:H534"/>
    <mergeCell ref="G634:H634"/>
    <mergeCell ref="G642:H642"/>
    <mergeCell ref="G644:H644"/>
    <mergeCell ref="G645:H645"/>
    <mergeCell ref="E636:F636"/>
    <mergeCell ref="E635:F635"/>
    <mergeCell ref="G635:H635"/>
    <mergeCell ref="C682:F682"/>
    <mergeCell ref="G680:H680"/>
    <mergeCell ref="C687:F687"/>
    <mergeCell ref="G690:H690"/>
    <mergeCell ref="E678:F678"/>
    <mergeCell ref="G669:H669"/>
    <mergeCell ref="G674:H674"/>
    <mergeCell ref="C678:D678"/>
    <mergeCell ref="C679:D679"/>
    <mergeCell ref="E677:F677"/>
    <mergeCell ref="E404:F404"/>
    <mergeCell ref="G407:H407"/>
    <mergeCell ref="E407:F407"/>
    <mergeCell ref="C406:D406"/>
    <mergeCell ref="G406:H406"/>
    <mergeCell ref="E406:F406"/>
    <mergeCell ref="C403:D403"/>
    <mergeCell ref="G403:H403"/>
    <mergeCell ref="E403:F403"/>
    <mergeCell ref="C402:D402"/>
    <mergeCell ref="E402:F402"/>
    <mergeCell ref="C405:D405"/>
    <mergeCell ref="G405:H405"/>
    <mergeCell ref="E405:F405"/>
    <mergeCell ref="C404:D404"/>
    <mergeCell ref="G404:H404"/>
    <mergeCell ref="C396:D396"/>
    <mergeCell ref="G396:H396"/>
    <mergeCell ref="E396:F396"/>
    <mergeCell ref="C395:D395"/>
    <mergeCell ref="G395:H395"/>
    <mergeCell ref="E395:F395"/>
    <mergeCell ref="C394:D394"/>
    <mergeCell ref="G394:H394"/>
    <mergeCell ref="E394:F394"/>
    <mergeCell ref="C393:D393"/>
    <mergeCell ref="G393:H393"/>
    <mergeCell ref="E393:F393"/>
    <mergeCell ref="C392:D392"/>
    <mergeCell ref="G392:H392"/>
    <mergeCell ref="E392:F392"/>
    <mergeCell ref="G390:H390"/>
    <mergeCell ref="E390:F390"/>
    <mergeCell ref="C391:D391"/>
    <mergeCell ref="G391:H391"/>
    <mergeCell ref="E391:F391"/>
    <mergeCell ref="C390:D390"/>
    <mergeCell ref="C377:D377"/>
    <mergeCell ref="A386:B386"/>
    <mergeCell ref="C389:D389"/>
    <mergeCell ref="C387:H387"/>
    <mergeCell ref="E389:F389"/>
    <mergeCell ref="C388:F388"/>
    <mergeCell ref="G388:H389"/>
    <mergeCell ref="A387:B389"/>
    <mergeCell ref="E376:F376"/>
    <mergeCell ref="C373:D373"/>
    <mergeCell ref="C367:D367"/>
    <mergeCell ref="C368:D368"/>
    <mergeCell ref="C369:D369"/>
    <mergeCell ref="C371:D371"/>
    <mergeCell ref="C374:D374"/>
    <mergeCell ref="C375:D375"/>
    <mergeCell ref="C376:D376"/>
    <mergeCell ref="E361:F361"/>
    <mergeCell ref="E363:F363"/>
    <mergeCell ref="E364:F364"/>
    <mergeCell ref="E365:F365"/>
    <mergeCell ref="E362:F362"/>
    <mergeCell ref="C372:D372"/>
    <mergeCell ref="E370:F370"/>
    <mergeCell ref="E371:F371"/>
    <mergeCell ref="E372:F372"/>
    <mergeCell ref="G377:H377"/>
    <mergeCell ref="G373:H373"/>
    <mergeCell ref="G374:H374"/>
    <mergeCell ref="G375:H375"/>
    <mergeCell ref="E368:F368"/>
    <mergeCell ref="E369:F369"/>
    <mergeCell ref="E377:F377"/>
    <mergeCell ref="E373:F373"/>
    <mergeCell ref="E374:F374"/>
    <mergeCell ref="E375:F375"/>
    <mergeCell ref="G368:H368"/>
    <mergeCell ref="G376:H376"/>
    <mergeCell ref="G369:H369"/>
    <mergeCell ref="G370:H370"/>
    <mergeCell ref="G371:H371"/>
    <mergeCell ref="G372:H372"/>
    <mergeCell ref="I374:J374"/>
    <mergeCell ref="I375:J375"/>
    <mergeCell ref="I376:J376"/>
    <mergeCell ref="I377:J377"/>
    <mergeCell ref="G361:H361"/>
    <mergeCell ref="G363:H363"/>
    <mergeCell ref="G364:H364"/>
    <mergeCell ref="G365:H365"/>
    <mergeCell ref="G366:H366"/>
    <mergeCell ref="G367:H367"/>
    <mergeCell ref="I361:J361"/>
    <mergeCell ref="I363:J363"/>
    <mergeCell ref="I364:J364"/>
    <mergeCell ref="I365:J365"/>
    <mergeCell ref="I362:J362"/>
    <mergeCell ref="I373:J373"/>
    <mergeCell ref="G354:H354"/>
    <mergeCell ref="G353:H353"/>
    <mergeCell ref="I355:J355"/>
    <mergeCell ref="I348:J348"/>
    <mergeCell ref="I349:J349"/>
    <mergeCell ref="I350:J350"/>
    <mergeCell ref="I351:J351"/>
    <mergeCell ref="I352:J352"/>
    <mergeCell ref="I354:J354"/>
    <mergeCell ref="I353:J353"/>
    <mergeCell ref="E354:F354"/>
    <mergeCell ref="E355:F355"/>
    <mergeCell ref="C351:D351"/>
    <mergeCell ref="C352:D352"/>
    <mergeCell ref="G355:H355"/>
    <mergeCell ref="G348:H348"/>
    <mergeCell ref="G349:H349"/>
    <mergeCell ref="G350:H350"/>
    <mergeCell ref="G351:H351"/>
    <mergeCell ref="G352:H352"/>
    <mergeCell ref="K333:L333"/>
    <mergeCell ref="K334:L334"/>
    <mergeCell ref="K335:L335"/>
    <mergeCell ref="K336:L336"/>
    <mergeCell ref="C355:D355"/>
    <mergeCell ref="E348:F348"/>
    <mergeCell ref="E349:F349"/>
    <mergeCell ref="E350:F350"/>
    <mergeCell ref="E351:F351"/>
    <mergeCell ref="E352:F352"/>
    <mergeCell ref="I336:J336"/>
    <mergeCell ref="I335:J335"/>
    <mergeCell ref="G334:H334"/>
    <mergeCell ref="K320:L320"/>
    <mergeCell ref="K322:L322"/>
    <mergeCell ref="K323:L323"/>
    <mergeCell ref="K324:L324"/>
    <mergeCell ref="I332:J332"/>
    <mergeCell ref="I333:J333"/>
    <mergeCell ref="I334:J334"/>
    <mergeCell ref="K331:L331"/>
    <mergeCell ref="K332:L332"/>
    <mergeCell ref="I329:J329"/>
    <mergeCell ref="I330:J330"/>
    <mergeCell ref="I331:J331"/>
    <mergeCell ref="K329:L329"/>
    <mergeCell ref="I328:J328"/>
    <mergeCell ref="I320:J320"/>
    <mergeCell ref="I322:J322"/>
    <mergeCell ref="I323:J323"/>
    <mergeCell ref="I324:J324"/>
    <mergeCell ref="K330:L330"/>
    <mergeCell ref="K325:L325"/>
    <mergeCell ref="K326:L326"/>
    <mergeCell ref="K327:L327"/>
    <mergeCell ref="K328:L328"/>
    <mergeCell ref="G336:H336"/>
    <mergeCell ref="I325:J325"/>
    <mergeCell ref="I326:J326"/>
    <mergeCell ref="I327:J327"/>
    <mergeCell ref="G330:H330"/>
    <mergeCell ref="G325:H325"/>
    <mergeCell ref="G326:H326"/>
    <mergeCell ref="G327:H327"/>
    <mergeCell ref="G328:H328"/>
    <mergeCell ref="G329:H329"/>
    <mergeCell ref="E323:F323"/>
    <mergeCell ref="E324:F324"/>
    <mergeCell ref="G332:H332"/>
    <mergeCell ref="G333:H333"/>
    <mergeCell ref="E336:F336"/>
    <mergeCell ref="E332:F332"/>
    <mergeCell ref="E333:F333"/>
    <mergeCell ref="E334:F334"/>
    <mergeCell ref="E335:F335"/>
    <mergeCell ref="G335:H335"/>
    <mergeCell ref="E329:F329"/>
    <mergeCell ref="E330:F330"/>
    <mergeCell ref="E331:F331"/>
    <mergeCell ref="G320:H320"/>
    <mergeCell ref="G322:H322"/>
    <mergeCell ref="G323:H323"/>
    <mergeCell ref="G324:H324"/>
    <mergeCell ref="G331:H331"/>
    <mergeCell ref="E320:F320"/>
    <mergeCell ref="E322:F322"/>
    <mergeCell ref="C333:D333"/>
    <mergeCell ref="C326:D326"/>
    <mergeCell ref="C327:D327"/>
    <mergeCell ref="C328:D328"/>
    <mergeCell ref="C329:D329"/>
    <mergeCell ref="E325:F325"/>
    <mergeCell ref="E326:F326"/>
    <mergeCell ref="E327:F327"/>
    <mergeCell ref="C330:D330"/>
    <mergeCell ref="E328:F328"/>
    <mergeCell ref="C322:D322"/>
    <mergeCell ref="C323:D323"/>
    <mergeCell ref="C324:D324"/>
    <mergeCell ref="C325:D325"/>
    <mergeCell ref="C331:D331"/>
    <mergeCell ref="C332:D332"/>
    <mergeCell ref="K312:L312"/>
    <mergeCell ref="K313:L313"/>
    <mergeCell ref="K314:L314"/>
    <mergeCell ref="C320:D320"/>
    <mergeCell ref="G312:H312"/>
    <mergeCell ref="G313:H313"/>
    <mergeCell ref="G314:H314"/>
    <mergeCell ref="I314:J314"/>
    <mergeCell ref="I312:J312"/>
    <mergeCell ref="I313:J313"/>
    <mergeCell ref="I308:J308"/>
    <mergeCell ref="I309:J309"/>
    <mergeCell ref="I310:J310"/>
    <mergeCell ref="I311:J311"/>
    <mergeCell ref="K308:L308"/>
    <mergeCell ref="K309:L309"/>
    <mergeCell ref="K310:L310"/>
    <mergeCell ref="K311:L311"/>
    <mergeCell ref="C311:D311"/>
    <mergeCell ref="C312:D312"/>
    <mergeCell ref="G308:H308"/>
    <mergeCell ref="G309:H309"/>
    <mergeCell ref="G310:H310"/>
    <mergeCell ref="G311:H311"/>
    <mergeCell ref="E308:F308"/>
    <mergeCell ref="E309:F309"/>
    <mergeCell ref="E310:F310"/>
    <mergeCell ref="E311:F311"/>
    <mergeCell ref="C294:D294"/>
    <mergeCell ref="C295:D295"/>
    <mergeCell ref="C296:D296"/>
    <mergeCell ref="C297:D297"/>
    <mergeCell ref="C298:D298"/>
    <mergeCell ref="C314:D314"/>
    <mergeCell ref="C299:D299"/>
    <mergeCell ref="C308:D308"/>
    <mergeCell ref="C309:D309"/>
    <mergeCell ref="C310:D310"/>
    <mergeCell ref="C288:D288"/>
    <mergeCell ref="C289:D289"/>
    <mergeCell ref="C290:D290"/>
    <mergeCell ref="C291:D291"/>
    <mergeCell ref="C292:D292"/>
    <mergeCell ref="C293:D293"/>
    <mergeCell ref="E295:F295"/>
    <mergeCell ref="E296:F296"/>
    <mergeCell ref="E297:F297"/>
    <mergeCell ref="E298:F298"/>
    <mergeCell ref="E299:F299"/>
    <mergeCell ref="C283:D283"/>
    <mergeCell ref="C285:D285"/>
    <mergeCell ref="C286:D286"/>
    <mergeCell ref="C287:D287"/>
    <mergeCell ref="C284:D284"/>
    <mergeCell ref="E289:F289"/>
    <mergeCell ref="E290:F290"/>
    <mergeCell ref="E291:F291"/>
    <mergeCell ref="E292:F292"/>
    <mergeCell ref="E293:F293"/>
    <mergeCell ref="E294:F294"/>
    <mergeCell ref="E283:F283"/>
    <mergeCell ref="E285:F285"/>
    <mergeCell ref="E286:F286"/>
    <mergeCell ref="E287:F287"/>
    <mergeCell ref="E284:F284"/>
    <mergeCell ref="E288:F288"/>
    <mergeCell ref="G294:H294"/>
    <mergeCell ref="G295:H295"/>
    <mergeCell ref="G296:H296"/>
    <mergeCell ref="G297:H297"/>
    <mergeCell ref="G298:H298"/>
    <mergeCell ref="G299:H299"/>
    <mergeCell ref="G288:H288"/>
    <mergeCell ref="G289:H289"/>
    <mergeCell ref="G290:H290"/>
    <mergeCell ref="G291:H291"/>
    <mergeCell ref="G292:H292"/>
    <mergeCell ref="G293:H293"/>
    <mergeCell ref="I288:J288"/>
    <mergeCell ref="I289:J289"/>
    <mergeCell ref="I290:J290"/>
    <mergeCell ref="I291:J291"/>
    <mergeCell ref="I299:J299"/>
    <mergeCell ref="G283:H283"/>
    <mergeCell ref="G285:H285"/>
    <mergeCell ref="G286:H286"/>
    <mergeCell ref="G287:H287"/>
    <mergeCell ref="G284:H284"/>
    <mergeCell ref="K283:L283"/>
    <mergeCell ref="K285:L285"/>
    <mergeCell ref="K286:L286"/>
    <mergeCell ref="K287:L287"/>
    <mergeCell ref="K284:L284"/>
    <mergeCell ref="I283:J283"/>
    <mergeCell ref="I285:J285"/>
    <mergeCell ref="I286:J286"/>
    <mergeCell ref="I287:J287"/>
    <mergeCell ref="I284:J284"/>
    <mergeCell ref="K277:L277"/>
    <mergeCell ref="K275:L275"/>
    <mergeCell ref="K276:L276"/>
    <mergeCell ref="K271:L271"/>
    <mergeCell ref="K272:L272"/>
    <mergeCell ref="K273:L273"/>
    <mergeCell ref="K274:L274"/>
    <mergeCell ref="G277:H277"/>
    <mergeCell ref="I271:J271"/>
    <mergeCell ref="I272:J272"/>
    <mergeCell ref="I273:J273"/>
    <mergeCell ref="I274:J274"/>
    <mergeCell ref="I275:J275"/>
    <mergeCell ref="I276:J276"/>
    <mergeCell ref="I277:J277"/>
    <mergeCell ref="C275:D275"/>
    <mergeCell ref="C260:D260"/>
    <mergeCell ref="C261:D261"/>
    <mergeCell ref="C271:D271"/>
    <mergeCell ref="C272:D272"/>
    <mergeCell ref="C273:D273"/>
    <mergeCell ref="C274:D274"/>
    <mergeCell ref="C257:D257"/>
    <mergeCell ref="C258:D258"/>
    <mergeCell ref="C253:D253"/>
    <mergeCell ref="C254:D254"/>
    <mergeCell ref="C255:D255"/>
    <mergeCell ref="C259:D259"/>
    <mergeCell ref="G250:H250"/>
    <mergeCell ref="G251:H251"/>
    <mergeCell ref="E253:F253"/>
    <mergeCell ref="C256:D256"/>
    <mergeCell ref="C252:D252"/>
    <mergeCell ref="E254:F254"/>
    <mergeCell ref="E255:F255"/>
    <mergeCell ref="E251:F251"/>
    <mergeCell ref="E252:F252"/>
    <mergeCell ref="E261:F261"/>
    <mergeCell ref="E245:F245"/>
    <mergeCell ref="G245:H245"/>
    <mergeCell ref="E256:F256"/>
    <mergeCell ref="E257:F257"/>
    <mergeCell ref="E258:F258"/>
    <mergeCell ref="E259:F259"/>
    <mergeCell ref="G261:H261"/>
    <mergeCell ref="E247:F247"/>
    <mergeCell ref="G249:H249"/>
    <mergeCell ref="G260:H260"/>
    <mergeCell ref="G258:H258"/>
    <mergeCell ref="G259:H259"/>
    <mergeCell ref="E260:F260"/>
    <mergeCell ref="G257:H257"/>
    <mergeCell ref="G253:H253"/>
    <mergeCell ref="G254:H254"/>
    <mergeCell ref="G255:H255"/>
    <mergeCell ref="G256:H256"/>
    <mergeCell ref="K251:L251"/>
    <mergeCell ref="K252:L252"/>
    <mergeCell ref="I260:J260"/>
    <mergeCell ref="I261:J261"/>
    <mergeCell ref="I254:J254"/>
    <mergeCell ref="I255:J255"/>
    <mergeCell ref="I256:J256"/>
    <mergeCell ref="I257:J257"/>
    <mergeCell ref="I258:J258"/>
    <mergeCell ref="I259:J259"/>
    <mergeCell ref="K253:L253"/>
    <mergeCell ref="I250:J250"/>
    <mergeCell ref="K259:L259"/>
    <mergeCell ref="K260:L260"/>
    <mergeCell ref="K261:L261"/>
    <mergeCell ref="K245:L245"/>
    <mergeCell ref="K255:L255"/>
    <mergeCell ref="K256:L256"/>
    <mergeCell ref="K257:L257"/>
    <mergeCell ref="K258:L258"/>
    <mergeCell ref="K238:L238"/>
    <mergeCell ref="I236:J236"/>
    <mergeCell ref="I247:J247"/>
    <mergeCell ref="I248:J248"/>
    <mergeCell ref="I249:J249"/>
    <mergeCell ref="K254:L254"/>
    <mergeCell ref="K247:L247"/>
    <mergeCell ref="K248:L248"/>
    <mergeCell ref="K249:L249"/>
    <mergeCell ref="K250:L250"/>
    <mergeCell ref="G237:H237"/>
    <mergeCell ref="G238:H238"/>
    <mergeCell ref="E236:F236"/>
    <mergeCell ref="K236:L236"/>
    <mergeCell ref="K237:L237"/>
    <mergeCell ref="G239:H239"/>
    <mergeCell ref="I239:J239"/>
    <mergeCell ref="K239:L239"/>
    <mergeCell ref="I237:J237"/>
    <mergeCell ref="I238:J238"/>
    <mergeCell ref="K235:L235"/>
    <mergeCell ref="I233:J233"/>
    <mergeCell ref="I234:J234"/>
    <mergeCell ref="I235:J235"/>
    <mergeCell ref="A194:L194"/>
    <mergeCell ref="A195:B196"/>
    <mergeCell ref="C196:D196"/>
    <mergeCell ref="G233:H233"/>
    <mergeCell ref="G234:H234"/>
    <mergeCell ref="G235:H235"/>
    <mergeCell ref="C177:D177"/>
    <mergeCell ref="C178:D178"/>
    <mergeCell ref="C185:D185"/>
    <mergeCell ref="A186:K186"/>
    <mergeCell ref="K233:L233"/>
    <mergeCell ref="K234:L234"/>
    <mergeCell ref="E196:F196"/>
    <mergeCell ref="G196:H196"/>
    <mergeCell ref="I196:J196"/>
    <mergeCell ref="K196:L196"/>
    <mergeCell ref="E181:F181"/>
    <mergeCell ref="E182:F182"/>
    <mergeCell ref="E183:F183"/>
    <mergeCell ref="E184:F184"/>
    <mergeCell ref="E185:F185"/>
    <mergeCell ref="C172:D172"/>
    <mergeCell ref="C173:D173"/>
    <mergeCell ref="C174:D174"/>
    <mergeCell ref="C175:D175"/>
    <mergeCell ref="C176:D176"/>
    <mergeCell ref="G185:H185"/>
    <mergeCell ref="E172:F172"/>
    <mergeCell ref="E173:F173"/>
    <mergeCell ref="E174:F174"/>
    <mergeCell ref="E175:F175"/>
    <mergeCell ref="E176:F176"/>
    <mergeCell ref="E177:F177"/>
    <mergeCell ref="E178:F178"/>
    <mergeCell ref="E179:F179"/>
    <mergeCell ref="E180:F180"/>
    <mergeCell ref="G179:H179"/>
    <mergeCell ref="G180:H180"/>
    <mergeCell ref="G181:H181"/>
    <mergeCell ref="G182:H182"/>
    <mergeCell ref="G183:H183"/>
    <mergeCell ref="G184:H184"/>
    <mergeCell ref="I181:J181"/>
    <mergeCell ref="I182:J182"/>
    <mergeCell ref="I183:J183"/>
    <mergeCell ref="I184:J184"/>
    <mergeCell ref="I185:J185"/>
    <mergeCell ref="G174:H174"/>
    <mergeCell ref="G175:H175"/>
    <mergeCell ref="G176:H176"/>
    <mergeCell ref="G177:H177"/>
    <mergeCell ref="G178:H178"/>
    <mergeCell ref="I175:J175"/>
    <mergeCell ref="I176:J176"/>
    <mergeCell ref="I177:J177"/>
    <mergeCell ref="I178:J178"/>
    <mergeCell ref="I179:J179"/>
    <mergeCell ref="I180:J180"/>
    <mergeCell ref="G140:H140"/>
    <mergeCell ref="E135:F135"/>
    <mergeCell ref="E137:F137"/>
    <mergeCell ref="E139:F139"/>
    <mergeCell ref="E140:F140"/>
    <mergeCell ref="G135:H135"/>
    <mergeCell ref="G138:H138"/>
    <mergeCell ref="G139:H139"/>
    <mergeCell ref="E122:F122"/>
    <mergeCell ref="C120:H120"/>
    <mergeCell ref="G104:H104"/>
    <mergeCell ref="G105:H105"/>
    <mergeCell ref="C105:D105"/>
    <mergeCell ref="C106:D106"/>
    <mergeCell ref="E105:F105"/>
    <mergeCell ref="C109:D109"/>
    <mergeCell ref="E109:F109"/>
    <mergeCell ref="C110:D110"/>
    <mergeCell ref="C100:D100"/>
    <mergeCell ref="C98:D98"/>
    <mergeCell ref="C99:D99"/>
    <mergeCell ref="G72:H72"/>
    <mergeCell ref="G73:H73"/>
    <mergeCell ref="G74:H74"/>
    <mergeCell ref="G75:H75"/>
    <mergeCell ref="E73:F73"/>
    <mergeCell ref="E96:F96"/>
    <mergeCell ref="E90:F90"/>
    <mergeCell ref="E62:F62"/>
    <mergeCell ref="E63:F63"/>
    <mergeCell ref="I62:J62"/>
    <mergeCell ref="I63:J63"/>
    <mergeCell ref="I64:J64"/>
    <mergeCell ref="E64:F64"/>
    <mergeCell ref="G64:H64"/>
    <mergeCell ref="C46:D46"/>
    <mergeCell ref="K39:L39"/>
    <mergeCell ref="G39:H39"/>
    <mergeCell ref="E39:F39"/>
    <mergeCell ref="C63:D63"/>
    <mergeCell ref="G61:H61"/>
    <mergeCell ref="G62:H62"/>
    <mergeCell ref="G63:H63"/>
    <mergeCell ref="C61:D61"/>
    <mergeCell ref="E61:F61"/>
    <mergeCell ref="I59:J59"/>
    <mergeCell ref="I47:J47"/>
    <mergeCell ref="I48:J48"/>
    <mergeCell ref="I49:J49"/>
    <mergeCell ref="I39:J39"/>
    <mergeCell ref="I46:J46"/>
    <mergeCell ref="A40:J42"/>
    <mergeCell ref="A45:B46"/>
    <mergeCell ref="G48:H48"/>
    <mergeCell ref="G49:H49"/>
    <mergeCell ref="G53:H53"/>
    <mergeCell ref="I60:J60"/>
    <mergeCell ref="E60:F60"/>
    <mergeCell ref="G60:H60"/>
    <mergeCell ref="I51:J51"/>
    <mergeCell ref="I52:J52"/>
    <mergeCell ref="I53:J53"/>
    <mergeCell ref="G51:H51"/>
    <mergeCell ref="E59:F59"/>
    <mergeCell ref="G59:H59"/>
    <mergeCell ref="K28:L28"/>
    <mergeCell ref="K29:L29"/>
    <mergeCell ref="K30:L30"/>
    <mergeCell ref="G28:H28"/>
    <mergeCell ref="G29:H29"/>
    <mergeCell ref="E52:F52"/>
    <mergeCell ref="E50:F50"/>
    <mergeCell ref="G52:H52"/>
    <mergeCell ref="B721:L721"/>
    <mergeCell ref="G695:H695"/>
    <mergeCell ref="I695:J695"/>
    <mergeCell ref="G694:H694"/>
    <mergeCell ref="I694:J694"/>
    <mergeCell ref="B717:L717"/>
    <mergeCell ref="B718:L718"/>
    <mergeCell ref="A713:L713"/>
    <mergeCell ref="A706:B708"/>
    <mergeCell ref="G673:H673"/>
    <mergeCell ref="I673:J673"/>
    <mergeCell ref="I680:J680"/>
    <mergeCell ref="I674:J674"/>
    <mergeCell ref="C695:F695"/>
    <mergeCell ref="C694:F694"/>
    <mergeCell ref="C680:F680"/>
    <mergeCell ref="C681:F681"/>
    <mergeCell ref="I692:J692"/>
    <mergeCell ref="C692:F692"/>
    <mergeCell ref="C667:F667"/>
    <mergeCell ref="C668:F668"/>
    <mergeCell ref="C669:F669"/>
    <mergeCell ref="C670:F670"/>
    <mergeCell ref="G693:H693"/>
    <mergeCell ref="I693:J693"/>
    <mergeCell ref="C671:F671"/>
    <mergeCell ref="C672:F672"/>
    <mergeCell ref="C673:F673"/>
    <mergeCell ref="C674:F674"/>
    <mergeCell ref="A665:B665"/>
    <mergeCell ref="C666:J666"/>
    <mergeCell ref="G667:J667"/>
    <mergeCell ref="G672:H672"/>
    <mergeCell ref="I672:J672"/>
    <mergeCell ref="G671:H671"/>
    <mergeCell ref="I671:J671"/>
    <mergeCell ref="I669:J669"/>
    <mergeCell ref="G670:H670"/>
    <mergeCell ref="I670:J670"/>
    <mergeCell ref="G688:H688"/>
    <mergeCell ref="B715:L715"/>
    <mergeCell ref="B716:L716"/>
    <mergeCell ref="I696:J696"/>
    <mergeCell ref="C696:F696"/>
    <mergeCell ref="B714:L714"/>
    <mergeCell ref="G706:H706"/>
    <mergeCell ref="E706:F706"/>
    <mergeCell ref="K707:L707"/>
    <mergeCell ref="A712:L712"/>
    <mergeCell ref="G696:H696"/>
    <mergeCell ref="K706:L706"/>
    <mergeCell ref="I706:J706"/>
    <mergeCell ref="E708:F708"/>
    <mergeCell ref="G691:H691"/>
    <mergeCell ref="C689:F689"/>
    <mergeCell ref="C690:F690"/>
    <mergeCell ref="C706:D706"/>
    <mergeCell ref="I691:J691"/>
    <mergeCell ref="C691:F691"/>
    <mergeCell ref="C685:F685"/>
    <mergeCell ref="G684:H684"/>
    <mergeCell ref="I684:J684"/>
    <mergeCell ref="C684:F684"/>
    <mergeCell ref="I690:J690"/>
    <mergeCell ref="A709:L709"/>
    <mergeCell ref="A697:J697"/>
    <mergeCell ref="G692:H692"/>
    <mergeCell ref="C693:F693"/>
    <mergeCell ref="E707:F707"/>
    <mergeCell ref="I689:J689"/>
    <mergeCell ref="I688:J688"/>
    <mergeCell ref="G682:H682"/>
    <mergeCell ref="I682:J682"/>
    <mergeCell ref="C686:F686"/>
    <mergeCell ref="G687:H687"/>
    <mergeCell ref="G686:H686"/>
    <mergeCell ref="G689:H689"/>
    <mergeCell ref="C688:F688"/>
    <mergeCell ref="C683:F683"/>
    <mergeCell ref="G681:H681"/>
    <mergeCell ref="I681:J681"/>
    <mergeCell ref="I686:J686"/>
    <mergeCell ref="G683:H683"/>
    <mergeCell ref="I683:J683"/>
    <mergeCell ref="I687:J687"/>
    <mergeCell ref="G685:H685"/>
    <mergeCell ref="I685:J685"/>
    <mergeCell ref="I655:J655"/>
    <mergeCell ref="G668:H668"/>
    <mergeCell ref="I668:J668"/>
    <mergeCell ref="I656:J656"/>
    <mergeCell ref="I657:J657"/>
    <mergeCell ref="I658:J658"/>
    <mergeCell ref="G658:H658"/>
    <mergeCell ref="G657:H657"/>
    <mergeCell ref="I649:J649"/>
    <mergeCell ref="I650:J650"/>
    <mergeCell ref="I651:J651"/>
    <mergeCell ref="I652:J652"/>
    <mergeCell ref="I653:J653"/>
    <mergeCell ref="I654:J654"/>
    <mergeCell ref="E654:F654"/>
    <mergeCell ref="E655:F655"/>
    <mergeCell ref="I630:J630"/>
    <mergeCell ref="I631:J631"/>
    <mergeCell ref="I632:J632"/>
    <mergeCell ref="I633:J633"/>
    <mergeCell ref="G649:H649"/>
    <mergeCell ref="G650:H650"/>
    <mergeCell ref="G643:H643"/>
    <mergeCell ref="E642:F642"/>
    <mergeCell ref="G653:H653"/>
    <mergeCell ref="G654:H654"/>
    <mergeCell ref="G655:H655"/>
    <mergeCell ref="G646:H646"/>
    <mergeCell ref="G651:H651"/>
    <mergeCell ref="G652:H652"/>
    <mergeCell ref="G647:H647"/>
    <mergeCell ref="G648:H648"/>
    <mergeCell ref="C656:D656"/>
    <mergeCell ref="I636:J636"/>
    <mergeCell ref="I642:J642"/>
    <mergeCell ref="I644:J644"/>
    <mergeCell ref="I645:J645"/>
    <mergeCell ref="I643:J643"/>
    <mergeCell ref="I646:J646"/>
    <mergeCell ref="I647:J647"/>
    <mergeCell ref="I648:J648"/>
    <mergeCell ref="G656:H656"/>
    <mergeCell ref="C658:D658"/>
    <mergeCell ref="E651:F651"/>
    <mergeCell ref="E657:F657"/>
    <mergeCell ref="E658:F658"/>
    <mergeCell ref="E656:F656"/>
    <mergeCell ref="E653:F653"/>
    <mergeCell ref="C654:D654"/>
    <mergeCell ref="C657:D657"/>
    <mergeCell ref="C653:D653"/>
    <mergeCell ref="C655:D655"/>
    <mergeCell ref="C571:D571"/>
    <mergeCell ref="C564:D564"/>
    <mergeCell ref="C573:D573"/>
    <mergeCell ref="I589:J590"/>
    <mergeCell ref="I591:J591"/>
    <mergeCell ref="E592:F592"/>
    <mergeCell ref="G592:H592"/>
    <mergeCell ref="I592:J592"/>
    <mergeCell ref="C588:J588"/>
    <mergeCell ref="E646:F646"/>
    <mergeCell ref="E632:F632"/>
    <mergeCell ref="E633:F633"/>
    <mergeCell ref="E647:F647"/>
    <mergeCell ref="A548:L548"/>
    <mergeCell ref="A588:B590"/>
    <mergeCell ref="C580:D580"/>
    <mergeCell ref="C552:D552"/>
    <mergeCell ref="C553:D553"/>
    <mergeCell ref="C554:D554"/>
    <mergeCell ref="C604:D604"/>
    <mergeCell ref="E606:F606"/>
    <mergeCell ref="E644:F644"/>
    <mergeCell ref="E645:F645"/>
    <mergeCell ref="C606:D606"/>
    <mergeCell ref="C605:D605"/>
    <mergeCell ref="E605:F605"/>
    <mergeCell ref="E608:F608"/>
    <mergeCell ref="E610:F610"/>
    <mergeCell ref="C612:D612"/>
    <mergeCell ref="G630:H630"/>
    <mergeCell ref="G604:H604"/>
    <mergeCell ref="I635:J635"/>
    <mergeCell ref="G633:H633"/>
    <mergeCell ref="I604:J604"/>
    <mergeCell ref="G631:H631"/>
    <mergeCell ref="G632:H632"/>
    <mergeCell ref="I634:J634"/>
    <mergeCell ref="G606:H606"/>
    <mergeCell ref="I606:J606"/>
    <mergeCell ref="C652:D652"/>
    <mergeCell ref="C648:D648"/>
    <mergeCell ref="C650:D650"/>
    <mergeCell ref="C651:D651"/>
    <mergeCell ref="C644:D644"/>
    <mergeCell ref="C645:D645"/>
    <mergeCell ref="C649:D649"/>
    <mergeCell ref="C646:D646"/>
    <mergeCell ref="C647:D647"/>
    <mergeCell ref="C565:D565"/>
    <mergeCell ref="C557:D557"/>
    <mergeCell ref="I529:J529"/>
    <mergeCell ref="I531:J531"/>
    <mergeCell ref="C556:D556"/>
    <mergeCell ref="I539:J539"/>
    <mergeCell ref="I540:J540"/>
    <mergeCell ref="F562:H562"/>
    <mergeCell ref="G535:H535"/>
    <mergeCell ref="E540:F540"/>
    <mergeCell ref="G527:H527"/>
    <mergeCell ref="I527:J527"/>
    <mergeCell ref="I528:J528"/>
    <mergeCell ref="I530:J530"/>
    <mergeCell ref="G528:H528"/>
    <mergeCell ref="G529:H529"/>
    <mergeCell ref="G530:H530"/>
    <mergeCell ref="G157:H157"/>
    <mergeCell ref="G158:H158"/>
    <mergeCell ref="I158:J158"/>
    <mergeCell ref="G436:H436"/>
    <mergeCell ref="I434:J434"/>
    <mergeCell ref="I435:J435"/>
    <mergeCell ref="I436:J436"/>
    <mergeCell ref="I163:J163"/>
    <mergeCell ref="I164:J164"/>
    <mergeCell ref="G162:H162"/>
    <mergeCell ref="G161:H161"/>
    <mergeCell ref="I170:J170"/>
    <mergeCell ref="G232:H232"/>
    <mergeCell ref="G164:H164"/>
    <mergeCell ref="I162:J162"/>
    <mergeCell ref="I172:J172"/>
    <mergeCell ref="I173:J173"/>
    <mergeCell ref="G172:H172"/>
    <mergeCell ref="G173:H173"/>
    <mergeCell ref="I174:J174"/>
    <mergeCell ref="I517:J517"/>
    <mergeCell ref="I366:J366"/>
    <mergeCell ref="G435:H435"/>
    <mergeCell ref="G455:H455"/>
    <mergeCell ref="C233:D233"/>
    <mergeCell ref="C234:D234"/>
    <mergeCell ref="C235:D235"/>
    <mergeCell ref="E237:F237"/>
    <mergeCell ref="E238:F238"/>
    <mergeCell ref="G236:H236"/>
    <mergeCell ref="I526:J526"/>
    <mergeCell ref="G149:H149"/>
    <mergeCell ref="G150:H150"/>
    <mergeCell ref="G151:H151"/>
    <mergeCell ref="I159:J159"/>
    <mergeCell ref="I160:J160"/>
    <mergeCell ref="I161:J161"/>
    <mergeCell ref="C231:L231"/>
    <mergeCell ref="G270:H270"/>
    <mergeCell ref="I516:J516"/>
    <mergeCell ref="E151:F151"/>
    <mergeCell ref="E146:F146"/>
    <mergeCell ref="C149:D149"/>
    <mergeCell ref="G145:H145"/>
    <mergeCell ref="G146:H146"/>
    <mergeCell ref="G147:H147"/>
    <mergeCell ref="E149:F149"/>
    <mergeCell ref="E142:F142"/>
    <mergeCell ref="E143:F143"/>
    <mergeCell ref="E144:F144"/>
    <mergeCell ref="E145:F145"/>
    <mergeCell ref="E150:F150"/>
    <mergeCell ref="E129:F129"/>
    <mergeCell ref="C136:D136"/>
    <mergeCell ref="E147:F147"/>
    <mergeCell ref="E148:F148"/>
    <mergeCell ref="C150:D150"/>
    <mergeCell ref="G127:H127"/>
    <mergeCell ref="E136:F136"/>
    <mergeCell ref="C137:D137"/>
    <mergeCell ref="C127:D127"/>
    <mergeCell ref="E127:F127"/>
    <mergeCell ref="G110:H110"/>
    <mergeCell ref="G111:H111"/>
    <mergeCell ref="E123:F123"/>
    <mergeCell ref="C140:D140"/>
    <mergeCell ref="E141:F141"/>
    <mergeCell ref="G141:H141"/>
    <mergeCell ref="C135:D135"/>
    <mergeCell ref="C138:D138"/>
    <mergeCell ref="E126:F126"/>
    <mergeCell ref="E128:F128"/>
    <mergeCell ref="E106:F106"/>
    <mergeCell ref="E107:F107"/>
    <mergeCell ref="C108:D108"/>
    <mergeCell ref="E108:F108"/>
    <mergeCell ref="C107:D107"/>
    <mergeCell ref="G112:H112"/>
    <mergeCell ref="G109:H109"/>
    <mergeCell ref="E110:F110"/>
    <mergeCell ref="E111:F111"/>
    <mergeCell ref="E112:F112"/>
    <mergeCell ref="C123:D123"/>
    <mergeCell ref="C121:D121"/>
    <mergeCell ref="C111:D111"/>
    <mergeCell ref="C112:D112"/>
    <mergeCell ref="A113:L113"/>
    <mergeCell ref="E121:F121"/>
    <mergeCell ref="G121:H121"/>
    <mergeCell ref="C122:D122"/>
    <mergeCell ref="G123:H123"/>
    <mergeCell ref="G122:H122"/>
    <mergeCell ref="C103:D103"/>
    <mergeCell ref="E102:F102"/>
    <mergeCell ref="E103:F103"/>
    <mergeCell ref="C101:D101"/>
    <mergeCell ref="G108:H108"/>
    <mergeCell ref="G100:H100"/>
    <mergeCell ref="G106:H106"/>
    <mergeCell ref="G103:H103"/>
    <mergeCell ref="G101:H101"/>
    <mergeCell ref="G107:H107"/>
    <mergeCell ref="G102:H102"/>
    <mergeCell ref="G99:H99"/>
    <mergeCell ref="G98:H98"/>
    <mergeCell ref="G97:H97"/>
    <mergeCell ref="E101:F101"/>
    <mergeCell ref="E98:F98"/>
    <mergeCell ref="E99:F99"/>
    <mergeCell ref="E100:F100"/>
    <mergeCell ref="E97:F97"/>
    <mergeCell ref="E85:F85"/>
    <mergeCell ref="E86:F86"/>
    <mergeCell ref="E87:F87"/>
    <mergeCell ref="E88:F88"/>
    <mergeCell ref="G90:H90"/>
    <mergeCell ref="G96:H96"/>
    <mergeCell ref="E89:F89"/>
    <mergeCell ref="G88:H88"/>
    <mergeCell ref="G89:H89"/>
    <mergeCell ref="C90:D90"/>
    <mergeCell ref="C97:D97"/>
    <mergeCell ref="C85:D85"/>
    <mergeCell ref="C86:D86"/>
    <mergeCell ref="C87:D87"/>
    <mergeCell ref="C96:D96"/>
    <mergeCell ref="I70:J70"/>
    <mergeCell ref="G69:H69"/>
    <mergeCell ref="I75:J75"/>
    <mergeCell ref="G85:H85"/>
    <mergeCell ref="G86:H86"/>
    <mergeCell ref="G87:H87"/>
    <mergeCell ref="I73:J73"/>
    <mergeCell ref="I74:J74"/>
    <mergeCell ref="G84:H84"/>
    <mergeCell ref="I67:J67"/>
    <mergeCell ref="I68:J68"/>
    <mergeCell ref="G68:H68"/>
    <mergeCell ref="E72:F72"/>
    <mergeCell ref="I71:J71"/>
    <mergeCell ref="I72:J72"/>
    <mergeCell ref="E71:F71"/>
    <mergeCell ref="E69:F69"/>
    <mergeCell ref="E70:F70"/>
    <mergeCell ref="I69:J69"/>
    <mergeCell ref="C51:D51"/>
    <mergeCell ref="E48:F48"/>
    <mergeCell ref="E49:F49"/>
    <mergeCell ref="C49:D49"/>
    <mergeCell ref="I65:J65"/>
    <mergeCell ref="I66:J66"/>
    <mergeCell ref="C53:D53"/>
    <mergeCell ref="E53:F53"/>
    <mergeCell ref="C48:D48"/>
    <mergeCell ref="I61:J61"/>
    <mergeCell ref="G35:H35"/>
    <mergeCell ref="G36:H36"/>
    <mergeCell ref="E37:F37"/>
    <mergeCell ref="G47:H47"/>
    <mergeCell ref="G46:H46"/>
    <mergeCell ref="E35:F35"/>
    <mergeCell ref="E36:F36"/>
    <mergeCell ref="E46:F46"/>
    <mergeCell ref="E47:F47"/>
    <mergeCell ref="G37:H37"/>
    <mergeCell ref="G38:H38"/>
    <mergeCell ref="E38:F38"/>
    <mergeCell ref="K37:L37"/>
    <mergeCell ref="K38:L38"/>
    <mergeCell ref="K35:L35"/>
    <mergeCell ref="K36:L36"/>
    <mergeCell ref="I37:J37"/>
    <mergeCell ref="I38:J38"/>
    <mergeCell ref="I35:J35"/>
    <mergeCell ref="I36:J36"/>
    <mergeCell ref="G34:H34"/>
    <mergeCell ref="G31:H31"/>
    <mergeCell ref="K31:L31"/>
    <mergeCell ref="K32:L32"/>
    <mergeCell ref="K33:L33"/>
    <mergeCell ref="K34:L34"/>
    <mergeCell ref="I31:J31"/>
    <mergeCell ref="I32:J32"/>
    <mergeCell ref="I33:J33"/>
    <mergeCell ref="I34:J34"/>
    <mergeCell ref="G32:H32"/>
    <mergeCell ref="G33:H33"/>
    <mergeCell ref="I29:J29"/>
    <mergeCell ref="I25:J25"/>
    <mergeCell ref="G25:H25"/>
    <mergeCell ref="I30:J30"/>
    <mergeCell ref="I28:J28"/>
    <mergeCell ref="I27:J27"/>
    <mergeCell ref="G30:H30"/>
    <mergeCell ref="E28:F28"/>
    <mergeCell ref="E29:F29"/>
    <mergeCell ref="G27:H27"/>
    <mergeCell ref="K16:L16"/>
    <mergeCell ref="I17:J17"/>
    <mergeCell ref="K17:L17"/>
    <mergeCell ref="K19:L19"/>
    <mergeCell ref="I19:J19"/>
    <mergeCell ref="K27:L27"/>
    <mergeCell ref="E27:F27"/>
    <mergeCell ref="K12:L12"/>
    <mergeCell ref="K13:L13"/>
    <mergeCell ref="K14:L14"/>
    <mergeCell ref="K15:L15"/>
    <mergeCell ref="G16:H16"/>
    <mergeCell ref="I16:J16"/>
    <mergeCell ref="I14:J14"/>
    <mergeCell ref="I15:J15"/>
    <mergeCell ref="K25:L25"/>
    <mergeCell ref="C19:D19"/>
    <mergeCell ref="C28:D28"/>
    <mergeCell ref="C29:D29"/>
    <mergeCell ref="E19:F19"/>
    <mergeCell ref="E31:F31"/>
    <mergeCell ref="E15:F15"/>
    <mergeCell ref="E16:F16"/>
    <mergeCell ref="E25:F25"/>
    <mergeCell ref="E30:F30"/>
    <mergeCell ref="E26:F26"/>
    <mergeCell ref="C39:D39"/>
    <mergeCell ref="C31:D31"/>
    <mergeCell ref="C32:D32"/>
    <mergeCell ref="C33:D33"/>
    <mergeCell ref="C34:D34"/>
    <mergeCell ref="C12:D12"/>
    <mergeCell ref="C13:D13"/>
    <mergeCell ref="C14:D14"/>
    <mergeCell ref="C15:D15"/>
    <mergeCell ref="C30:D30"/>
    <mergeCell ref="C630:D630"/>
    <mergeCell ref="C576:D576"/>
    <mergeCell ref="C83:D83"/>
    <mergeCell ref="E630:F630"/>
    <mergeCell ref="C246:D246"/>
    <mergeCell ref="E246:F246"/>
    <mergeCell ref="C270:D270"/>
    <mergeCell ref="C578:D578"/>
    <mergeCell ref="E104:F104"/>
    <mergeCell ref="C104:D104"/>
    <mergeCell ref="A1:L1"/>
    <mergeCell ref="A119:H119"/>
    <mergeCell ref="A268:J268"/>
    <mergeCell ref="C45:J45"/>
    <mergeCell ref="G246:H246"/>
    <mergeCell ref="I171:J171"/>
    <mergeCell ref="C11:D11"/>
    <mergeCell ref="E32:F32"/>
    <mergeCell ref="C68:D68"/>
    <mergeCell ref="E33:F33"/>
    <mergeCell ref="C642:D642"/>
    <mergeCell ref="E604:F604"/>
    <mergeCell ref="C555:D555"/>
    <mergeCell ref="C551:D551"/>
    <mergeCell ref="F563:H563"/>
    <mergeCell ref="C558:D558"/>
    <mergeCell ref="C636:D636"/>
    <mergeCell ref="E634:F634"/>
    <mergeCell ref="F580:H580"/>
    <mergeCell ref="F576:H576"/>
    <mergeCell ref="C632:D632"/>
    <mergeCell ref="E631:F631"/>
    <mergeCell ref="A627:B627"/>
    <mergeCell ref="E34:F34"/>
    <mergeCell ref="C631:D631"/>
    <mergeCell ref="C35:D35"/>
    <mergeCell ref="C36:D36"/>
    <mergeCell ref="C37:D37"/>
    <mergeCell ref="C38:D38"/>
    <mergeCell ref="C50:D50"/>
    <mergeCell ref="A705:B705"/>
    <mergeCell ref="C628:J628"/>
    <mergeCell ref="E629:F629"/>
    <mergeCell ref="C629:D629"/>
    <mergeCell ref="E643:F643"/>
    <mergeCell ref="C633:D633"/>
    <mergeCell ref="C643:D643"/>
    <mergeCell ref="C634:D634"/>
    <mergeCell ref="G636:H636"/>
    <mergeCell ref="C635:D635"/>
    <mergeCell ref="A587:B587"/>
    <mergeCell ref="C579:D579"/>
    <mergeCell ref="C575:D575"/>
    <mergeCell ref="E595:F595"/>
    <mergeCell ref="F578:H578"/>
    <mergeCell ref="F579:H579"/>
    <mergeCell ref="C592:D592"/>
    <mergeCell ref="E591:F591"/>
    <mergeCell ref="G591:H591"/>
    <mergeCell ref="C591:D591"/>
    <mergeCell ref="G596:H596"/>
    <mergeCell ref="C143:D143"/>
    <mergeCell ref="C577:D577"/>
    <mergeCell ref="C569:D569"/>
    <mergeCell ref="C570:D570"/>
    <mergeCell ref="C538:D538"/>
    <mergeCell ref="C550:D550"/>
    <mergeCell ref="C146:D146"/>
    <mergeCell ref="C147:D147"/>
    <mergeCell ref="C151:D151"/>
    <mergeCell ref="C451:D451"/>
    <mergeCell ref="C455:D455"/>
    <mergeCell ref="C456:D456"/>
    <mergeCell ref="C452:D452"/>
    <mergeCell ref="C458:D458"/>
    <mergeCell ref="C453:D453"/>
    <mergeCell ref="C457:D457"/>
    <mergeCell ref="C454:D454"/>
    <mergeCell ref="E66:F66"/>
    <mergeCell ref="E67:F67"/>
    <mergeCell ref="E68:F68"/>
    <mergeCell ref="C362:D362"/>
    <mergeCell ref="C129:D129"/>
    <mergeCell ref="C179:D179"/>
    <mergeCell ref="C180:D180"/>
    <mergeCell ref="C183:D183"/>
    <mergeCell ref="C161:D161"/>
    <mergeCell ref="C164:D164"/>
    <mergeCell ref="A9:B9"/>
    <mergeCell ref="A44:B44"/>
    <mergeCell ref="A81:B81"/>
    <mergeCell ref="C27:D27"/>
    <mergeCell ref="C26:D26"/>
    <mergeCell ref="C71:D71"/>
    <mergeCell ref="C72:D72"/>
    <mergeCell ref="C73:D73"/>
    <mergeCell ref="C74:D74"/>
    <mergeCell ref="C67:D67"/>
    <mergeCell ref="E11:F11"/>
    <mergeCell ref="G11:H11"/>
    <mergeCell ref="I11:J11"/>
    <mergeCell ref="C17:D17"/>
    <mergeCell ref="E17:F17"/>
    <mergeCell ref="G17:H17"/>
    <mergeCell ref="C16:D16"/>
    <mergeCell ref="E12:F12"/>
    <mergeCell ref="E13:F13"/>
    <mergeCell ref="E14:F14"/>
    <mergeCell ref="K11:L11"/>
    <mergeCell ref="G26:H26"/>
    <mergeCell ref="K26:L26"/>
    <mergeCell ref="G12:H12"/>
    <mergeCell ref="G13:H13"/>
    <mergeCell ref="G14:H14"/>
    <mergeCell ref="G15:H15"/>
    <mergeCell ref="I26:J26"/>
    <mergeCell ref="I12:J12"/>
    <mergeCell ref="I13:J13"/>
    <mergeCell ref="I50:J50"/>
    <mergeCell ref="C69:D69"/>
    <mergeCell ref="C70:D70"/>
    <mergeCell ref="E51:F51"/>
    <mergeCell ref="C52:D52"/>
    <mergeCell ref="C65:D65"/>
    <mergeCell ref="C66:D66"/>
    <mergeCell ref="C60:D60"/>
    <mergeCell ref="G65:H65"/>
    <mergeCell ref="G66:H66"/>
    <mergeCell ref="G50:H50"/>
    <mergeCell ref="G67:H67"/>
    <mergeCell ref="E83:F83"/>
    <mergeCell ref="G83:H83"/>
    <mergeCell ref="C82:H82"/>
    <mergeCell ref="E74:F74"/>
    <mergeCell ref="E75:F75"/>
    <mergeCell ref="G70:H70"/>
    <mergeCell ref="G71:H71"/>
    <mergeCell ref="E65:F65"/>
    <mergeCell ref="C75:D75"/>
    <mergeCell ref="E84:F84"/>
    <mergeCell ref="C84:D84"/>
    <mergeCell ref="C142:D142"/>
    <mergeCell ref="C126:D126"/>
    <mergeCell ref="C128:D128"/>
    <mergeCell ref="C141:D141"/>
    <mergeCell ref="C102:D102"/>
    <mergeCell ref="C88:D88"/>
    <mergeCell ref="C89:D89"/>
    <mergeCell ref="C47:D47"/>
    <mergeCell ref="C62:D62"/>
    <mergeCell ref="C64:D64"/>
    <mergeCell ref="C182:D182"/>
    <mergeCell ref="C158:D158"/>
    <mergeCell ref="C159:D159"/>
    <mergeCell ref="C160:D160"/>
    <mergeCell ref="C171:D171"/>
    <mergeCell ref="C162:D162"/>
    <mergeCell ref="C163:D163"/>
    <mergeCell ref="E138:F138"/>
    <mergeCell ref="G171:H171"/>
    <mergeCell ref="E158:F158"/>
    <mergeCell ref="E159:F159"/>
    <mergeCell ref="E160:F160"/>
    <mergeCell ref="E161:F161"/>
    <mergeCell ref="E162:F162"/>
    <mergeCell ref="E163:F163"/>
    <mergeCell ref="E164:F164"/>
    <mergeCell ref="G163:H163"/>
    <mergeCell ref="G144:H144"/>
    <mergeCell ref="G124:H124"/>
    <mergeCell ref="G125:H125"/>
    <mergeCell ref="G126:H126"/>
    <mergeCell ref="C156:L156"/>
    <mergeCell ref="E124:F124"/>
    <mergeCell ref="E125:F125"/>
    <mergeCell ref="C139:D139"/>
    <mergeCell ref="C124:D124"/>
    <mergeCell ref="C125:D125"/>
    <mergeCell ref="C148:D148"/>
    <mergeCell ref="K157:L157"/>
    <mergeCell ref="I157:J157"/>
    <mergeCell ref="G128:H128"/>
    <mergeCell ref="G129:H129"/>
    <mergeCell ref="G137:H137"/>
    <mergeCell ref="G136:H136"/>
    <mergeCell ref="G148:H148"/>
    <mergeCell ref="G142:H142"/>
    <mergeCell ref="G143:H143"/>
    <mergeCell ref="G247:H247"/>
    <mergeCell ref="E157:F157"/>
    <mergeCell ref="C144:D144"/>
    <mergeCell ref="C145:D145"/>
    <mergeCell ref="C232:D232"/>
    <mergeCell ref="E232:F232"/>
    <mergeCell ref="E171:F171"/>
    <mergeCell ref="C157:D157"/>
    <mergeCell ref="C181:D181"/>
    <mergeCell ref="C184:D184"/>
    <mergeCell ref="C307:D307"/>
    <mergeCell ref="I270:J270"/>
    <mergeCell ref="E233:F233"/>
    <mergeCell ref="E234:F234"/>
    <mergeCell ref="E235:F235"/>
    <mergeCell ref="I245:J245"/>
    <mergeCell ref="I251:J251"/>
    <mergeCell ref="I252:J252"/>
    <mergeCell ref="I253:J253"/>
    <mergeCell ref="E270:F270"/>
    <mergeCell ref="G248:H248"/>
    <mergeCell ref="A430:B430"/>
    <mergeCell ref="C236:D236"/>
    <mergeCell ref="C237:D237"/>
    <mergeCell ref="A344:B344"/>
    <mergeCell ref="C245:D245"/>
    <mergeCell ref="C247:D247"/>
    <mergeCell ref="C249:D249"/>
    <mergeCell ref="C250:D250"/>
    <mergeCell ref="A305:B305"/>
    <mergeCell ref="G472:H472"/>
    <mergeCell ref="C238:D238"/>
    <mergeCell ref="C239:D239"/>
    <mergeCell ref="E239:F239"/>
    <mergeCell ref="G252:H252"/>
    <mergeCell ref="C251:D251"/>
    <mergeCell ref="E249:F249"/>
    <mergeCell ref="E250:F250"/>
    <mergeCell ref="C248:D248"/>
    <mergeCell ref="E248:F248"/>
    <mergeCell ref="G362:H362"/>
    <mergeCell ref="C349:D349"/>
    <mergeCell ref="C321:D321"/>
    <mergeCell ref="I472:J472"/>
    <mergeCell ref="G511:H511"/>
    <mergeCell ref="C511:D511"/>
    <mergeCell ref="C350:D350"/>
    <mergeCell ref="C354:D354"/>
    <mergeCell ref="G321:H321"/>
    <mergeCell ref="E473:F473"/>
    <mergeCell ref="I372:J372"/>
    <mergeCell ref="C447:D447"/>
    <mergeCell ref="K270:L270"/>
    <mergeCell ref="I486:J486"/>
    <mergeCell ref="C276:D276"/>
    <mergeCell ref="C277:D277"/>
    <mergeCell ref="E277:F277"/>
    <mergeCell ref="E271:F271"/>
    <mergeCell ref="E272:F272"/>
    <mergeCell ref="K297:L297"/>
    <mergeCell ref="I294:J294"/>
    <mergeCell ref="I295:J295"/>
    <mergeCell ref="K295:L295"/>
    <mergeCell ref="A509:B509"/>
    <mergeCell ref="C510:J510"/>
    <mergeCell ref="I367:J367"/>
    <mergeCell ref="I368:J368"/>
    <mergeCell ref="I369:J369"/>
    <mergeCell ref="I370:J370"/>
    <mergeCell ref="I371:J371"/>
    <mergeCell ref="K290:L290"/>
    <mergeCell ref="K291:L291"/>
    <mergeCell ref="K292:L292"/>
    <mergeCell ref="K293:L293"/>
    <mergeCell ref="I292:J292"/>
    <mergeCell ref="I293:J293"/>
    <mergeCell ref="K296:L296"/>
    <mergeCell ref="G307:H307"/>
    <mergeCell ref="I307:J307"/>
    <mergeCell ref="C306:L306"/>
    <mergeCell ref="K307:L307"/>
    <mergeCell ref="K298:L298"/>
    <mergeCell ref="K299:L299"/>
    <mergeCell ref="I296:J296"/>
    <mergeCell ref="I297:J297"/>
    <mergeCell ref="I298:J298"/>
    <mergeCell ref="I438:J438"/>
    <mergeCell ref="K288:L288"/>
    <mergeCell ref="E307:F307"/>
    <mergeCell ref="C345:J345"/>
    <mergeCell ref="C313:D313"/>
    <mergeCell ref="E312:F312"/>
    <mergeCell ref="E313:F313"/>
    <mergeCell ref="E314:F314"/>
    <mergeCell ref="E321:F321"/>
    <mergeCell ref="K294:L294"/>
    <mergeCell ref="E275:F275"/>
    <mergeCell ref="E276:F276"/>
    <mergeCell ref="G271:H271"/>
    <mergeCell ref="G272:H272"/>
    <mergeCell ref="G273:H273"/>
    <mergeCell ref="G274:H274"/>
    <mergeCell ref="G275:H275"/>
    <mergeCell ref="G276:H276"/>
    <mergeCell ref="E456:F456"/>
    <mergeCell ref="E457:F457"/>
    <mergeCell ref="E458:F458"/>
    <mergeCell ref="E449:F449"/>
    <mergeCell ref="E454:F454"/>
    <mergeCell ref="E455:F455"/>
    <mergeCell ref="E452:F452"/>
    <mergeCell ref="E453:F453"/>
    <mergeCell ref="E451:F451"/>
    <mergeCell ref="K232:L232"/>
    <mergeCell ref="I246:J246"/>
    <mergeCell ref="I321:J321"/>
    <mergeCell ref="K246:L246"/>
    <mergeCell ref="I232:J232"/>
    <mergeCell ref="K321:L321"/>
    <mergeCell ref="C269:L269"/>
    <mergeCell ref="K289:L289"/>
    <mergeCell ref="E273:F273"/>
    <mergeCell ref="E274:F274"/>
    <mergeCell ref="K486:L486"/>
    <mergeCell ref="C459:D459"/>
    <mergeCell ref="C485:D485"/>
    <mergeCell ref="E486:F486"/>
    <mergeCell ref="G486:H486"/>
    <mergeCell ref="E460:F460"/>
    <mergeCell ref="G460:H460"/>
    <mergeCell ref="E459:F459"/>
    <mergeCell ref="C473:D473"/>
    <mergeCell ref="C460:D460"/>
    <mergeCell ref="E447:F447"/>
    <mergeCell ref="C448:D448"/>
    <mergeCell ref="C449:D449"/>
    <mergeCell ref="C450:D450"/>
    <mergeCell ref="E448:F448"/>
    <mergeCell ref="E450:F450"/>
    <mergeCell ref="C501:D501"/>
    <mergeCell ref="C479:D479"/>
    <mergeCell ref="C488:D488"/>
    <mergeCell ref="C489:D489"/>
    <mergeCell ref="C490:D490"/>
    <mergeCell ref="C491:D491"/>
    <mergeCell ref="C500:D500"/>
    <mergeCell ref="C497:D497"/>
    <mergeCell ref="C498:D498"/>
    <mergeCell ref="C499:D499"/>
    <mergeCell ref="G438:H438"/>
    <mergeCell ref="G439:H439"/>
    <mergeCell ref="G440:H440"/>
    <mergeCell ref="G452:H452"/>
    <mergeCell ref="G448:H448"/>
    <mergeCell ref="G446:H446"/>
    <mergeCell ref="G450:H450"/>
    <mergeCell ref="G451:H451"/>
    <mergeCell ref="I439:J439"/>
    <mergeCell ref="I440:J440"/>
    <mergeCell ref="I454:J454"/>
    <mergeCell ref="I450:J450"/>
    <mergeCell ref="I451:J451"/>
    <mergeCell ref="I452:J452"/>
    <mergeCell ref="I453:J453"/>
    <mergeCell ref="I448:J448"/>
    <mergeCell ref="G453:H453"/>
    <mergeCell ref="G457:H457"/>
    <mergeCell ref="I437:J437"/>
    <mergeCell ref="K452:L452"/>
    <mergeCell ref="G454:H454"/>
    <mergeCell ref="K451:L451"/>
    <mergeCell ref="K453:L453"/>
    <mergeCell ref="K446:L446"/>
    <mergeCell ref="I446:J446"/>
    <mergeCell ref="K450:L450"/>
    <mergeCell ref="K447:L447"/>
    <mergeCell ref="K448:L448"/>
    <mergeCell ref="K449:L449"/>
    <mergeCell ref="K454:L454"/>
    <mergeCell ref="I457:J457"/>
    <mergeCell ref="I455:J455"/>
    <mergeCell ref="I456:J456"/>
    <mergeCell ref="I447:J447"/>
    <mergeCell ref="I449:J449"/>
    <mergeCell ref="K455:L455"/>
    <mergeCell ref="K456:L456"/>
    <mergeCell ref="K457:L457"/>
    <mergeCell ref="G461:H461"/>
    <mergeCell ref="K458:L458"/>
    <mergeCell ref="K459:L459"/>
    <mergeCell ref="K460:L460"/>
    <mergeCell ref="K461:L461"/>
    <mergeCell ref="I458:J458"/>
    <mergeCell ref="I459:J459"/>
    <mergeCell ref="A469:B469"/>
    <mergeCell ref="C472:D472"/>
    <mergeCell ref="C462:D462"/>
    <mergeCell ref="K471:L472"/>
    <mergeCell ref="I460:J460"/>
    <mergeCell ref="G458:H458"/>
    <mergeCell ref="G459:H459"/>
    <mergeCell ref="E461:F461"/>
    <mergeCell ref="I461:J461"/>
    <mergeCell ref="G462:H462"/>
    <mergeCell ref="C474:D474"/>
    <mergeCell ref="C475:D475"/>
    <mergeCell ref="C476:D476"/>
    <mergeCell ref="C477:D477"/>
    <mergeCell ref="E462:F462"/>
    <mergeCell ref="C470:L470"/>
    <mergeCell ref="E472:F472"/>
    <mergeCell ref="K462:L462"/>
    <mergeCell ref="I462:J462"/>
    <mergeCell ref="B463:L463"/>
    <mergeCell ref="C478:D478"/>
    <mergeCell ref="E496:F496"/>
    <mergeCell ref="E488:F488"/>
    <mergeCell ref="E489:F489"/>
    <mergeCell ref="E490:F490"/>
    <mergeCell ref="E491:F491"/>
    <mergeCell ref="C495:D495"/>
    <mergeCell ref="E485:F485"/>
    <mergeCell ref="C486:D486"/>
    <mergeCell ref="C487:D487"/>
    <mergeCell ref="K479:L479"/>
    <mergeCell ref="G477:H477"/>
    <mergeCell ref="G478:H478"/>
    <mergeCell ref="G479:H479"/>
    <mergeCell ref="I478:J478"/>
    <mergeCell ref="I479:J479"/>
    <mergeCell ref="E474:F474"/>
    <mergeCell ref="K477:L477"/>
    <mergeCell ref="K478:L478"/>
    <mergeCell ref="G473:H473"/>
    <mergeCell ref="G474:H474"/>
    <mergeCell ref="G475:H475"/>
    <mergeCell ref="G476:H476"/>
    <mergeCell ref="K473:L473"/>
    <mergeCell ref="K474:L474"/>
    <mergeCell ref="K475:L475"/>
    <mergeCell ref="I474:J474"/>
    <mergeCell ref="I473:J473"/>
    <mergeCell ref="K476:L476"/>
    <mergeCell ref="C496:D496"/>
    <mergeCell ref="I475:J475"/>
    <mergeCell ref="I476:J476"/>
    <mergeCell ref="I477:J477"/>
    <mergeCell ref="C492:D492"/>
    <mergeCell ref="C493:D493"/>
    <mergeCell ref="C494:D494"/>
    <mergeCell ref="E475:F475"/>
    <mergeCell ref="E476:F476"/>
    <mergeCell ref="E487:F487"/>
    <mergeCell ref="E495:F495"/>
    <mergeCell ref="E477:F477"/>
    <mergeCell ref="E478:F478"/>
    <mergeCell ref="E479:F479"/>
    <mergeCell ref="E492:F492"/>
    <mergeCell ref="E493:F493"/>
    <mergeCell ref="E494:F494"/>
    <mergeCell ref="G494:H494"/>
    <mergeCell ref="G495:H495"/>
    <mergeCell ref="E497:F497"/>
    <mergeCell ref="E498:F498"/>
    <mergeCell ref="E499:F499"/>
    <mergeCell ref="E500:F500"/>
    <mergeCell ref="G498:H498"/>
    <mergeCell ref="G499:H499"/>
    <mergeCell ref="E501:F501"/>
    <mergeCell ref="G487:H487"/>
    <mergeCell ref="G488:H488"/>
    <mergeCell ref="G489:H489"/>
    <mergeCell ref="G490:H490"/>
    <mergeCell ref="G491:H491"/>
    <mergeCell ref="G492:H492"/>
    <mergeCell ref="G493:H493"/>
    <mergeCell ref="I487:J487"/>
    <mergeCell ref="I488:J488"/>
    <mergeCell ref="I489:J489"/>
    <mergeCell ref="I490:J490"/>
    <mergeCell ref="I491:J491"/>
    <mergeCell ref="I492:J492"/>
    <mergeCell ref="K493:L493"/>
    <mergeCell ref="I495:J495"/>
    <mergeCell ref="I496:J496"/>
    <mergeCell ref="I497:J497"/>
    <mergeCell ref="I498:J498"/>
    <mergeCell ref="G500:H500"/>
    <mergeCell ref="I493:J493"/>
    <mergeCell ref="I494:J494"/>
    <mergeCell ref="G496:H496"/>
    <mergeCell ref="G497:H497"/>
    <mergeCell ref="K487:L487"/>
    <mergeCell ref="K488:L488"/>
    <mergeCell ref="K489:L489"/>
    <mergeCell ref="K490:L490"/>
    <mergeCell ref="K491:L491"/>
    <mergeCell ref="K492:L492"/>
    <mergeCell ref="K494:L494"/>
    <mergeCell ref="K495:L495"/>
    <mergeCell ref="K496:L496"/>
    <mergeCell ref="K497:L497"/>
    <mergeCell ref="I499:J499"/>
    <mergeCell ref="I500:J500"/>
    <mergeCell ref="C512:D512"/>
    <mergeCell ref="C513:D513"/>
    <mergeCell ref="C514:D514"/>
    <mergeCell ref="C515:D515"/>
    <mergeCell ref="K498:L498"/>
    <mergeCell ref="K499:L499"/>
    <mergeCell ref="K500:L500"/>
    <mergeCell ref="K501:L501"/>
    <mergeCell ref="I501:J501"/>
    <mergeCell ref="G501:H501"/>
    <mergeCell ref="I629:J629"/>
    <mergeCell ref="G629:H629"/>
    <mergeCell ref="B620:L620"/>
    <mergeCell ref="G595:H595"/>
    <mergeCell ref="C516:D516"/>
    <mergeCell ref="C517:D517"/>
    <mergeCell ref="C518:D518"/>
    <mergeCell ref="C526:D526"/>
    <mergeCell ref="C525:D525"/>
    <mergeCell ref="E596:F596"/>
    <mergeCell ref="C531:D531"/>
    <mergeCell ref="C532:D532"/>
    <mergeCell ref="A549:L549"/>
    <mergeCell ref="G539:H539"/>
    <mergeCell ref="K708:L708"/>
    <mergeCell ref="C534:D534"/>
    <mergeCell ref="C539:D539"/>
    <mergeCell ref="C540:D540"/>
    <mergeCell ref="C535:D535"/>
    <mergeCell ref="C536:D536"/>
    <mergeCell ref="I707:J707"/>
    <mergeCell ref="I708:J708"/>
    <mergeCell ref="G707:H707"/>
    <mergeCell ref="G708:H708"/>
    <mergeCell ref="F577:H577"/>
    <mergeCell ref="C528:D528"/>
    <mergeCell ref="C529:D529"/>
    <mergeCell ref="C574:D574"/>
    <mergeCell ref="C533:D533"/>
    <mergeCell ref="C530:D530"/>
    <mergeCell ref="C737:F737"/>
    <mergeCell ref="C738:F738"/>
    <mergeCell ref="A734:B734"/>
    <mergeCell ref="A735:B736"/>
    <mergeCell ref="C736:F736"/>
    <mergeCell ref="C735:F735"/>
    <mergeCell ref="B766:L766"/>
    <mergeCell ref="A760:L760"/>
    <mergeCell ref="B775:L775"/>
    <mergeCell ref="B762:L762"/>
    <mergeCell ref="B763:L763"/>
    <mergeCell ref="C743:F743"/>
    <mergeCell ref="C748:D748"/>
    <mergeCell ref="E745:F745"/>
    <mergeCell ref="E746:F746"/>
    <mergeCell ref="E747:F747"/>
    <mergeCell ref="B774:L774"/>
    <mergeCell ref="B767:L767"/>
    <mergeCell ref="B769:L769"/>
    <mergeCell ref="B770:L770"/>
    <mergeCell ref="B771:L771"/>
    <mergeCell ref="B759:L759"/>
    <mergeCell ref="B768:L768"/>
    <mergeCell ref="B761:L761"/>
    <mergeCell ref="B764:L764"/>
    <mergeCell ref="B765:L765"/>
    <mergeCell ref="C739:F739"/>
    <mergeCell ref="C740:F740"/>
    <mergeCell ref="A778:M778"/>
    <mergeCell ref="C756:F756"/>
    <mergeCell ref="C757:F757"/>
    <mergeCell ref="C754:F754"/>
    <mergeCell ref="C755:F755"/>
    <mergeCell ref="B776:L776"/>
    <mergeCell ref="B772:L772"/>
    <mergeCell ref="B773:L773"/>
    <mergeCell ref="C749:F749"/>
    <mergeCell ref="C750:F750"/>
    <mergeCell ref="C753:F753"/>
    <mergeCell ref="C751:F751"/>
    <mergeCell ref="C752:F752"/>
    <mergeCell ref="C741:F741"/>
    <mergeCell ref="C742:F742"/>
    <mergeCell ref="E748:F748"/>
    <mergeCell ref="C745:D745"/>
    <mergeCell ref="C758:F758"/>
    <mergeCell ref="K162:L162"/>
    <mergeCell ref="K163:L163"/>
    <mergeCell ref="K164:L164"/>
    <mergeCell ref="K171:L171"/>
    <mergeCell ref="K172:L172"/>
    <mergeCell ref="K173:L173"/>
    <mergeCell ref="K174:L174"/>
    <mergeCell ref="K181:L181"/>
    <mergeCell ref="K179:L179"/>
    <mergeCell ref="K180:L180"/>
    <mergeCell ref="K182:L182"/>
    <mergeCell ref="K175:L175"/>
    <mergeCell ref="K176:L176"/>
    <mergeCell ref="K177:L177"/>
    <mergeCell ref="K178:L178"/>
    <mergeCell ref="K158:L158"/>
    <mergeCell ref="K159:L159"/>
    <mergeCell ref="K160:L160"/>
    <mergeCell ref="K161:L161"/>
    <mergeCell ref="K170:L170"/>
    <mergeCell ref="C170:D170"/>
    <mergeCell ref="E170:F170"/>
    <mergeCell ref="G170:H170"/>
    <mergeCell ref="G159:H159"/>
    <mergeCell ref="G160:H160"/>
    <mergeCell ref="B727:L727"/>
    <mergeCell ref="K183:L183"/>
    <mergeCell ref="K184:L184"/>
    <mergeCell ref="K185:L185"/>
    <mergeCell ref="K436:L436"/>
    <mergeCell ref="K437:L437"/>
    <mergeCell ref="K438:L438"/>
    <mergeCell ref="K439:L439"/>
    <mergeCell ref="A711:L711"/>
    <mergeCell ref="C527:D527"/>
  </mergeCells>
  <phoneticPr fontId="0" type="noConversion"/>
  <printOptions horizontalCentered="1"/>
  <pageMargins left="0.78740157480314965" right="0.59055118110236227" top="0.94488188976377963" bottom="0.19685039370078741" header="0.27559055118110237" footer="3.937007874015748E-2"/>
  <pageSetup paperSize="9" scale="61" orientation="landscape" r:id="rId1"/>
  <headerFooter alignWithMargins="0"/>
  <rowBreaks count="19" manualBreakCount="19">
    <brk id="42" max="12" man="1"/>
    <brk id="79" max="12" man="1"/>
    <brk id="117" max="12" man="1"/>
    <brk id="153" max="12" man="1"/>
    <brk id="193" max="12" man="1"/>
    <brk id="228" max="12" man="1"/>
    <brk id="266" max="12" man="1"/>
    <brk id="303" max="12" man="1"/>
    <brk id="342" max="12" man="1"/>
    <brk id="385" max="12" man="1"/>
    <brk id="428" max="12" man="1"/>
    <brk id="467" max="12" man="1"/>
    <brk id="507" max="12" man="1"/>
    <brk id="547" max="12" man="1"/>
    <brk id="585" max="12" man="1"/>
    <brk id="625" max="12" man="1"/>
    <brk id="663" max="12" man="1"/>
    <brk id="703" max="12" man="1"/>
    <brk id="732" max="12" man="1"/>
  </rowBreaks>
  <drawing r:id="rId2"/>
</worksheet>
</file>

<file path=xl/worksheets/sheet5.xml><?xml version="1.0" encoding="utf-8"?>
<worksheet xmlns="http://schemas.openxmlformats.org/spreadsheetml/2006/main" xmlns:r="http://schemas.openxmlformats.org/officeDocument/2006/relationships">
  <sheetPr codeName="Φύλλο5"/>
  <dimension ref="A1:P27"/>
  <sheetViews>
    <sheetView view="pageBreakPreview" topLeftCell="C1" zoomScale="75" zoomScaleNormal="75" zoomScaleSheetLayoutView="75" workbookViewId="0">
      <selection activeCell="O22" sqref="O22"/>
    </sheetView>
  </sheetViews>
  <sheetFormatPr defaultColWidth="8.625" defaultRowHeight="15"/>
  <cols>
    <col min="1" max="1" width="1.375" style="10" customWidth="1"/>
    <col min="2" max="2" width="19.125" style="10" customWidth="1"/>
    <col min="3" max="3" width="11.125" style="10" customWidth="1"/>
    <col min="4" max="4" width="9.5" style="10" customWidth="1"/>
    <col min="5" max="5" width="8.625" style="10" customWidth="1"/>
    <col min="6" max="6" width="11.625" style="10" customWidth="1"/>
    <col min="7" max="7" width="10.125" style="10" customWidth="1"/>
    <col min="8" max="8" width="9.625" style="10" customWidth="1"/>
    <col min="9" max="9" width="9.375" style="10" customWidth="1"/>
    <col min="10" max="10" width="10.125" style="10" customWidth="1"/>
    <col min="11" max="11" width="9.625" style="10" customWidth="1"/>
    <col min="12" max="12" width="11.875" style="10" customWidth="1"/>
    <col min="13" max="13" width="11.125" style="10" customWidth="1"/>
    <col min="14" max="14" width="10" style="10" customWidth="1"/>
    <col min="15" max="15" width="3.5" style="10" customWidth="1"/>
    <col min="16" max="16384" width="8.625" style="10"/>
  </cols>
  <sheetData>
    <row r="1" spans="1:14" ht="59.45" customHeight="1">
      <c r="A1" s="745" t="s">
        <v>1079</v>
      </c>
      <c r="B1" s="745"/>
      <c r="C1" s="745"/>
      <c r="D1" s="745"/>
      <c r="E1" s="745"/>
      <c r="F1" s="745"/>
      <c r="G1" s="745"/>
      <c r="H1" s="745"/>
      <c r="I1" s="745"/>
      <c r="J1" s="745"/>
      <c r="K1" s="745"/>
      <c r="L1" s="745"/>
      <c r="M1" s="745"/>
      <c r="N1" s="745"/>
    </row>
    <row r="2" spans="1:14" s="141" customFormat="1" ht="15.75" thickBot="1">
      <c r="B2" s="742"/>
      <c r="C2" s="742"/>
      <c r="D2" s="742"/>
      <c r="E2" s="742"/>
      <c r="F2" s="742"/>
      <c r="G2" s="742"/>
      <c r="H2" s="742"/>
      <c r="I2" s="742"/>
      <c r="J2" s="742"/>
      <c r="K2" s="742"/>
      <c r="L2" s="742"/>
    </row>
    <row r="3" spans="1:14" s="141" customFormat="1" ht="78.599999999999994" customHeight="1">
      <c r="B3" s="748" t="s">
        <v>393</v>
      </c>
      <c r="C3" s="303" t="s">
        <v>839</v>
      </c>
      <c r="D3" s="303" t="s">
        <v>113</v>
      </c>
      <c r="E3" s="303" t="s">
        <v>243</v>
      </c>
      <c r="F3" s="303" t="s">
        <v>199</v>
      </c>
      <c r="G3" s="303" t="s">
        <v>115</v>
      </c>
      <c r="H3" s="303" t="s">
        <v>109</v>
      </c>
      <c r="I3" s="303" t="s">
        <v>394</v>
      </c>
      <c r="J3" s="303" t="s">
        <v>844</v>
      </c>
      <c r="K3" s="303" t="s">
        <v>332</v>
      </c>
      <c r="L3" s="303" t="s">
        <v>296</v>
      </c>
      <c r="M3" s="303" t="s">
        <v>301</v>
      </c>
      <c r="N3" s="304" t="s">
        <v>253</v>
      </c>
    </row>
    <row r="4" spans="1:14" s="141" customFormat="1" ht="15.6" customHeight="1">
      <c r="B4" s="749"/>
      <c r="C4" s="750" t="s">
        <v>124</v>
      </c>
      <c r="D4" s="751"/>
      <c r="E4" s="751"/>
      <c r="F4" s="751"/>
      <c r="G4" s="751"/>
      <c r="H4" s="751"/>
      <c r="I4" s="751"/>
      <c r="J4" s="751"/>
      <c r="K4" s="751"/>
      <c r="L4" s="751"/>
      <c r="M4" s="751"/>
      <c r="N4" s="752"/>
    </row>
    <row r="5" spans="1:14" s="141" customFormat="1" ht="19.5" customHeight="1">
      <c r="B5" s="227" t="s">
        <v>395</v>
      </c>
      <c r="C5" s="743">
        <v>1.4</v>
      </c>
      <c r="D5" s="743">
        <v>1.6</v>
      </c>
      <c r="E5" s="743">
        <v>1.6</v>
      </c>
      <c r="F5" s="743">
        <v>1.7</v>
      </c>
      <c r="G5" s="743">
        <v>1.3</v>
      </c>
      <c r="H5" s="743">
        <v>0.7</v>
      </c>
      <c r="I5" s="743">
        <v>1.2</v>
      </c>
      <c r="J5" s="743" t="s">
        <v>838</v>
      </c>
      <c r="K5" s="743">
        <v>1.2</v>
      </c>
      <c r="L5" s="743">
        <v>2.4</v>
      </c>
      <c r="M5" s="743">
        <v>2.6</v>
      </c>
      <c r="N5" s="743">
        <v>5</v>
      </c>
    </row>
    <row r="6" spans="1:14" s="141" customFormat="1" ht="19.5" customHeight="1">
      <c r="B6" s="227" t="s">
        <v>410</v>
      </c>
      <c r="C6" s="744"/>
      <c r="D6" s="744"/>
      <c r="E6" s="744"/>
      <c r="F6" s="744"/>
      <c r="G6" s="744"/>
      <c r="H6" s="744"/>
      <c r="I6" s="744"/>
      <c r="J6" s="744"/>
      <c r="K6" s="744"/>
      <c r="L6" s="744"/>
      <c r="M6" s="744"/>
      <c r="N6" s="744"/>
    </row>
    <row r="7" spans="1:14" s="141" customFormat="1">
      <c r="B7" s="227" t="s">
        <v>396</v>
      </c>
      <c r="C7" s="146">
        <v>0.4</v>
      </c>
      <c r="D7" s="146">
        <v>0.4</v>
      </c>
      <c r="E7" s="146">
        <v>0.4</v>
      </c>
      <c r="F7" s="146">
        <v>0.3</v>
      </c>
      <c r="G7" s="146">
        <v>0.4</v>
      </c>
      <c r="H7" s="146">
        <v>0.2</v>
      </c>
      <c r="I7" s="146">
        <v>0.1</v>
      </c>
      <c r="J7" s="146" t="s">
        <v>838</v>
      </c>
      <c r="K7" s="146">
        <v>0.1</v>
      </c>
      <c r="L7" s="146"/>
      <c r="M7" s="146"/>
      <c r="N7" s="305"/>
    </row>
    <row r="8" spans="1:14" s="141" customFormat="1">
      <c r="B8" s="227" t="s">
        <v>397</v>
      </c>
      <c r="C8" s="146">
        <v>0.1</v>
      </c>
      <c r="D8" s="146">
        <v>0.2</v>
      </c>
      <c r="E8" s="146">
        <v>0.3</v>
      </c>
      <c r="F8" s="146">
        <v>0.2</v>
      </c>
      <c r="G8" s="146">
        <v>0.1</v>
      </c>
      <c r="H8" s="146">
        <v>0.2</v>
      </c>
      <c r="I8" s="146">
        <v>0.1</v>
      </c>
      <c r="J8" s="146">
        <v>0.1</v>
      </c>
      <c r="K8" s="146">
        <v>0.1</v>
      </c>
      <c r="L8" s="146">
        <v>0.2</v>
      </c>
      <c r="M8" s="146">
        <v>0.3</v>
      </c>
      <c r="N8" s="305">
        <v>0.2</v>
      </c>
    </row>
    <row r="9" spans="1:14" s="141" customFormat="1">
      <c r="B9" s="227" t="s">
        <v>398</v>
      </c>
      <c r="C9" s="146">
        <v>0.1</v>
      </c>
      <c r="D9" s="146">
        <v>0.5</v>
      </c>
      <c r="E9" s="146">
        <v>1.8</v>
      </c>
      <c r="F9" s="146">
        <v>0.2</v>
      </c>
      <c r="G9" s="146">
        <v>0.1</v>
      </c>
      <c r="H9" s="146">
        <v>0.1</v>
      </c>
      <c r="I9" s="146" t="s">
        <v>838</v>
      </c>
      <c r="J9" s="146">
        <v>0.1</v>
      </c>
      <c r="K9" s="146">
        <v>0.2</v>
      </c>
      <c r="L9" s="146">
        <v>2</v>
      </c>
      <c r="M9" s="146">
        <v>2.2000000000000002</v>
      </c>
      <c r="N9" s="305">
        <v>5</v>
      </c>
    </row>
    <row r="10" spans="1:14" s="141" customFormat="1" ht="30" customHeight="1">
      <c r="B10" s="227" t="s">
        <v>119</v>
      </c>
      <c r="C10" s="146" t="s">
        <v>112</v>
      </c>
      <c r="D10" s="146" t="s">
        <v>114</v>
      </c>
      <c r="E10" s="146" t="s">
        <v>952</v>
      </c>
      <c r="F10" s="146" t="s">
        <v>117</v>
      </c>
      <c r="G10" s="146" t="s">
        <v>1013</v>
      </c>
      <c r="H10" s="146" t="s">
        <v>1014</v>
      </c>
      <c r="I10" s="146" t="s">
        <v>118</v>
      </c>
      <c r="J10" s="146" t="s">
        <v>116</v>
      </c>
      <c r="K10" s="146" t="s">
        <v>111</v>
      </c>
      <c r="L10" s="146">
        <v>1.1000000000000001</v>
      </c>
      <c r="M10" s="146">
        <v>1.5</v>
      </c>
      <c r="N10" s="305">
        <v>1</v>
      </c>
    </row>
    <row r="11" spans="1:14" s="141" customFormat="1" ht="31.35" customHeight="1">
      <c r="B11" s="227" t="s">
        <v>110</v>
      </c>
      <c r="C11" s="146" t="s">
        <v>838</v>
      </c>
      <c r="D11" s="146" t="s">
        <v>838</v>
      </c>
      <c r="E11" s="146" t="s">
        <v>838</v>
      </c>
      <c r="F11" s="146" t="s">
        <v>838</v>
      </c>
      <c r="G11" s="146" t="s">
        <v>838</v>
      </c>
      <c r="H11" s="146" t="s">
        <v>1015</v>
      </c>
      <c r="I11" s="146">
        <v>0.5</v>
      </c>
      <c r="J11" s="146">
        <v>1.8</v>
      </c>
      <c r="K11" s="146" t="s">
        <v>838</v>
      </c>
      <c r="L11" s="146"/>
      <c r="M11" s="146"/>
      <c r="N11" s="305"/>
    </row>
    <row r="12" spans="1:14" s="141" customFormat="1" ht="30">
      <c r="B12" s="227" t="s">
        <v>1012</v>
      </c>
      <c r="C12" s="146" t="s">
        <v>838</v>
      </c>
      <c r="D12" s="146" t="s">
        <v>838</v>
      </c>
      <c r="E12" s="146" t="s">
        <v>838</v>
      </c>
      <c r="F12" s="146" t="s">
        <v>838</v>
      </c>
      <c r="G12" s="146" t="s">
        <v>838</v>
      </c>
      <c r="H12" s="146" t="s">
        <v>838</v>
      </c>
      <c r="I12" s="146" t="s">
        <v>1016</v>
      </c>
      <c r="J12" s="146" t="s">
        <v>1017</v>
      </c>
      <c r="K12" s="146" t="s">
        <v>838</v>
      </c>
      <c r="L12" s="146"/>
      <c r="M12" s="146"/>
      <c r="N12" s="305"/>
    </row>
    <row r="13" spans="1:14" s="141" customFormat="1">
      <c r="B13" s="227" t="s">
        <v>399</v>
      </c>
      <c r="C13" s="146">
        <v>0.5</v>
      </c>
      <c r="D13" s="146">
        <v>0.5</v>
      </c>
      <c r="E13" s="146">
        <v>1</v>
      </c>
      <c r="F13" s="146">
        <v>0.4</v>
      </c>
      <c r="G13" s="146">
        <v>0.2</v>
      </c>
      <c r="H13" s="146" t="s">
        <v>838</v>
      </c>
      <c r="I13" s="146" t="s">
        <v>838</v>
      </c>
      <c r="J13" s="146" t="s">
        <v>838</v>
      </c>
      <c r="K13" s="146" t="s">
        <v>838</v>
      </c>
      <c r="L13" s="146"/>
      <c r="M13" s="146"/>
      <c r="N13" s="305"/>
    </row>
    <row r="14" spans="1:14" s="141" customFormat="1" ht="22.35" customHeight="1">
      <c r="B14" s="227" t="s">
        <v>851</v>
      </c>
      <c r="C14" s="146" t="s">
        <v>838</v>
      </c>
      <c r="D14" s="146" t="s">
        <v>838</v>
      </c>
      <c r="E14" s="146" t="s">
        <v>838</v>
      </c>
      <c r="F14" s="146" t="s">
        <v>838</v>
      </c>
      <c r="G14" s="146" t="s">
        <v>838</v>
      </c>
      <c r="H14" s="146" t="s">
        <v>838</v>
      </c>
      <c r="I14" s="146" t="s">
        <v>838</v>
      </c>
      <c r="J14" s="146" t="s">
        <v>838</v>
      </c>
      <c r="K14" s="146" t="s">
        <v>838</v>
      </c>
      <c r="L14" s="146">
        <v>1</v>
      </c>
      <c r="M14" s="146">
        <v>1.2</v>
      </c>
      <c r="N14" s="305">
        <v>2.8</v>
      </c>
    </row>
    <row r="15" spans="1:14" s="141" customFormat="1" ht="21.6" customHeight="1" thickBot="1">
      <c r="B15" s="344" t="s">
        <v>198</v>
      </c>
      <c r="C15" s="345" t="s">
        <v>838</v>
      </c>
      <c r="D15" s="345">
        <v>5</v>
      </c>
      <c r="E15" s="345">
        <v>8</v>
      </c>
      <c r="F15" s="345">
        <v>3.5</v>
      </c>
      <c r="G15" s="345" t="s">
        <v>838</v>
      </c>
      <c r="H15" s="345" t="s">
        <v>838</v>
      </c>
      <c r="I15" s="345" t="s">
        <v>838</v>
      </c>
      <c r="J15" s="345">
        <v>10</v>
      </c>
      <c r="K15" s="345" t="s">
        <v>838</v>
      </c>
      <c r="L15" s="345"/>
      <c r="M15" s="345">
        <v>8</v>
      </c>
      <c r="N15" s="346"/>
    </row>
    <row r="16" spans="1:14" s="141" customFormat="1" ht="28.5" customHeight="1" thickBot="1">
      <c r="B16" s="328" t="s">
        <v>400</v>
      </c>
      <c r="C16" s="329">
        <v>3</v>
      </c>
      <c r="D16" s="329">
        <v>9</v>
      </c>
      <c r="E16" s="329">
        <f>1.6+0.4+0.3+1.8+1.9+1+8</f>
        <v>15</v>
      </c>
      <c r="F16" s="329">
        <v>7</v>
      </c>
      <c r="G16" s="329">
        <v>2.5</v>
      </c>
      <c r="H16" s="329">
        <v>1.6</v>
      </c>
      <c r="I16" s="329">
        <v>2.5</v>
      </c>
      <c r="J16" s="329">
        <v>15</v>
      </c>
      <c r="K16" s="329">
        <v>2</v>
      </c>
      <c r="L16" s="329">
        <v>6.7</v>
      </c>
      <c r="M16" s="329">
        <v>15.8</v>
      </c>
      <c r="N16" s="330">
        <f>SUM(N5:N15)</f>
        <v>14</v>
      </c>
    </row>
    <row r="17" spans="1:16" s="141" customFormat="1" ht="12" customHeight="1">
      <c r="B17" s="754"/>
      <c r="C17" s="754"/>
      <c r="D17" s="754"/>
      <c r="E17" s="754"/>
      <c r="F17" s="754"/>
      <c r="G17" s="754"/>
      <c r="H17" s="754"/>
      <c r="I17" s="754"/>
      <c r="J17" s="754"/>
      <c r="K17" s="754"/>
      <c r="L17" s="754"/>
    </row>
    <row r="18" spans="1:16" ht="19.5">
      <c r="B18" s="746"/>
      <c r="C18" s="746"/>
      <c r="D18" s="746"/>
      <c r="E18" s="746"/>
      <c r="F18" s="746"/>
      <c r="G18" s="746"/>
      <c r="H18" s="746"/>
      <c r="I18" s="746"/>
      <c r="J18" s="746"/>
      <c r="K18" s="746"/>
      <c r="L18" s="746"/>
    </row>
    <row r="19" spans="1:16" ht="19.5">
      <c r="B19" s="746" t="s">
        <v>1018</v>
      </c>
      <c r="C19" s="747"/>
      <c r="D19" s="747"/>
      <c r="E19" s="747"/>
      <c r="F19" s="747"/>
      <c r="G19" s="747"/>
      <c r="H19" s="747"/>
      <c r="I19" s="747"/>
      <c r="J19" s="747"/>
      <c r="K19" s="747"/>
      <c r="L19" s="747"/>
      <c r="M19" s="747"/>
      <c r="N19" s="747"/>
      <c r="O19" s="747"/>
      <c r="P19" s="747"/>
    </row>
    <row r="20" spans="1:16" ht="52.5" customHeight="1">
      <c r="B20" s="645" t="s">
        <v>384</v>
      </c>
      <c r="C20" s="645"/>
      <c r="D20" s="645"/>
      <c r="E20" s="645"/>
      <c r="F20" s="645"/>
      <c r="G20" s="645"/>
      <c r="H20" s="645"/>
      <c r="I20" s="645"/>
      <c r="J20" s="645"/>
      <c r="K20" s="645"/>
      <c r="L20" s="645"/>
      <c r="M20" s="645"/>
      <c r="N20" s="645"/>
      <c r="O20" s="645"/>
    </row>
    <row r="21" spans="1:16" ht="48.95" customHeight="1">
      <c r="B21" s="755" t="s">
        <v>1060</v>
      </c>
      <c r="C21" s="755"/>
      <c r="D21" s="755"/>
      <c r="E21" s="755"/>
      <c r="F21" s="755"/>
      <c r="G21" s="755"/>
      <c r="H21" s="755"/>
      <c r="I21" s="755"/>
      <c r="J21" s="755"/>
      <c r="K21" s="755"/>
      <c r="L21" s="755"/>
      <c r="M21" s="755"/>
      <c r="N21" s="755"/>
      <c r="O21" s="755"/>
      <c r="P21" s="400"/>
    </row>
    <row r="22" spans="1:16" ht="15.95" customHeight="1">
      <c r="B22" s="149"/>
      <c r="C22" s="149"/>
      <c r="D22" s="149"/>
      <c r="E22" s="149"/>
      <c r="F22" s="149"/>
      <c r="G22" s="149"/>
      <c r="H22" s="149"/>
      <c r="I22" s="149"/>
      <c r="J22" s="149"/>
      <c r="K22" s="149"/>
      <c r="L22" s="149"/>
      <c r="O22" s="10">
        <v>25</v>
      </c>
    </row>
    <row r="23" spans="1:16" ht="15.95" customHeight="1">
      <c r="B23" s="149"/>
      <c r="C23" s="149"/>
      <c r="D23" s="149"/>
      <c r="E23" s="149"/>
      <c r="F23" s="149"/>
      <c r="G23" s="149"/>
      <c r="H23" s="149"/>
      <c r="I23" s="149"/>
      <c r="J23" s="149"/>
      <c r="K23" s="149"/>
      <c r="L23" s="149"/>
    </row>
    <row r="24" spans="1:16" ht="9.6" customHeight="1">
      <c r="B24" s="149"/>
      <c r="C24" s="149"/>
      <c r="D24" s="149"/>
      <c r="E24" s="149"/>
      <c r="F24" s="149"/>
      <c r="G24" s="149"/>
      <c r="H24" s="149"/>
      <c r="I24" s="149"/>
      <c r="J24" s="149"/>
      <c r="K24" s="149"/>
      <c r="L24" s="149"/>
    </row>
    <row r="25" spans="1:16" customFormat="1" ht="13.5" customHeight="1">
      <c r="A25" s="355"/>
      <c r="B25" s="355"/>
      <c r="C25" s="355"/>
      <c r="D25" s="355"/>
      <c r="E25" s="355"/>
      <c r="F25" s="355"/>
      <c r="G25" s="355"/>
      <c r="H25" s="355"/>
      <c r="I25" s="355"/>
      <c r="J25" s="355"/>
      <c r="K25" s="355"/>
      <c r="L25" s="355"/>
      <c r="M25" s="355"/>
    </row>
    <row r="26" spans="1:16" ht="15.6" customHeight="1">
      <c r="B26" s="753"/>
      <c r="C26" s="753"/>
      <c r="D26" s="753"/>
      <c r="E26" s="753"/>
      <c r="F26" s="753"/>
      <c r="G26" s="753"/>
      <c r="H26" s="753"/>
      <c r="I26" s="753"/>
      <c r="J26" s="753"/>
      <c r="K26" s="753"/>
      <c r="L26" s="753"/>
    </row>
    <row r="27" spans="1:16">
      <c r="B27" s="495"/>
      <c r="C27" s="495"/>
      <c r="D27" s="495"/>
      <c r="E27" s="495"/>
      <c r="F27" s="495"/>
      <c r="G27" s="495"/>
      <c r="H27" s="495"/>
      <c r="I27" s="495"/>
      <c r="J27" s="495"/>
      <c r="K27" s="495"/>
      <c r="L27" s="495"/>
    </row>
  </sheetData>
  <mergeCells count="23">
    <mergeCell ref="B20:O20"/>
    <mergeCell ref="B21:O21"/>
    <mergeCell ref="K5:K6"/>
    <mergeCell ref="M5:M6"/>
    <mergeCell ref="L5:L6"/>
    <mergeCell ref="N5:N6"/>
    <mergeCell ref="G5:G6"/>
    <mergeCell ref="B27:L27"/>
    <mergeCell ref="B18:L18"/>
    <mergeCell ref="D5:D6"/>
    <mergeCell ref="E5:E6"/>
    <mergeCell ref="B26:L26"/>
    <mergeCell ref="B17:L17"/>
    <mergeCell ref="B2:L2"/>
    <mergeCell ref="F5:F6"/>
    <mergeCell ref="H5:H6"/>
    <mergeCell ref="J5:J6"/>
    <mergeCell ref="A1:N1"/>
    <mergeCell ref="B19:P19"/>
    <mergeCell ref="B3:B4"/>
    <mergeCell ref="I5:I6"/>
    <mergeCell ref="C4:N4"/>
    <mergeCell ref="C5:C6"/>
  </mergeCells>
  <phoneticPr fontId="0" type="noConversion"/>
  <printOptions horizontalCentered="1"/>
  <pageMargins left="0.39370078740157483" right="0.39370078740157483" top="0.98425196850393704" bottom="0.59055118110236227" header="0.11811023622047245" footer="0.51181102362204722"/>
  <pageSetup paperSize="9" scale="84"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Φύλλο6"/>
  <dimension ref="A1:K59"/>
  <sheetViews>
    <sheetView view="pageBreakPreview" zoomScaleNormal="75" zoomScaleSheetLayoutView="100" workbookViewId="0">
      <selection activeCell="A49" sqref="A49:K49"/>
    </sheetView>
  </sheetViews>
  <sheetFormatPr defaultColWidth="8.625" defaultRowHeight="15"/>
  <cols>
    <col min="1" max="1" width="3.125" style="10" customWidth="1"/>
    <col min="2" max="5" width="8.625" style="10" customWidth="1"/>
    <col min="6" max="6" width="14.125" style="10" customWidth="1"/>
    <col min="7" max="7" width="7.625" style="10" customWidth="1"/>
    <col min="8" max="8" width="12.625" style="10" customWidth="1"/>
    <col min="9" max="9" width="9" style="10" hidden="1" customWidth="1"/>
    <col min="10" max="10" width="7.5" style="10" hidden="1" customWidth="1"/>
    <col min="11" max="11" width="18.125" style="10" customWidth="1"/>
    <col min="12" max="12" width="6.125" style="10" customWidth="1"/>
    <col min="13" max="16384" width="8.625" style="10"/>
  </cols>
  <sheetData>
    <row r="1" spans="1:11" ht="18">
      <c r="A1" s="773" t="s">
        <v>225</v>
      </c>
      <c r="B1" s="773"/>
      <c r="C1" s="773"/>
      <c r="D1" s="773"/>
      <c r="E1" s="773"/>
      <c r="F1" s="773"/>
      <c r="G1" s="773"/>
      <c r="H1" s="773"/>
      <c r="I1" s="773"/>
      <c r="J1" s="773"/>
      <c r="K1" s="773"/>
    </row>
    <row r="2" spans="1:11" ht="5.45" customHeight="1">
      <c r="A2" s="774"/>
      <c r="B2" s="774"/>
      <c r="C2" s="774"/>
      <c r="D2" s="774"/>
      <c r="E2" s="774"/>
      <c r="F2" s="774"/>
      <c r="G2" s="774"/>
      <c r="H2" s="774"/>
      <c r="I2" s="774"/>
      <c r="J2" s="774"/>
      <c r="K2" s="774"/>
    </row>
    <row r="3" spans="1:11" ht="8.4499999999999993" customHeight="1">
      <c r="A3" s="645"/>
      <c r="B3" s="645"/>
      <c r="C3" s="645"/>
      <c r="D3" s="645"/>
      <c r="E3" s="645"/>
      <c r="F3" s="645"/>
      <c r="G3" s="645"/>
      <c r="H3" s="645"/>
      <c r="I3" s="645"/>
      <c r="J3" s="645"/>
      <c r="K3" s="645"/>
    </row>
    <row r="4" spans="1:11">
      <c r="A4" s="647" t="s">
        <v>679</v>
      </c>
      <c r="B4" s="647"/>
      <c r="C4" s="647"/>
      <c r="D4" s="647"/>
      <c r="E4" s="647"/>
      <c r="F4" s="647"/>
      <c r="G4" s="647"/>
      <c r="H4" s="647"/>
      <c r="I4" s="647"/>
      <c r="J4" s="647"/>
      <c r="K4" s="647"/>
    </row>
    <row r="5" spans="1:11" ht="75" customHeight="1">
      <c r="A5" s="645" t="s">
        <v>126</v>
      </c>
      <c r="B5" s="645"/>
      <c r="C5" s="645"/>
      <c r="D5" s="645"/>
      <c r="E5" s="645"/>
      <c r="F5" s="645"/>
      <c r="G5" s="645"/>
      <c r="H5" s="645"/>
      <c r="I5" s="645"/>
      <c r="J5" s="645"/>
      <c r="K5" s="645"/>
    </row>
    <row r="6" spans="1:11" ht="51" customHeight="1">
      <c r="A6" s="295"/>
      <c r="B6" s="645" t="s">
        <v>146</v>
      </c>
      <c r="C6" s="645"/>
      <c r="D6" s="645"/>
      <c r="E6" s="645"/>
      <c r="F6" s="645"/>
      <c r="G6" s="645"/>
      <c r="H6" s="645"/>
      <c r="I6" s="645"/>
      <c r="J6" s="645"/>
      <c r="K6" s="645"/>
    </row>
    <row r="7" spans="1:11" ht="33" customHeight="1">
      <c r="A7" s="295"/>
      <c r="B7" s="645" t="s">
        <v>880</v>
      </c>
      <c r="C7" s="645"/>
      <c r="D7" s="645"/>
      <c r="E7" s="645"/>
      <c r="F7" s="645"/>
      <c r="G7" s="645"/>
      <c r="H7" s="645"/>
      <c r="I7" s="645"/>
      <c r="J7" s="645"/>
      <c r="K7" s="645"/>
    </row>
    <row r="8" spans="1:11" ht="78.599999999999994" customHeight="1">
      <c r="A8" s="295"/>
      <c r="B8" s="645" t="s">
        <v>681</v>
      </c>
      <c r="C8" s="645"/>
      <c r="D8" s="645"/>
      <c r="E8" s="645"/>
      <c r="F8" s="645"/>
      <c r="G8" s="645"/>
      <c r="H8" s="645"/>
      <c r="I8" s="645"/>
      <c r="J8" s="645"/>
      <c r="K8" s="645"/>
    </row>
    <row r="9" spans="1:11" ht="47.45" customHeight="1">
      <c r="A9" s="645" t="s">
        <v>415</v>
      </c>
      <c r="B9" s="645"/>
      <c r="C9" s="645"/>
      <c r="D9" s="645"/>
      <c r="E9" s="645"/>
      <c r="F9" s="645"/>
      <c r="G9" s="645"/>
      <c r="H9" s="645"/>
      <c r="I9" s="645"/>
      <c r="J9" s="645"/>
      <c r="K9" s="645"/>
    </row>
    <row r="10" spans="1:11" ht="26.45" customHeight="1">
      <c r="A10" s="645" t="s">
        <v>145</v>
      </c>
      <c r="B10" s="645"/>
      <c r="C10" s="645"/>
      <c r="D10" s="645"/>
      <c r="E10" s="645"/>
      <c r="F10" s="645"/>
      <c r="G10" s="645"/>
      <c r="H10" s="645"/>
      <c r="I10" s="645"/>
      <c r="J10" s="645"/>
      <c r="K10" s="645"/>
    </row>
    <row r="11" spans="1:11" ht="36" customHeight="1">
      <c r="A11" s="645" t="s">
        <v>886</v>
      </c>
      <c r="B11" s="645"/>
      <c r="C11" s="645"/>
      <c r="D11" s="645"/>
      <c r="E11" s="645"/>
      <c r="F11" s="645"/>
      <c r="G11" s="645"/>
      <c r="H11" s="645"/>
      <c r="I11" s="645"/>
      <c r="J11" s="645"/>
      <c r="K11" s="645"/>
    </row>
    <row r="12" spans="1:11" ht="11.45" customHeight="1">
      <c r="A12" s="645"/>
      <c r="B12" s="645"/>
      <c r="C12" s="645"/>
      <c r="D12" s="645"/>
      <c r="E12" s="645"/>
      <c r="F12" s="645"/>
      <c r="G12" s="645"/>
      <c r="H12" s="645"/>
      <c r="I12" s="645"/>
      <c r="J12" s="645"/>
      <c r="K12" s="645"/>
    </row>
    <row r="13" spans="1:11" ht="406.35" customHeight="1">
      <c r="A13" s="756">
        <v>26</v>
      </c>
      <c r="B13" s="756"/>
      <c r="C13" s="756"/>
      <c r="D13" s="756"/>
      <c r="E13" s="756"/>
      <c r="F13" s="756"/>
      <c r="G13" s="756"/>
      <c r="H13" s="756"/>
      <c r="I13" s="756"/>
      <c r="J13" s="756"/>
      <c r="K13" s="756"/>
    </row>
    <row r="14" spans="1:11" ht="7.5" customHeight="1">
      <c r="A14" s="645"/>
      <c r="B14" s="645"/>
      <c r="C14" s="645"/>
      <c r="D14" s="645"/>
      <c r="E14" s="645"/>
      <c r="F14" s="645"/>
      <c r="G14" s="645"/>
      <c r="H14" s="645"/>
      <c r="I14" s="645"/>
      <c r="J14" s="645"/>
      <c r="K14" s="645"/>
    </row>
    <row r="15" spans="1:11" ht="22.35" customHeight="1">
      <c r="A15" s="771" t="s">
        <v>1087</v>
      </c>
      <c r="B15" s="771"/>
      <c r="C15" s="771"/>
      <c r="D15" s="771"/>
      <c r="E15" s="771"/>
      <c r="F15" s="771"/>
      <c r="G15" s="771"/>
      <c r="H15" s="771"/>
      <c r="I15" s="771"/>
      <c r="J15" s="771"/>
      <c r="K15" s="771"/>
    </row>
    <row r="16" spans="1:11" ht="33" customHeight="1">
      <c r="A16" s="770" t="s">
        <v>1020</v>
      </c>
      <c r="B16" s="770"/>
      <c r="C16" s="770"/>
      <c r="D16" s="770"/>
      <c r="E16" s="770"/>
      <c r="F16" s="770"/>
      <c r="G16" s="770"/>
      <c r="H16" s="770"/>
      <c r="I16" s="770"/>
      <c r="J16" s="770"/>
      <c r="K16" s="770"/>
    </row>
    <row r="17" spans="1:11" ht="20.45" customHeight="1">
      <c r="A17" s="771" t="s">
        <v>976</v>
      </c>
      <c r="B17" s="771"/>
      <c r="C17" s="771"/>
      <c r="D17" s="771"/>
      <c r="E17" s="771"/>
      <c r="F17" s="771"/>
      <c r="G17" s="771"/>
      <c r="H17" s="771"/>
      <c r="I17" s="771"/>
      <c r="J17" s="771"/>
      <c r="K17" s="771"/>
    </row>
    <row r="18" spans="1:11" ht="17.850000000000001" customHeight="1">
      <c r="A18" s="771" t="s">
        <v>1021</v>
      </c>
      <c r="B18" s="771"/>
      <c r="C18" s="771"/>
      <c r="D18" s="771"/>
      <c r="E18" s="771"/>
      <c r="F18" s="771"/>
      <c r="G18" s="771"/>
      <c r="H18" s="771"/>
      <c r="I18" s="771"/>
      <c r="J18" s="771"/>
      <c r="K18" s="771"/>
    </row>
    <row r="19" spans="1:11" ht="39" customHeight="1">
      <c r="A19" s="296"/>
      <c r="B19" s="770" t="s">
        <v>788</v>
      </c>
      <c r="C19" s="770"/>
      <c r="D19" s="770"/>
      <c r="E19" s="770"/>
      <c r="F19" s="770"/>
      <c r="G19" s="770"/>
      <c r="H19" s="770"/>
      <c r="I19" s="770"/>
      <c r="J19" s="770"/>
      <c r="K19" s="770"/>
    </row>
    <row r="20" spans="1:11" ht="47.1" customHeight="1">
      <c r="A20" s="296"/>
      <c r="B20" s="770" t="s">
        <v>1022</v>
      </c>
      <c r="C20" s="770"/>
      <c r="D20" s="770"/>
      <c r="E20" s="770"/>
      <c r="F20" s="770"/>
      <c r="G20" s="770"/>
      <c r="H20" s="770"/>
      <c r="I20" s="770"/>
      <c r="J20" s="770"/>
      <c r="K20" s="770"/>
    </row>
    <row r="21" spans="1:11" ht="14.1" customHeight="1">
      <c r="A21" s="775"/>
      <c r="B21" s="775"/>
      <c r="C21" s="775"/>
      <c r="D21" s="775"/>
      <c r="E21" s="775"/>
      <c r="F21" s="775"/>
      <c r="G21" s="775"/>
      <c r="H21" s="775"/>
      <c r="I21" s="775"/>
      <c r="J21" s="775"/>
      <c r="K21" s="775"/>
    </row>
    <row r="22" spans="1:11" ht="17.850000000000001" customHeight="1">
      <c r="A22" s="771" t="s">
        <v>1023</v>
      </c>
      <c r="B22" s="771"/>
      <c r="C22" s="771"/>
      <c r="D22" s="771"/>
      <c r="E22" s="771"/>
      <c r="F22" s="771"/>
      <c r="G22" s="771"/>
      <c r="H22" s="771"/>
      <c r="I22" s="771"/>
      <c r="J22" s="771"/>
      <c r="K22" s="771"/>
    </row>
    <row r="23" spans="1:11" ht="19.5" customHeight="1">
      <c r="A23" s="296"/>
      <c r="B23" s="770" t="s">
        <v>390</v>
      </c>
      <c r="C23" s="770"/>
      <c r="D23" s="770"/>
      <c r="E23" s="770"/>
      <c r="F23" s="770"/>
      <c r="G23" s="770"/>
      <c r="H23" s="770"/>
      <c r="I23" s="770"/>
      <c r="J23" s="770"/>
      <c r="K23" s="770"/>
    </row>
    <row r="24" spans="1:11" ht="32.1" customHeight="1">
      <c r="A24" s="296"/>
      <c r="B24" s="770" t="s">
        <v>1024</v>
      </c>
      <c r="C24" s="770"/>
      <c r="D24" s="770"/>
      <c r="E24" s="770"/>
      <c r="F24" s="770"/>
      <c r="G24" s="770"/>
      <c r="H24" s="770"/>
      <c r="I24" s="770"/>
      <c r="J24" s="770"/>
      <c r="K24" s="770"/>
    </row>
    <row r="25" spans="1:11" ht="10.5" customHeight="1">
      <c r="A25" s="296"/>
      <c r="B25" s="770"/>
      <c r="C25" s="770"/>
      <c r="D25" s="770"/>
      <c r="E25" s="770"/>
      <c r="F25" s="770"/>
      <c r="G25" s="770"/>
      <c r="H25" s="770"/>
      <c r="I25" s="770"/>
      <c r="J25" s="770"/>
      <c r="K25" s="770"/>
    </row>
    <row r="26" spans="1:11" ht="17.850000000000001" customHeight="1">
      <c r="A26" s="771" t="s">
        <v>1025</v>
      </c>
      <c r="B26" s="771"/>
      <c r="C26" s="771"/>
      <c r="D26" s="771"/>
      <c r="E26" s="771"/>
      <c r="F26" s="771"/>
      <c r="G26" s="771"/>
      <c r="H26" s="771"/>
      <c r="I26" s="771"/>
      <c r="J26" s="771"/>
      <c r="K26" s="771"/>
    </row>
    <row r="27" spans="1:11" ht="21.6" customHeight="1">
      <c r="A27" s="296"/>
      <c r="B27" s="770" t="s">
        <v>391</v>
      </c>
      <c r="C27" s="770"/>
      <c r="D27" s="770"/>
      <c r="E27" s="770"/>
      <c r="F27" s="770"/>
      <c r="G27" s="770"/>
      <c r="H27" s="770"/>
      <c r="I27" s="770"/>
      <c r="J27" s="770"/>
      <c r="K27" s="770"/>
    </row>
    <row r="28" spans="1:11" ht="21" customHeight="1">
      <c r="A28" s="771" t="s">
        <v>1026</v>
      </c>
      <c r="B28" s="771"/>
      <c r="C28" s="771"/>
      <c r="D28" s="771"/>
      <c r="E28" s="771"/>
      <c r="F28" s="771"/>
      <c r="G28" s="771"/>
      <c r="H28" s="771"/>
      <c r="I28" s="771"/>
      <c r="J28" s="771"/>
      <c r="K28" s="771"/>
    </row>
    <row r="29" spans="1:11" ht="50.1" customHeight="1">
      <c r="A29" s="296"/>
      <c r="B29" s="770" t="s">
        <v>680</v>
      </c>
      <c r="C29" s="770"/>
      <c r="D29" s="770"/>
      <c r="E29" s="770"/>
      <c r="F29" s="770"/>
      <c r="G29" s="770"/>
      <c r="H29" s="770"/>
      <c r="I29" s="770"/>
      <c r="J29" s="770"/>
      <c r="K29" s="770"/>
    </row>
    <row r="30" spans="1:11" ht="47.1" customHeight="1">
      <c r="A30" s="296"/>
      <c r="B30" s="770" t="s">
        <v>458</v>
      </c>
      <c r="C30" s="770"/>
      <c r="D30" s="770"/>
      <c r="E30" s="770"/>
      <c r="F30" s="770"/>
      <c r="G30" s="770"/>
      <c r="H30" s="770"/>
      <c r="I30" s="770"/>
      <c r="J30" s="770"/>
      <c r="K30" s="770"/>
    </row>
    <row r="31" spans="1:11" ht="19.350000000000001" customHeight="1">
      <c r="A31" s="296"/>
      <c r="B31" s="770" t="s">
        <v>459</v>
      </c>
      <c r="C31" s="770"/>
      <c r="D31" s="770"/>
      <c r="E31" s="770"/>
      <c r="F31" s="770"/>
      <c r="G31" s="770"/>
      <c r="H31" s="770"/>
      <c r="I31" s="770"/>
      <c r="J31" s="770"/>
      <c r="K31" s="770"/>
    </row>
    <row r="32" spans="1:11" ht="38.1" customHeight="1">
      <c r="A32" s="770" t="s">
        <v>811</v>
      </c>
      <c r="B32" s="770"/>
      <c r="C32" s="770"/>
      <c r="D32" s="770"/>
      <c r="E32" s="770"/>
      <c r="F32" s="770"/>
      <c r="G32" s="770"/>
      <c r="H32" s="770"/>
      <c r="I32" s="770"/>
      <c r="J32" s="770"/>
      <c r="K32" s="770"/>
    </row>
    <row r="33" spans="1:11" ht="7.35" customHeight="1">
      <c r="A33" s="770"/>
      <c r="B33" s="770"/>
      <c r="C33" s="770"/>
      <c r="D33" s="770"/>
      <c r="E33" s="770"/>
      <c r="F33" s="770"/>
      <c r="G33" s="770"/>
      <c r="H33" s="770"/>
      <c r="I33" s="770"/>
      <c r="J33" s="770"/>
      <c r="K33" s="770"/>
    </row>
    <row r="34" spans="1:11" ht="26.1" customHeight="1" thickBot="1">
      <c r="A34" s="772" t="s">
        <v>186</v>
      </c>
      <c r="B34" s="772"/>
      <c r="C34" s="772"/>
      <c r="D34" s="772"/>
      <c r="E34" s="772"/>
      <c r="F34" s="772"/>
      <c r="G34" s="772"/>
      <c r="H34" s="772"/>
      <c r="I34" s="772"/>
      <c r="J34" s="772"/>
      <c r="K34" s="772"/>
    </row>
    <row r="35" spans="1:11" ht="32.1" customHeight="1">
      <c r="A35" s="166"/>
      <c r="B35" s="356" t="s">
        <v>832</v>
      </c>
      <c r="C35" s="776" t="s">
        <v>187</v>
      </c>
      <c r="D35" s="776"/>
      <c r="E35" s="776"/>
      <c r="F35" s="776"/>
      <c r="G35" s="777" t="s">
        <v>197</v>
      </c>
      <c r="H35" s="778"/>
      <c r="I35" s="166"/>
      <c r="J35" s="166"/>
      <c r="K35" s="166"/>
    </row>
    <row r="36" spans="1:11" ht="24.6" customHeight="1">
      <c r="A36" s="166"/>
      <c r="B36" s="227" t="s">
        <v>845</v>
      </c>
      <c r="C36" s="768" t="s">
        <v>188</v>
      </c>
      <c r="D36" s="768"/>
      <c r="E36" s="768"/>
      <c r="F36" s="768"/>
      <c r="G36" s="769"/>
      <c r="H36" s="480"/>
      <c r="I36" s="166"/>
      <c r="J36" s="166"/>
      <c r="K36" s="166"/>
    </row>
    <row r="37" spans="1:11" ht="12" customHeight="1">
      <c r="A37" s="166"/>
      <c r="B37" s="386">
        <v>1</v>
      </c>
      <c r="C37" s="764" t="s">
        <v>189</v>
      </c>
      <c r="D37" s="764"/>
      <c r="E37" s="764"/>
      <c r="F37" s="764"/>
      <c r="G37" s="759">
        <v>1</v>
      </c>
      <c r="H37" s="760"/>
      <c r="I37" s="166"/>
      <c r="J37" s="166"/>
      <c r="K37" s="166"/>
    </row>
    <row r="38" spans="1:11" ht="12" customHeight="1">
      <c r="A38" s="166"/>
      <c r="B38" s="386">
        <v>2</v>
      </c>
      <c r="C38" s="764" t="s">
        <v>190</v>
      </c>
      <c r="D38" s="764"/>
      <c r="E38" s="764"/>
      <c r="F38" s="764"/>
      <c r="G38" s="759">
        <v>1</v>
      </c>
      <c r="H38" s="760"/>
      <c r="I38" s="166"/>
      <c r="J38" s="166"/>
      <c r="K38" s="166"/>
    </row>
    <row r="39" spans="1:11" ht="12" customHeight="1">
      <c r="A39" s="166"/>
      <c r="B39" s="386">
        <v>3</v>
      </c>
      <c r="C39" s="764" t="s">
        <v>191</v>
      </c>
      <c r="D39" s="764"/>
      <c r="E39" s="764"/>
      <c r="F39" s="764"/>
      <c r="G39" s="759">
        <v>0.6</v>
      </c>
      <c r="H39" s="760"/>
      <c r="I39" s="166"/>
      <c r="J39" s="166"/>
      <c r="K39" s="166"/>
    </row>
    <row r="40" spans="1:11" ht="12" customHeight="1">
      <c r="A40" s="166"/>
      <c r="B40" s="386">
        <v>4</v>
      </c>
      <c r="C40" s="764" t="s">
        <v>194</v>
      </c>
      <c r="D40" s="764"/>
      <c r="E40" s="764"/>
      <c r="F40" s="764"/>
      <c r="G40" s="759">
        <v>0.6</v>
      </c>
      <c r="H40" s="760"/>
      <c r="I40" s="166"/>
      <c r="J40" s="166"/>
      <c r="K40" s="166"/>
    </row>
    <row r="41" spans="1:11" ht="20.45" customHeight="1">
      <c r="A41" s="166"/>
      <c r="B41" s="391" t="s">
        <v>202</v>
      </c>
      <c r="C41" s="758" t="s">
        <v>195</v>
      </c>
      <c r="D41" s="758"/>
      <c r="E41" s="758"/>
      <c r="F41" s="758"/>
      <c r="G41" s="759"/>
      <c r="H41" s="760"/>
      <c r="I41" s="166"/>
      <c r="J41" s="166"/>
      <c r="K41" s="166"/>
    </row>
    <row r="42" spans="1:11" ht="19.5" customHeight="1">
      <c r="A42" s="166"/>
      <c r="B42" s="393">
        <v>1</v>
      </c>
      <c r="C42" s="767" t="s">
        <v>196</v>
      </c>
      <c r="D42" s="767"/>
      <c r="E42" s="767"/>
      <c r="F42" s="767"/>
      <c r="G42" s="765">
        <v>0.15</v>
      </c>
      <c r="H42" s="766"/>
      <c r="I42" s="166"/>
      <c r="J42" s="166"/>
      <c r="K42" s="166"/>
    </row>
    <row r="43" spans="1:11" ht="20.45" customHeight="1">
      <c r="A43" s="238"/>
      <c r="B43" s="391" t="s">
        <v>682</v>
      </c>
      <c r="C43" s="758" t="s">
        <v>683</v>
      </c>
      <c r="D43" s="758"/>
      <c r="E43" s="758"/>
      <c r="F43" s="758"/>
      <c r="G43" s="759"/>
      <c r="H43" s="760"/>
      <c r="I43" s="238"/>
      <c r="J43" s="238"/>
      <c r="K43" s="238"/>
    </row>
    <row r="44" spans="1:11">
      <c r="A44" s="166"/>
      <c r="B44" s="386">
        <v>1</v>
      </c>
      <c r="C44" s="764" t="s">
        <v>684</v>
      </c>
      <c r="D44" s="764"/>
      <c r="E44" s="764"/>
      <c r="F44" s="764"/>
      <c r="G44" s="759">
        <v>0.4</v>
      </c>
      <c r="H44" s="760"/>
      <c r="I44" s="166"/>
      <c r="J44" s="166"/>
      <c r="K44" s="166"/>
    </row>
    <row r="45" spans="1:11">
      <c r="A45" s="238"/>
      <c r="B45" s="386">
        <v>2</v>
      </c>
      <c r="C45" s="764" t="s">
        <v>685</v>
      </c>
      <c r="D45" s="764"/>
      <c r="E45" s="764"/>
      <c r="F45" s="764"/>
      <c r="G45" s="759">
        <v>0.27</v>
      </c>
      <c r="H45" s="760"/>
      <c r="I45" s="238"/>
      <c r="J45" s="238"/>
      <c r="K45" s="238"/>
    </row>
    <row r="46" spans="1:11" ht="15.75" thickBot="1">
      <c r="A46" s="238"/>
      <c r="B46" s="392">
        <v>3</v>
      </c>
      <c r="C46" s="761" t="s">
        <v>686</v>
      </c>
      <c r="D46" s="761"/>
      <c r="E46" s="761"/>
      <c r="F46" s="761"/>
      <c r="G46" s="762" t="s">
        <v>687</v>
      </c>
      <c r="H46" s="763"/>
      <c r="I46" s="238"/>
      <c r="J46" s="238"/>
      <c r="K46" s="238"/>
    </row>
    <row r="47" spans="1:11">
      <c r="A47" s="238"/>
      <c r="B47" s="238"/>
      <c r="C47" s="238"/>
      <c r="D47" s="238"/>
      <c r="E47" s="238"/>
      <c r="F47" s="238"/>
      <c r="G47" s="238"/>
      <c r="H47" s="238"/>
      <c r="I47" s="238"/>
      <c r="J47" s="238"/>
      <c r="K47" s="238"/>
    </row>
    <row r="48" spans="1:11">
      <c r="A48" s="166"/>
      <c r="B48" s="166"/>
      <c r="C48" s="166"/>
      <c r="D48" s="166"/>
      <c r="E48" s="166"/>
      <c r="F48" s="166"/>
      <c r="G48" s="166"/>
      <c r="H48" s="166"/>
      <c r="I48" s="166"/>
      <c r="J48" s="166"/>
      <c r="K48" s="166"/>
    </row>
    <row r="49" spans="1:11" ht="72.95" customHeight="1">
      <c r="A49" s="757">
        <v>27</v>
      </c>
      <c r="B49" s="757"/>
      <c r="C49" s="757"/>
      <c r="D49" s="757"/>
      <c r="E49" s="757"/>
      <c r="F49" s="757"/>
      <c r="G49" s="757"/>
      <c r="H49" s="757"/>
      <c r="I49" s="757"/>
      <c r="J49" s="757"/>
      <c r="K49" s="757"/>
    </row>
    <row r="50" spans="1:11">
      <c r="A50" s="645"/>
      <c r="B50" s="645"/>
      <c r="C50" s="645"/>
      <c r="D50" s="645"/>
      <c r="E50" s="645"/>
      <c r="F50" s="645"/>
      <c r="G50" s="645"/>
      <c r="H50" s="645"/>
      <c r="I50" s="645"/>
      <c r="J50" s="645"/>
      <c r="K50" s="645"/>
    </row>
    <row r="51" spans="1:11">
      <c r="A51" s="645"/>
      <c r="B51" s="645"/>
      <c r="C51" s="645"/>
      <c r="D51" s="645"/>
      <c r="E51" s="645"/>
      <c r="F51" s="645"/>
      <c r="G51" s="645"/>
      <c r="H51" s="645"/>
      <c r="I51" s="645"/>
      <c r="J51" s="645"/>
      <c r="K51" s="645"/>
    </row>
    <row r="52" spans="1:11">
      <c r="A52" s="645"/>
      <c r="B52" s="645"/>
      <c r="C52" s="645"/>
      <c r="D52" s="645"/>
      <c r="E52" s="645"/>
      <c r="F52" s="645"/>
      <c r="G52" s="645"/>
      <c r="H52" s="645"/>
      <c r="I52" s="645"/>
      <c r="J52" s="645"/>
      <c r="K52" s="645"/>
    </row>
    <row r="53" spans="1:11">
      <c r="A53" s="645"/>
      <c r="B53" s="645"/>
      <c r="C53" s="645"/>
      <c r="D53" s="645"/>
      <c r="E53" s="645"/>
      <c r="F53" s="645"/>
      <c r="G53" s="645"/>
      <c r="H53" s="645"/>
      <c r="I53" s="645"/>
      <c r="J53" s="645"/>
      <c r="K53" s="645"/>
    </row>
    <row r="54" spans="1:11">
      <c r="A54" s="645"/>
      <c r="B54" s="645"/>
      <c r="C54" s="645"/>
      <c r="D54" s="645"/>
      <c r="E54" s="645"/>
      <c r="F54" s="645"/>
      <c r="G54" s="645"/>
      <c r="H54" s="645"/>
      <c r="I54" s="645"/>
      <c r="J54" s="645"/>
      <c r="K54" s="645"/>
    </row>
    <row r="55" spans="1:11">
      <c r="A55" s="495"/>
      <c r="B55" s="495"/>
      <c r="C55" s="495"/>
      <c r="D55" s="495"/>
      <c r="E55" s="495"/>
      <c r="F55" s="495"/>
      <c r="G55" s="495"/>
      <c r="H55" s="495"/>
      <c r="I55" s="495"/>
      <c r="J55" s="495"/>
      <c r="K55" s="495"/>
    </row>
    <row r="56" spans="1:11">
      <c r="A56" s="495"/>
      <c r="B56" s="495"/>
      <c r="C56" s="495"/>
      <c r="D56" s="495"/>
      <c r="E56" s="495"/>
      <c r="F56" s="495"/>
      <c r="G56" s="495"/>
      <c r="H56" s="495"/>
      <c r="I56" s="495"/>
      <c r="J56" s="495"/>
      <c r="K56" s="495"/>
    </row>
    <row r="57" spans="1:11">
      <c r="A57" s="495"/>
      <c r="B57" s="495"/>
      <c r="C57" s="495"/>
      <c r="D57" s="495"/>
      <c r="E57" s="495"/>
      <c r="F57" s="495"/>
      <c r="G57" s="495"/>
      <c r="H57" s="495"/>
      <c r="I57" s="495"/>
      <c r="J57" s="495"/>
      <c r="K57" s="495"/>
    </row>
    <row r="58" spans="1:11">
      <c r="A58" s="495"/>
      <c r="B58" s="495"/>
      <c r="C58" s="495"/>
      <c r="D58" s="495"/>
      <c r="E58" s="495"/>
      <c r="F58" s="495"/>
      <c r="G58" s="495"/>
      <c r="H58" s="495"/>
      <c r="I58" s="495"/>
      <c r="J58" s="495"/>
      <c r="K58" s="495"/>
    </row>
    <row r="59" spans="1:11">
      <c r="A59" s="495"/>
      <c r="B59" s="495"/>
      <c r="C59" s="495"/>
      <c r="D59" s="495"/>
      <c r="E59" s="495"/>
      <c r="F59" s="495"/>
      <c r="G59" s="495"/>
      <c r="H59" s="495"/>
      <c r="I59" s="495"/>
      <c r="J59" s="495"/>
      <c r="K59" s="495"/>
    </row>
  </sheetData>
  <mergeCells count="69">
    <mergeCell ref="A26:K26"/>
    <mergeCell ref="B19:K19"/>
    <mergeCell ref="B23:K23"/>
    <mergeCell ref="A22:K22"/>
    <mergeCell ref="G39:H39"/>
    <mergeCell ref="G40:H40"/>
    <mergeCell ref="C37:F37"/>
    <mergeCell ref="C38:F38"/>
    <mergeCell ref="B29:K29"/>
    <mergeCell ref="A28:K28"/>
    <mergeCell ref="A12:K12"/>
    <mergeCell ref="A21:K21"/>
    <mergeCell ref="B30:K30"/>
    <mergeCell ref="B31:K31"/>
    <mergeCell ref="C35:F35"/>
    <mergeCell ref="G35:H35"/>
    <mergeCell ref="A18:K18"/>
    <mergeCell ref="B20:K20"/>
    <mergeCell ref="B25:K25"/>
    <mergeCell ref="B27:K27"/>
    <mergeCell ref="A1:K1"/>
    <mergeCell ref="A2:K2"/>
    <mergeCell ref="A4:K4"/>
    <mergeCell ref="A10:K10"/>
    <mergeCell ref="A5:K5"/>
    <mergeCell ref="B6:K6"/>
    <mergeCell ref="B7:K7"/>
    <mergeCell ref="B8:K8"/>
    <mergeCell ref="A3:K3"/>
    <mergeCell ref="A9:K9"/>
    <mergeCell ref="A32:K32"/>
    <mergeCell ref="A15:K15"/>
    <mergeCell ref="A16:K16"/>
    <mergeCell ref="A33:K33"/>
    <mergeCell ref="A34:K34"/>
    <mergeCell ref="A14:K14"/>
    <mergeCell ref="A17:K17"/>
    <mergeCell ref="B24:K24"/>
    <mergeCell ref="A11:K11"/>
    <mergeCell ref="G41:H41"/>
    <mergeCell ref="G42:H42"/>
    <mergeCell ref="C41:F41"/>
    <mergeCell ref="C42:F42"/>
    <mergeCell ref="C36:F36"/>
    <mergeCell ref="G36:H36"/>
    <mergeCell ref="C39:F39"/>
    <mergeCell ref="C40:F40"/>
    <mergeCell ref="G37:H37"/>
    <mergeCell ref="G38:H38"/>
    <mergeCell ref="A52:K52"/>
    <mergeCell ref="A49:K49"/>
    <mergeCell ref="C43:F43"/>
    <mergeCell ref="G43:H43"/>
    <mergeCell ref="C46:F46"/>
    <mergeCell ref="G46:H46"/>
    <mergeCell ref="C44:F44"/>
    <mergeCell ref="G44:H44"/>
    <mergeCell ref="C45:F45"/>
    <mergeCell ref="G45:H45"/>
    <mergeCell ref="A58:K58"/>
    <mergeCell ref="A59:K59"/>
    <mergeCell ref="A13:K13"/>
    <mergeCell ref="A54:K54"/>
    <mergeCell ref="A55:K55"/>
    <mergeCell ref="A56:K56"/>
    <mergeCell ref="A57:K57"/>
    <mergeCell ref="A50:K50"/>
    <mergeCell ref="A51:K51"/>
    <mergeCell ref="A53:K53"/>
  </mergeCells>
  <phoneticPr fontId="0" type="noConversion"/>
  <printOptions horizontalCentered="1"/>
  <pageMargins left="0.98425196850393704" right="0.39370078740157483" top="0.98425196850393704" bottom="0.39370078740157483" header="0.51181102362204722" footer="0.51181102362204722"/>
  <pageSetup paperSize="9" scale="90" orientation="portrait" r:id="rId1"/>
  <headerFooter alignWithMargins="0"/>
  <rowBreaks count="1" manualBreakCount="1">
    <brk id="13" max="10" man="1"/>
  </rowBreaks>
  <drawing r:id="rId2"/>
</worksheet>
</file>

<file path=xl/worksheets/sheet7.xml><?xml version="1.0" encoding="utf-8"?>
<worksheet xmlns="http://schemas.openxmlformats.org/spreadsheetml/2006/main" xmlns:r="http://schemas.openxmlformats.org/officeDocument/2006/relationships">
  <dimension ref="B1:L36"/>
  <sheetViews>
    <sheetView view="pageBreakPreview" zoomScale="75" zoomScaleNormal="75" workbookViewId="0">
      <selection activeCell="L32" sqref="L32"/>
    </sheetView>
  </sheetViews>
  <sheetFormatPr defaultColWidth="8.625" defaultRowHeight="15"/>
  <cols>
    <col min="1" max="1" width="3.375" style="10" customWidth="1"/>
    <col min="2" max="2" width="11.625" style="10" customWidth="1"/>
    <col min="3" max="3" width="10.625" style="10" customWidth="1"/>
    <col min="4" max="4" width="11.625" style="10" customWidth="1"/>
    <col min="5" max="5" width="11.125" style="10" customWidth="1"/>
    <col min="6" max="6" width="9.625" style="10" customWidth="1"/>
    <col min="7" max="7" width="10.375" style="10" customWidth="1"/>
    <col min="8" max="8" width="8.625" style="10" customWidth="1"/>
    <col min="9" max="9" width="6.625" style="10" customWidth="1"/>
    <col min="10" max="10" width="5.625" style="10" customWidth="1"/>
    <col min="11" max="11" width="5.125" style="10" customWidth="1"/>
    <col min="12" max="12" width="6" style="10" customWidth="1"/>
    <col min="13" max="16384" width="8.625" style="10"/>
  </cols>
  <sheetData>
    <row r="1" spans="2:12" ht="57" customHeight="1">
      <c r="B1" s="789" t="s">
        <v>978</v>
      </c>
      <c r="C1" s="789"/>
      <c r="D1" s="789"/>
      <c r="E1" s="789"/>
      <c r="F1" s="789"/>
      <c r="G1" s="789"/>
      <c r="H1" s="789"/>
      <c r="I1" s="789"/>
      <c r="J1" s="789"/>
      <c r="K1" s="789"/>
      <c r="L1" s="789"/>
    </row>
    <row r="2" spans="2:12" ht="10.35" customHeight="1">
      <c r="B2" s="790"/>
      <c r="C2" s="790"/>
      <c r="D2" s="790"/>
      <c r="E2" s="790"/>
      <c r="F2" s="790"/>
      <c r="G2" s="790"/>
      <c r="H2" s="790"/>
      <c r="I2" s="790"/>
      <c r="J2" s="790"/>
      <c r="K2" s="790"/>
      <c r="L2" s="790"/>
    </row>
    <row r="3" spans="2:12" ht="31.5" customHeight="1">
      <c r="B3" s="791" t="s">
        <v>12</v>
      </c>
      <c r="C3" s="791"/>
      <c r="D3" s="791"/>
      <c r="E3" s="791"/>
      <c r="F3" s="791"/>
      <c r="G3" s="791"/>
      <c r="H3" s="791"/>
      <c r="I3" s="791"/>
      <c r="J3" s="791"/>
      <c r="K3" s="791"/>
      <c r="L3" s="791"/>
    </row>
    <row r="4" spans="2:12" ht="31.35" customHeight="1" thickBot="1">
      <c r="B4" s="794"/>
      <c r="C4" s="794"/>
      <c r="D4" s="794"/>
      <c r="E4" s="794"/>
      <c r="F4" s="794"/>
      <c r="G4" s="794"/>
      <c r="H4" s="794"/>
      <c r="I4" s="794"/>
      <c r="J4" s="794"/>
      <c r="K4" s="794"/>
      <c r="L4" s="794"/>
    </row>
    <row r="5" spans="2:12" ht="23.1" customHeight="1">
      <c r="B5" s="785"/>
      <c r="C5" s="786"/>
      <c r="D5" s="786" t="s">
        <v>1061</v>
      </c>
      <c r="E5" s="786" t="s">
        <v>1062</v>
      </c>
      <c r="F5" s="786" t="s">
        <v>1063</v>
      </c>
      <c r="G5" s="792" t="s">
        <v>1064</v>
      </c>
    </row>
    <row r="6" spans="2:12" ht="55.35" customHeight="1">
      <c r="B6" s="787"/>
      <c r="C6" s="788"/>
      <c r="D6" s="788"/>
      <c r="E6" s="788"/>
      <c r="F6" s="788"/>
      <c r="G6" s="793"/>
    </row>
    <row r="7" spans="2:12" ht="27" customHeight="1">
      <c r="B7" s="781" t="s">
        <v>1005</v>
      </c>
      <c r="C7" s="782"/>
      <c r="D7" s="225">
        <v>259.29000000000002</v>
      </c>
      <c r="E7" s="225">
        <v>252.21</v>
      </c>
      <c r="F7" s="225">
        <v>242.41</v>
      </c>
      <c r="G7" s="384">
        <v>235.8</v>
      </c>
    </row>
    <row r="8" spans="2:12" ht="27.6" customHeight="1">
      <c r="B8" s="781" t="s">
        <v>1006</v>
      </c>
      <c r="C8" s="782"/>
      <c r="D8" s="225">
        <v>91.08</v>
      </c>
      <c r="E8" s="225">
        <v>88.59</v>
      </c>
      <c r="F8" s="225">
        <v>84.43</v>
      </c>
      <c r="G8" s="384">
        <v>82.13</v>
      </c>
    </row>
    <row r="9" spans="2:12" ht="35.450000000000003" customHeight="1">
      <c r="B9" s="781" t="s">
        <v>608</v>
      </c>
      <c r="C9" s="782"/>
      <c r="D9" s="225">
        <v>205.8</v>
      </c>
      <c r="E9" s="225">
        <v>200.19</v>
      </c>
      <c r="F9" s="225"/>
      <c r="G9" s="384"/>
    </row>
    <row r="10" spans="2:12" ht="27" customHeight="1">
      <c r="B10" s="779" t="s">
        <v>609</v>
      </c>
      <c r="C10" s="780"/>
      <c r="D10" s="383">
        <v>55.8</v>
      </c>
      <c r="E10" s="225">
        <v>54.28</v>
      </c>
      <c r="F10" s="146"/>
      <c r="G10" s="305"/>
    </row>
    <row r="11" spans="2:12" ht="18" customHeight="1">
      <c r="B11" s="781" t="s">
        <v>1007</v>
      </c>
      <c r="C11" s="782"/>
      <c r="D11" s="788" t="s">
        <v>1008</v>
      </c>
      <c r="E11" s="788"/>
      <c r="F11" s="788" t="s">
        <v>9</v>
      </c>
      <c r="G11" s="793" t="s">
        <v>541</v>
      </c>
      <c r="H11" s="378"/>
      <c r="I11" s="378"/>
      <c r="J11" s="378"/>
      <c r="K11" s="378"/>
      <c r="L11" s="378"/>
    </row>
    <row r="12" spans="2:12" ht="47.45" customHeight="1">
      <c r="B12" s="781"/>
      <c r="C12" s="782"/>
      <c r="D12" s="154" t="s">
        <v>10</v>
      </c>
      <c r="E12" s="154" t="s">
        <v>11</v>
      </c>
      <c r="F12" s="788"/>
      <c r="G12" s="793"/>
      <c r="H12" s="380"/>
      <c r="I12" s="380"/>
      <c r="J12" s="380"/>
      <c r="K12" s="380"/>
    </row>
    <row r="13" spans="2:12" ht="21.6" customHeight="1" thickBot="1">
      <c r="B13" s="783"/>
      <c r="C13" s="784"/>
      <c r="D13" s="382">
        <v>321.14999999999998</v>
      </c>
      <c r="E13" s="382">
        <v>312.39</v>
      </c>
      <c r="F13" s="382">
        <v>237.72</v>
      </c>
      <c r="G13" s="420">
        <v>231.24</v>
      </c>
      <c r="H13" s="381"/>
      <c r="I13" s="381"/>
      <c r="J13" s="381"/>
      <c r="K13" s="381"/>
    </row>
    <row r="14" spans="2:12">
      <c r="B14" s="379"/>
    </row>
    <row r="15" spans="2:12" ht="95.45" customHeight="1">
      <c r="B15" s="795" t="s">
        <v>977</v>
      </c>
      <c r="C15" s="795"/>
      <c r="D15" s="795"/>
      <c r="E15" s="795"/>
      <c r="F15" s="795"/>
      <c r="G15" s="795"/>
      <c r="H15" s="795"/>
      <c r="I15" s="795"/>
      <c r="J15" s="795"/>
      <c r="K15" s="795"/>
      <c r="L15" s="795"/>
    </row>
    <row r="16" spans="2:12" ht="39.6" customHeight="1"/>
    <row r="17" spans="12:12" ht="22.35" customHeight="1"/>
    <row r="18" spans="12:12" ht="89.1" customHeight="1"/>
    <row r="32" spans="12:12">
      <c r="L32" s="10">
        <v>28</v>
      </c>
    </row>
    <row r="35" ht="12.6" customHeight="1"/>
    <row r="36" ht="5.0999999999999996" customHeight="1"/>
  </sheetData>
  <mergeCells count="18">
    <mergeCell ref="B15:L15"/>
    <mergeCell ref="D11:E11"/>
    <mergeCell ref="F11:F12"/>
    <mergeCell ref="G11:G12"/>
    <mergeCell ref="B1:L1"/>
    <mergeCell ref="B2:L2"/>
    <mergeCell ref="B3:L3"/>
    <mergeCell ref="D5:D6"/>
    <mergeCell ref="G5:G6"/>
    <mergeCell ref="B4:L4"/>
    <mergeCell ref="E5:E6"/>
    <mergeCell ref="F5:F6"/>
    <mergeCell ref="B10:C10"/>
    <mergeCell ref="B11:C13"/>
    <mergeCell ref="B5:C6"/>
    <mergeCell ref="B7:C7"/>
    <mergeCell ref="B8:C8"/>
    <mergeCell ref="B9:C9"/>
  </mergeCells>
  <phoneticPr fontId="0" type="noConversion"/>
  <pageMargins left="0.75" right="0.3" top="0.63" bottom="0.43" header="0.31" footer="0.39"/>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sheetPr codeName="Φύλλο7"/>
  <dimension ref="A1:I25"/>
  <sheetViews>
    <sheetView view="pageBreakPreview" topLeftCell="A7" zoomScale="75" zoomScaleNormal="75" workbookViewId="0">
      <selection activeCell="A25" sqref="A25:I25"/>
    </sheetView>
  </sheetViews>
  <sheetFormatPr defaultRowHeight="15"/>
  <cols>
    <col min="1" max="1" width="7.125" style="137" customWidth="1"/>
    <col min="2" max="2" width="34.625" style="137" customWidth="1"/>
    <col min="3" max="3" width="13.625" style="137" customWidth="1"/>
    <col min="4" max="4" width="14.125" style="137" customWidth="1"/>
    <col min="5" max="5" width="23.125" style="137" customWidth="1"/>
    <col min="6" max="6" width="27.625" style="137" customWidth="1"/>
    <col min="7" max="7" width="13.625" style="137" customWidth="1"/>
    <col min="8" max="8" width="15.125" style="137" customWidth="1"/>
    <col min="9" max="9" width="32.125" style="137" customWidth="1"/>
    <col min="10" max="16384" width="9" style="137"/>
  </cols>
  <sheetData>
    <row r="1" spans="1:8" ht="18.75">
      <c r="A1" s="817" t="s">
        <v>759</v>
      </c>
      <c r="B1" s="817"/>
      <c r="C1" s="817"/>
      <c r="D1" s="817"/>
      <c r="E1" s="817"/>
      <c r="F1" s="817"/>
      <c r="G1" s="817"/>
      <c r="H1" s="817"/>
    </row>
    <row r="2" spans="1:8" ht="5.0999999999999996" customHeight="1" thickBot="1">
      <c r="A2" s="150"/>
      <c r="B2" s="10"/>
      <c r="C2" s="10"/>
      <c r="D2" s="10"/>
      <c r="E2" s="10"/>
      <c r="F2" s="10"/>
      <c r="G2" s="10"/>
      <c r="H2" s="10"/>
    </row>
    <row r="3" spans="1:8" ht="38.450000000000003" customHeight="1">
      <c r="A3" s="818" t="s">
        <v>650</v>
      </c>
      <c r="B3" s="819"/>
      <c r="C3" s="826" t="s">
        <v>688</v>
      </c>
      <c r="D3" s="827"/>
      <c r="E3" s="818" t="s">
        <v>650</v>
      </c>
      <c r="F3" s="819"/>
      <c r="G3" s="826" t="s">
        <v>689</v>
      </c>
      <c r="H3" s="827"/>
    </row>
    <row r="4" spans="1:8" ht="61.35" customHeight="1">
      <c r="A4" s="820"/>
      <c r="B4" s="821"/>
      <c r="C4" s="828"/>
      <c r="D4" s="829"/>
      <c r="E4" s="820"/>
      <c r="F4" s="821"/>
      <c r="G4" s="828"/>
      <c r="H4" s="829"/>
    </row>
    <row r="5" spans="1:8" ht="35.1" customHeight="1">
      <c r="A5" s="800" t="s">
        <v>655</v>
      </c>
      <c r="B5" s="801"/>
      <c r="C5" s="801"/>
      <c r="D5" s="830"/>
      <c r="E5" s="800" t="s">
        <v>656</v>
      </c>
      <c r="F5" s="801"/>
      <c r="G5" s="801"/>
      <c r="H5" s="802"/>
    </row>
    <row r="6" spans="1:8" ht="35.1" customHeight="1">
      <c r="A6" s="803" t="s">
        <v>488</v>
      </c>
      <c r="B6" s="804"/>
      <c r="C6" s="798">
        <v>1490</v>
      </c>
      <c r="D6" s="799"/>
      <c r="E6" s="803" t="s">
        <v>494</v>
      </c>
      <c r="F6" s="804"/>
      <c r="G6" s="805">
        <v>2.5</v>
      </c>
      <c r="H6" s="806"/>
    </row>
    <row r="7" spans="1:8" ht="35.1" customHeight="1">
      <c r="A7" s="803" t="s">
        <v>489</v>
      </c>
      <c r="B7" s="804"/>
      <c r="C7" s="798">
        <v>1280</v>
      </c>
      <c r="D7" s="799"/>
      <c r="E7" s="803" t="s">
        <v>495</v>
      </c>
      <c r="F7" s="804"/>
      <c r="G7" s="805">
        <v>4.5</v>
      </c>
      <c r="H7" s="806"/>
    </row>
    <row r="8" spans="1:8" ht="35.1" customHeight="1">
      <c r="A8" s="803" t="s">
        <v>490</v>
      </c>
      <c r="B8" s="804"/>
      <c r="C8" s="798">
        <v>1180</v>
      </c>
      <c r="D8" s="799"/>
      <c r="E8" s="803" t="s">
        <v>424</v>
      </c>
      <c r="F8" s="804"/>
      <c r="G8" s="805">
        <v>2</v>
      </c>
      <c r="H8" s="806"/>
    </row>
    <row r="9" spans="1:8" ht="35.1" customHeight="1">
      <c r="A9" s="803" t="s">
        <v>491</v>
      </c>
      <c r="B9" s="804"/>
      <c r="C9" s="798">
        <v>260</v>
      </c>
      <c r="D9" s="799"/>
      <c r="E9" s="803" t="s">
        <v>425</v>
      </c>
      <c r="F9" s="804"/>
      <c r="G9" s="805">
        <v>4.3</v>
      </c>
      <c r="H9" s="806"/>
    </row>
    <row r="10" spans="1:8" ht="35.1" customHeight="1">
      <c r="A10" s="803" t="s">
        <v>426</v>
      </c>
      <c r="B10" s="804"/>
      <c r="C10" s="798">
        <v>223</v>
      </c>
      <c r="D10" s="799"/>
      <c r="E10" s="803" t="s">
        <v>427</v>
      </c>
      <c r="F10" s="804"/>
      <c r="G10" s="805">
        <v>2</v>
      </c>
      <c r="H10" s="806"/>
    </row>
    <row r="11" spans="1:8" ht="35.1" customHeight="1">
      <c r="A11" s="803" t="s">
        <v>428</v>
      </c>
      <c r="B11" s="804"/>
      <c r="C11" s="798">
        <v>210</v>
      </c>
      <c r="D11" s="799"/>
      <c r="E11" s="803" t="s">
        <v>429</v>
      </c>
      <c r="F11" s="804"/>
      <c r="G11" s="805">
        <v>4.0999999999999996</v>
      </c>
      <c r="H11" s="806"/>
    </row>
    <row r="12" spans="1:8" ht="35.1" customHeight="1">
      <c r="A12" s="803" t="s">
        <v>492</v>
      </c>
      <c r="B12" s="804"/>
      <c r="C12" s="798">
        <v>260</v>
      </c>
      <c r="D12" s="799"/>
      <c r="E12" s="803" t="s">
        <v>430</v>
      </c>
      <c r="F12" s="804"/>
      <c r="G12" s="805">
        <v>3.4</v>
      </c>
      <c r="H12" s="806"/>
    </row>
    <row r="13" spans="1:8" ht="35.1" customHeight="1">
      <c r="A13" s="803" t="s">
        <v>431</v>
      </c>
      <c r="B13" s="804"/>
      <c r="C13" s="798">
        <v>210</v>
      </c>
      <c r="D13" s="799"/>
      <c r="E13" s="803" t="s">
        <v>80</v>
      </c>
      <c r="F13" s="804"/>
      <c r="G13" s="805">
        <v>240</v>
      </c>
      <c r="H13" s="806"/>
    </row>
    <row r="14" spans="1:8" ht="47.1" customHeight="1">
      <c r="A14" s="796" t="s">
        <v>493</v>
      </c>
      <c r="B14" s="797"/>
      <c r="C14" s="798">
        <v>1210</v>
      </c>
      <c r="D14" s="799"/>
      <c r="E14" s="803" t="s">
        <v>81</v>
      </c>
      <c r="F14" s="804"/>
      <c r="G14" s="805">
        <v>3.3</v>
      </c>
      <c r="H14" s="806"/>
    </row>
    <row r="15" spans="1:8" ht="45" customHeight="1">
      <c r="A15" s="796" t="s">
        <v>78</v>
      </c>
      <c r="B15" s="797"/>
      <c r="C15" s="798">
        <v>1200</v>
      </c>
      <c r="D15" s="799"/>
      <c r="E15" s="800" t="s">
        <v>658</v>
      </c>
      <c r="F15" s="801"/>
      <c r="G15" s="801"/>
      <c r="H15" s="802"/>
    </row>
    <row r="16" spans="1:8" ht="42" customHeight="1">
      <c r="A16" s="803" t="s">
        <v>79</v>
      </c>
      <c r="B16" s="804"/>
      <c r="C16" s="831">
        <v>65</v>
      </c>
      <c r="D16" s="832"/>
      <c r="E16" s="803" t="s">
        <v>432</v>
      </c>
      <c r="F16" s="804"/>
      <c r="G16" s="815">
        <v>0.4</v>
      </c>
      <c r="H16" s="816"/>
    </row>
    <row r="17" spans="1:9" ht="40.35" customHeight="1">
      <c r="A17" s="807" t="s">
        <v>127</v>
      </c>
      <c r="B17" s="808"/>
      <c r="C17" s="808"/>
      <c r="D17" s="808"/>
      <c r="E17" s="803" t="s">
        <v>433</v>
      </c>
      <c r="F17" s="804"/>
      <c r="G17" s="815">
        <v>0.54</v>
      </c>
      <c r="H17" s="816"/>
    </row>
    <row r="18" spans="1:9" ht="46.35" customHeight="1" thickBot="1">
      <c r="A18" s="809"/>
      <c r="B18" s="810"/>
      <c r="C18" s="810"/>
      <c r="D18" s="810"/>
      <c r="E18" s="812" t="s">
        <v>434</v>
      </c>
      <c r="F18" s="813"/>
      <c r="G18" s="823">
        <v>0.43</v>
      </c>
      <c r="H18" s="824"/>
    </row>
    <row r="19" spans="1:9" ht="9.6" customHeight="1">
      <c r="A19" s="825"/>
      <c r="B19" s="825"/>
      <c r="C19" s="825"/>
      <c r="D19" s="825"/>
      <c r="E19" s="825"/>
      <c r="F19" s="825"/>
      <c r="G19" s="825"/>
      <c r="H19" s="825"/>
    </row>
    <row r="20" spans="1:9" ht="20.100000000000001" customHeight="1">
      <c r="A20" s="814"/>
      <c r="B20" s="814"/>
      <c r="C20" s="814"/>
      <c r="D20" s="814"/>
      <c r="E20" s="814"/>
      <c r="F20" s="814"/>
      <c r="G20" s="814"/>
      <c r="H20" s="814"/>
    </row>
    <row r="21" spans="1:9" ht="30.6" customHeight="1">
      <c r="A21" s="454" t="s">
        <v>1065</v>
      </c>
      <c r="B21" s="455"/>
      <c r="C21" s="456"/>
      <c r="D21" s="456"/>
      <c r="E21" s="456"/>
      <c r="F21" s="456"/>
      <c r="G21" s="456"/>
      <c r="H21" s="456"/>
    </row>
    <row r="22" spans="1:9" ht="6.6" customHeight="1"/>
    <row r="23" spans="1:9" ht="15.95" customHeight="1">
      <c r="A23" s="811" t="s">
        <v>314</v>
      </c>
      <c r="B23" s="811"/>
      <c r="C23" s="811"/>
      <c r="D23" s="811"/>
      <c r="E23" s="811"/>
      <c r="F23" s="811"/>
      <c r="G23" s="811"/>
      <c r="H23" s="811"/>
    </row>
    <row r="24" spans="1:9" ht="10.5" customHeight="1">
      <c r="A24" s="811"/>
      <c r="B24" s="811"/>
      <c r="C24" s="811"/>
      <c r="D24" s="811"/>
      <c r="E24" s="811"/>
      <c r="F24" s="811"/>
      <c r="G24" s="811"/>
      <c r="H24" s="811"/>
    </row>
    <row r="25" spans="1:9" ht="19.350000000000001" customHeight="1">
      <c r="A25" s="822">
        <v>29</v>
      </c>
      <c r="B25" s="822"/>
      <c r="C25" s="822"/>
      <c r="D25" s="822"/>
      <c r="E25" s="822"/>
      <c r="F25" s="822"/>
      <c r="G25" s="822"/>
      <c r="H25" s="822"/>
      <c r="I25" s="822"/>
    </row>
  </sheetData>
  <mergeCells count="59">
    <mergeCell ref="G10:H10"/>
    <mergeCell ref="G11:H11"/>
    <mergeCell ref="G12:H12"/>
    <mergeCell ref="G13:H13"/>
    <mergeCell ref="C10:D10"/>
    <mergeCell ref="G3:H4"/>
    <mergeCell ref="C6:D6"/>
    <mergeCell ref="C7:D7"/>
    <mergeCell ref="E7:F7"/>
    <mergeCell ref="E5:H5"/>
    <mergeCell ref="C16:D16"/>
    <mergeCell ref="G6:H6"/>
    <mergeCell ref="G7:H7"/>
    <mergeCell ref="G8:H8"/>
    <mergeCell ref="G9:H9"/>
    <mergeCell ref="C3:D4"/>
    <mergeCell ref="A6:B6"/>
    <mergeCell ref="E6:F6"/>
    <mergeCell ref="A5:D5"/>
    <mergeCell ref="C8:D8"/>
    <mergeCell ref="A8:B8"/>
    <mergeCell ref="E8:F8"/>
    <mergeCell ref="A25:I25"/>
    <mergeCell ref="G16:H16"/>
    <mergeCell ref="C11:D11"/>
    <mergeCell ref="C12:D12"/>
    <mergeCell ref="C13:D13"/>
    <mergeCell ref="C14:D14"/>
    <mergeCell ref="G18:H18"/>
    <mergeCell ref="E13:F13"/>
    <mergeCell ref="A13:B13"/>
    <mergeCell ref="A19:H19"/>
    <mergeCell ref="A12:B12"/>
    <mergeCell ref="E12:F12"/>
    <mergeCell ref="A7:B7"/>
    <mergeCell ref="A10:B10"/>
    <mergeCell ref="E10:F10"/>
    <mergeCell ref="A11:B11"/>
    <mergeCell ref="E11:F11"/>
    <mergeCell ref="A9:B9"/>
    <mergeCell ref="E9:F9"/>
    <mergeCell ref="C9:D9"/>
    <mergeCell ref="A23:H24"/>
    <mergeCell ref="E18:F18"/>
    <mergeCell ref="A20:H20"/>
    <mergeCell ref="G17:H17"/>
    <mergeCell ref="A1:H1"/>
    <mergeCell ref="A3:B4"/>
    <mergeCell ref="E3:F4"/>
    <mergeCell ref="E17:F17"/>
    <mergeCell ref="A14:B14"/>
    <mergeCell ref="A16:B16"/>
    <mergeCell ref="A15:B15"/>
    <mergeCell ref="C15:D15"/>
    <mergeCell ref="E15:H15"/>
    <mergeCell ref="E14:F14"/>
    <mergeCell ref="G14:H14"/>
    <mergeCell ref="A17:D18"/>
    <mergeCell ref="E16:F16"/>
  </mergeCells>
  <phoneticPr fontId="0" type="noConversion"/>
  <printOptions horizontalCentered="1"/>
  <pageMargins left="0.59055118110236227" right="0.39370078740157483" top="0.78740157480314965" bottom="0.19685039370078741" header="0.11811023622047245" footer="3.937007874015748E-2"/>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Φύλλο8"/>
  <dimension ref="A1:Q33"/>
  <sheetViews>
    <sheetView view="pageBreakPreview" zoomScale="75" zoomScaleNormal="100" workbookViewId="0">
      <selection activeCell="A26" sqref="A26:Q26"/>
    </sheetView>
  </sheetViews>
  <sheetFormatPr defaultColWidth="8.625" defaultRowHeight="15"/>
  <cols>
    <col min="1" max="1" width="12.125" style="10" customWidth="1"/>
    <col min="2" max="2" width="9.125" style="10" bestFit="1" customWidth="1"/>
    <col min="3" max="3" width="9.125" style="10" customWidth="1"/>
    <col min="4" max="4" width="9.625" style="10" bestFit="1" customWidth="1"/>
    <col min="5" max="5" width="8.625" style="10" customWidth="1"/>
    <col min="6" max="6" width="10.375" style="10" customWidth="1"/>
    <col min="7" max="7" width="9.125" style="10" customWidth="1"/>
    <col min="8" max="8" width="9.625" style="10" customWidth="1"/>
    <col min="9" max="9" width="9.125" style="10" customWidth="1"/>
    <col min="10" max="10" width="10.125" style="10" customWidth="1"/>
    <col min="11" max="11" width="8.5" style="10" customWidth="1"/>
    <col min="12" max="12" width="8.625" style="10" customWidth="1"/>
    <col min="13" max="13" width="8.125" style="10" customWidth="1"/>
    <col min="14" max="14" width="7.625" style="10" customWidth="1"/>
    <col min="15" max="15" width="6.875" style="10" customWidth="1"/>
    <col min="16" max="16" width="4.125" style="10" customWidth="1"/>
    <col min="17" max="17" width="11.5" style="10" customWidth="1"/>
    <col min="18" max="18" width="4.5" style="10" customWidth="1"/>
    <col min="19" max="16384" width="8.625" style="10"/>
  </cols>
  <sheetData>
    <row r="1" spans="1:17" ht="18.75">
      <c r="A1" s="817" t="s">
        <v>533</v>
      </c>
      <c r="B1" s="817"/>
      <c r="C1" s="817"/>
      <c r="D1" s="817"/>
      <c r="E1" s="817"/>
      <c r="F1" s="817"/>
      <c r="G1" s="817"/>
      <c r="H1" s="817"/>
      <c r="I1" s="817"/>
      <c r="J1" s="817"/>
      <c r="K1" s="817"/>
      <c r="L1" s="817"/>
      <c r="M1" s="817"/>
      <c r="N1" s="817"/>
      <c r="O1" s="817"/>
      <c r="P1" s="817"/>
      <c r="Q1" s="817"/>
    </row>
    <row r="2" spans="1:17" ht="5.45" customHeight="1" thickBot="1">
      <c r="A2" s="881"/>
      <c r="B2" s="881"/>
      <c r="C2" s="881"/>
      <c r="D2" s="881"/>
      <c r="E2" s="881"/>
      <c r="F2" s="881"/>
      <c r="G2" s="881"/>
      <c r="H2" s="881"/>
      <c r="I2" s="881"/>
      <c r="J2" s="881"/>
      <c r="K2" s="881"/>
      <c r="L2" s="881"/>
      <c r="M2" s="881"/>
      <c r="N2" s="881"/>
      <c r="O2" s="881"/>
      <c r="P2" s="881"/>
      <c r="Q2" s="881"/>
    </row>
    <row r="3" spans="1:17" ht="35.1" customHeight="1" thickTop="1">
      <c r="A3" s="838" t="s">
        <v>908</v>
      </c>
      <c r="B3" s="882" t="s">
        <v>690</v>
      </c>
      <c r="C3" s="882"/>
      <c r="D3" s="882"/>
      <c r="E3" s="882"/>
      <c r="F3" s="882"/>
      <c r="G3" s="882"/>
      <c r="H3" s="882" t="s">
        <v>909</v>
      </c>
      <c r="I3" s="882"/>
      <c r="J3" s="882"/>
      <c r="K3" s="883" t="s">
        <v>910</v>
      </c>
      <c r="L3" s="884"/>
      <c r="M3" s="884"/>
      <c r="N3" s="884"/>
      <c r="O3" s="884"/>
      <c r="P3" s="885"/>
      <c r="Q3" s="843" t="s">
        <v>911</v>
      </c>
    </row>
    <row r="4" spans="1:17" ht="34.5" customHeight="1">
      <c r="A4" s="839"/>
      <c r="B4" s="758" t="s">
        <v>912</v>
      </c>
      <c r="C4" s="758"/>
      <c r="D4" s="758" t="s">
        <v>913</v>
      </c>
      <c r="E4" s="758"/>
      <c r="F4" s="758" t="s">
        <v>914</v>
      </c>
      <c r="G4" s="758"/>
      <c r="H4" s="144" t="s">
        <v>162</v>
      </c>
      <c r="I4" s="144" t="s">
        <v>163</v>
      </c>
      <c r="J4" s="144" t="s">
        <v>915</v>
      </c>
      <c r="K4" s="758" t="s">
        <v>932</v>
      </c>
      <c r="L4" s="758"/>
      <c r="M4" s="758"/>
      <c r="N4" s="758" t="s">
        <v>933</v>
      </c>
      <c r="O4" s="758"/>
      <c r="P4" s="897"/>
      <c r="Q4" s="844"/>
    </row>
    <row r="5" spans="1:17" ht="26.1" customHeight="1">
      <c r="A5" s="143"/>
      <c r="B5" s="887" t="s">
        <v>793</v>
      </c>
      <c r="C5" s="888"/>
      <c r="D5" s="888"/>
      <c r="E5" s="888"/>
      <c r="F5" s="888"/>
      <c r="G5" s="899"/>
      <c r="H5" s="887" t="s">
        <v>161</v>
      </c>
      <c r="I5" s="899"/>
      <c r="J5" s="154"/>
      <c r="K5" s="887" t="s">
        <v>791</v>
      </c>
      <c r="L5" s="888"/>
      <c r="M5" s="899"/>
      <c r="N5" s="887" t="s">
        <v>792</v>
      </c>
      <c r="O5" s="888"/>
      <c r="P5" s="889"/>
      <c r="Q5" s="840">
        <v>10</v>
      </c>
    </row>
    <row r="6" spans="1:17" ht="28.5">
      <c r="A6" s="399" t="s">
        <v>892</v>
      </c>
      <c r="B6" s="890">
        <v>3.52</v>
      </c>
      <c r="C6" s="898"/>
      <c r="D6" s="890">
        <v>0.73</v>
      </c>
      <c r="E6" s="898"/>
      <c r="F6" s="890">
        <v>7.04</v>
      </c>
      <c r="G6" s="898"/>
      <c r="H6" s="146">
        <v>15</v>
      </c>
      <c r="I6" s="146">
        <v>0.2</v>
      </c>
      <c r="J6" s="394">
        <v>0.15</v>
      </c>
      <c r="K6" s="890">
        <v>35</v>
      </c>
      <c r="L6" s="891"/>
      <c r="M6" s="898"/>
      <c r="N6" s="890">
        <v>88</v>
      </c>
      <c r="O6" s="891"/>
      <c r="P6" s="892"/>
      <c r="Q6" s="841"/>
    </row>
    <row r="7" spans="1:17" ht="33" customHeight="1" thickBot="1">
      <c r="A7" s="403" t="s">
        <v>935</v>
      </c>
      <c r="B7" s="893">
        <v>4.1100000000000003</v>
      </c>
      <c r="C7" s="896"/>
      <c r="D7" s="893">
        <v>0.88</v>
      </c>
      <c r="E7" s="896"/>
      <c r="F7" s="893">
        <v>8.2200000000000006</v>
      </c>
      <c r="G7" s="896"/>
      <c r="H7" s="156">
        <v>25</v>
      </c>
      <c r="I7" s="156">
        <v>0.3</v>
      </c>
      <c r="J7" s="395">
        <v>0.15</v>
      </c>
      <c r="K7" s="893">
        <v>48</v>
      </c>
      <c r="L7" s="894"/>
      <c r="M7" s="896"/>
      <c r="N7" s="893">
        <v>120</v>
      </c>
      <c r="O7" s="894"/>
      <c r="P7" s="895"/>
      <c r="Q7" s="842"/>
    </row>
    <row r="8" spans="1:17" ht="7.7" customHeight="1" thickTop="1">
      <c r="A8" s="157"/>
    </row>
    <row r="9" spans="1:17" ht="15.75" thickBot="1">
      <c r="A9" s="886" t="s">
        <v>794</v>
      </c>
      <c r="B9" s="886"/>
      <c r="C9" s="886"/>
      <c r="D9" s="886"/>
      <c r="E9" s="886"/>
      <c r="F9" s="886"/>
      <c r="G9" s="886"/>
      <c r="H9" s="886"/>
      <c r="I9" s="886"/>
      <c r="J9" s="886"/>
      <c r="K9" s="886"/>
      <c r="L9" s="886"/>
      <c r="M9" s="886"/>
      <c r="N9" s="886"/>
      <c r="O9" s="158"/>
      <c r="P9" s="158"/>
    </row>
    <row r="10" spans="1:17" ht="19.5" thickTop="1" thickBot="1">
      <c r="A10" s="159"/>
      <c r="B10" s="835" t="s">
        <v>936</v>
      </c>
      <c r="C10" s="836"/>
      <c r="D10" s="835" t="s">
        <v>937</v>
      </c>
      <c r="E10" s="836"/>
      <c r="F10" s="835" t="s">
        <v>1088</v>
      </c>
      <c r="G10" s="836"/>
      <c r="H10" s="835" t="s">
        <v>938</v>
      </c>
      <c r="I10" s="836"/>
      <c r="J10" s="835" t="s">
        <v>939</v>
      </c>
      <c r="K10" s="836"/>
      <c r="L10" s="835" t="s">
        <v>940</v>
      </c>
      <c r="M10" s="837"/>
    </row>
    <row r="11" spans="1:17" ht="18.75" thickTop="1">
      <c r="A11" s="160"/>
      <c r="B11" s="161" t="s">
        <v>941</v>
      </c>
      <c r="C11" s="161" t="s">
        <v>789</v>
      </c>
      <c r="D11" s="161" t="s">
        <v>941</v>
      </c>
      <c r="E11" s="161" t="s">
        <v>789</v>
      </c>
      <c r="F11" s="161" t="s">
        <v>941</v>
      </c>
      <c r="G11" s="161" t="s">
        <v>789</v>
      </c>
      <c r="H11" s="161" t="s">
        <v>941</v>
      </c>
      <c r="I11" s="161" t="s">
        <v>789</v>
      </c>
      <c r="J11" s="161" t="s">
        <v>941</v>
      </c>
      <c r="K11" s="161" t="s">
        <v>789</v>
      </c>
      <c r="L11" s="406" t="s">
        <v>941</v>
      </c>
      <c r="M11" s="407" t="s">
        <v>789</v>
      </c>
    </row>
    <row r="12" spans="1:17" ht="30.75" customHeight="1">
      <c r="A12" s="404" t="s">
        <v>934</v>
      </c>
      <c r="B12" s="387">
        <v>13</v>
      </c>
      <c r="C12" s="387">
        <v>1</v>
      </c>
      <c r="D12" s="387">
        <v>11</v>
      </c>
      <c r="E12" s="387">
        <v>0.8</v>
      </c>
      <c r="F12" s="387">
        <v>9</v>
      </c>
      <c r="G12" s="387">
        <v>0.7</v>
      </c>
      <c r="H12" s="387">
        <v>7</v>
      </c>
      <c r="I12" s="387">
        <v>0.6</v>
      </c>
      <c r="J12" s="387">
        <v>5</v>
      </c>
      <c r="K12" s="387">
        <v>0.5</v>
      </c>
      <c r="L12" s="397">
        <v>3</v>
      </c>
      <c r="M12" s="388">
        <v>0.4</v>
      </c>
    </row>
    <row r="13" spans="1:17" ht="31.5" customHeight="1" thickBot="1">
      <c r="A13" s="405" t="s">
        <v>935</v>
      </c>
      <c r="B13" s="401">
        <v>16</v>
      </c>
      <c r="C13" s="401">
        <v>1.2</v>
      </c>
      <c r="D13" s="401">
        <v>13</v>
      </c>
      <c r="E13" s="402">
        <v>1</v>
      </c>
      <c r="F13" s="401">
        <v>11</v>
      </c>
      <c r="G13" s="401">
        <v>0.8</v>
      </c>
      <c r="H13" s="401">
        <v>8</v>
      </c>
      <c r="I13" s="401">
        <v>0.7</v>
      </c>
      <c r="J13" s="401">
        <v>6</v>
      </c>
      <c r="K13" s="401">
        <v>0.6</v>
      </c>
      <c r="L13" s="401">
        <v>4</v>
      </c>
      <c r="M13" s="398">
        <v>0.5</v>
      </c>
    </row>
    <row r="14" spans="1:17" ht="23.1" customHeight="1" thickTop="1">
      <c r="A14" s="226" t="s">
        <v>942</v>
      </c>
      <c r="B14" s="182"/>
      <c r="C14" s="182"/>
      <c r="D14" s="182"/>
      <c r="E14" s="182"/>
      <c r="F14" s="182"/>
      <c r="G14" s="182"/>
      <c r="H14" s="182"/>
      <c r="I14" s="182"/>
      <c r="J14" s="182"/>
      <c r="K14" s="182"/>
      <c r="L14" s="182"/>
      <c r="M14" s="182"/>
    </row>
    <row r="15" spans="1:17">
      <c r="A15" s="181" t="s">
        <v>1066</v>
      </c>
      <c r="B15" s="182"/>
      <c r="C15" s="182"/>
      <c r="D15" s="182"/>
      <c r="E15" s="182"/>
      <c r="F15" s="182"/>
      <c r="G15" s="182"/>
      <c r="H15" s="182"/>
      <c r="I15" s="182"/>
      <c r="J15" s="182"/>
      <c r="K15" s="182"/>
      <c r="L15" s="182"/>
      <c r="M15" s="182"/>
    </row>
    <row r="16" spans="1:17">
      <c r="A16" s="457" t="s">
        <v>471</v>
      </c>
      <c r="B16" s="182"/>
      <c r="C16" s="182"/>
      <c r="D16" s="182"/>
      <c r="E16" s="182"/>
      <c r="F16" s="182"/>
      <c r="G16" s="182"/>
      <c r="H16" s="182"/>
      <c r="I16" s="182"/>
      <c r="J16" s="182"/>
      <c r="K16" s="182"/>
      <c r="L16" s="182"/>
      <c r="M16" s="182"/>
    </row>
    <row r="17" spans="1:17">
      <c r="A17" s="457" t="s">
        <v>472</v>
      </c>
      <c r="B17" s="182"/>
      <c r="C17" s="182"/>
      <c r="D17" s="182"/>
      <c r="E17" s="182"/>
      <c r="F17" s="182"/>
      <c r="G17" s="182"/>
      <c r="H17" s="182"/>
      <c r="I17" s="182"/>
      <c r="J17" s="182"/>
      <c r="K17" s="182"/>
      <c r="L17" s="182"/>
      <c r="M17" s="182"/>
    </row>
    <row r="18" spans="1:17" ht="9" customHeight="1" thickBot="1">
      <c r="A18" s="150"/>
    </row>
    <row r="19" spans="1:17" ht="42.95" customHeight="1" thickTop="1">
      <c r="A19" s="900" t="s">
        <v>408</v>
      </c>
      <c r="B19" s="901"/>
      <c r="C19" s="902"/>
      <c r="D19" s="906">
        <v>8</v>
      </c>
      <c r="E19" s="901"/>
      <c r="F19" s="904" t="s">
        <v>502</v>
      </c>
      <c r="G19" s="905"/>
      <c r="H19" s="900" t="s">
        <v>946</v>
      </c>
      <c r="I19" s="902"/>
      <c r="J19" s="906" t="s">
        <v>947</v>
      </c>
      <c r="K19" s="901"/>
      <c r="L19" s="901"/>
      <c r="M19" s="907"/>
    </row>
    <row r="20" spans="1:17" ht="35.1" customHeight="1">
      <c r="A20" s="879" t="s">
        <v>1085</v>
      </c>
      <c r="B20" s="880"/>
      <c r="C20" s="880"/>
      <c r="D20" s="865">
        <v>11</v>
      </c>
      <c r="E20" s="860"/>
      <c r="F20" s="863" t="s">
        <v>747</v>
      </c>
      <c r="G20" s="864"/>
      <c r="H20" s="846" t="s">
        <v>948</v>
      </c>
      <c r="I20" s="847"/>
      <c r="J20" s="865" t="s">
        <v>949</v>
      </c>
      <c r="K20" s="860"/>
      <c r="L20" s="860"/>
      <c r="M20" s="866"/>
    </row>
    <row r="21" spans="1:17" ht="35.1" customHeight="1">
      <c r="A21" s="846" t="s">
        <v>944</v>
      </c>
      <c r="B21" s="860"/>
      <c r="C21" s="847"/>
      <c r="D21" s="861">
        <v>3000</v>
      </c>
      <c r="E21" s="862"/>
      <c r="F21" s="863" t="s">
        <v>747</v>
      </c>
      <c r="G21" s="864"/>
      <c r="H21" s="867" t="s">
        <v>950</v>
      </c>
      <c r="I21" s="868"/>
      <c r="J21" s="850">
        <v>264.12</v>
      </c>
      <c r="K21" s="851"/>
      <c r="L21" s="873" t="s">
        <v>790</v>
      </c>
      <c r="M21" s="874"/>
    </row>
    <row r="22" spans="1:17" ht="35.1" customHeight="1">
      <c r="A22" s="846" t="s">
        <v>1067</v>
      </c>
      <c r="B22" s="860"/>
      <c r="C22" s="847"/>
      <c r="D22" s="861">
        <v>5.87</v>
      </c>
      <c r="E22" s="862"/>
      <c r="F22" s="863" t="s">
        <v>747</v>
      </c>
      <c r="G22" s="864"/>
      <c r="H22" s="869"/>
      <c r="I22" s="870"/>
      <c r="J22" s="852"/>
      <c r="K22" s="853"/>
      <c r="L22" s="875"/>
      <c r="M22" s="876"/>
    </row>
    <row r="23" spans="1:17" ht="35.1" customHeight="1" thickBot="1">
      <c r="A23" s="848" t="s">
        <v>945</v>
      </c>
      <c r="B23" s="849"/>
      <c r="C23" s="849"/>
      <c r="D23" s="858">
        <v>30</v>
      </c>
      <c r="E23" s="859"/>
      <c r="F23" s="856" t="s">
        <v>747</v>
      </c>
      <c r="G23" s="857"/>
      <c r="H23" s="871"/>
      <c r="I23" s="872"/>
      <c r="J23" s="854"/>
      <c r="K23" s="855"/>
      <c r="L23" s="877"/>
      <c r="M23" s="878"/>
    </row>
    <row r="24" spans="1:17" ht="8.1" customHeight="1" thickTop="1"/>
    <row r="25" spans="1:17">
      <c r="A25" s="845" t="s">
        <v>943</v>
      </c>
      <c r="B25" s="845"/>
      <c r="C25" s="845"/>
      <c r="D25" s="845"/>
      <c r="E25" s="845"/>
      <c r="F25" s="845"/>
      <c r="G25" s="162"/>
      <c r="H25" s="163"/>
      <c r="I25" s="163"/>
      <c r="J25" s="163"/>
    </row>
    <row r="26" spans="1:17" ht="36" customHeight="1">
      <c r="A26" s="833" t="s">
        <v>691</v>
      </c>
      <c r="B26" s="833"/>
      <c r="C26" s="833"/>
      <c r="D26" s="833"/>
      <c r="E26" s="833"/>
      <c r="F26" s="833"/>
      <c r="G26" s="833"/>
      <c r="H26" s="833"/>
      <c r="I26" s="833"/>
      <c r="J26" s="833"/>
      <c r="K26" s="833"/>
      <c r="L26" s="833"/>
      <c r="M26" s="833"/>
      <c r="N26" s="833"/>
      <c r="O26" s="833"/>
      <c r="P26" s="833"/>
      <c r="Q26" s="833"/>
    </row>
    <row r="27" spans="1:17" ht="21.95" customHeight="1">
      <c r="A27" s="833" t="s">
        <v>692</v>
      </c>
      <c r="B27" s="833"/>
      <c r="C27" s="833"/>
      <c r="D27" s="833"/>
      <c r="E27" s="833"/>
      <c r="F27" s="833"/>
      <c r="G27" s="833"/>
      <c r="H27" s="833"/>
      <c r="I27" s="833"/>
      <c r="J27" s="833"/>
      <c r="K27" s="833"/>
      <c r="L27" s="833"/>
      <c r="M27" s="833"/>
      <c r="N27" s="833"/>
      <c r="O27" s="833"/>
      <c r="P27" s="833"/>
      <c r="Q27" s="833"/>
    </row>
    <row r="28" spans="1:17" ht="21.95" customHeight="1">
      <c r="A28" s="833" t="s">
        <v>1086</v>
      </c>
      <c r="B28" s="833"/>
      <c r="C28" s="833"/>
      <c r="D28" s="833"/>
      <c r="E28" s="833"/>
      <c r="F28" s="833"/>
      <c r="G28" s="833"/>
      <c r="H28" s="833"/>
      <c r="I28" s="833"/>
      <c r="J28" s="833"/>
      <c r="K28" s="833"/>
      <c r="L28" s="833"/>
      <c r="M28" s="833"/>
      <c r="N28" s="833"/>
      <c r="O28" s="833"/>
      <c r="P28" s="833"/>
      <c r="Q28" s="833"/>
    </row>
    <row r="29" spans="1:17" ht="27" customHeight="1">
      <c r="A29" s="903" t="s">
        <v>1058</v>
      </c>
      <c r="B29" s="903"/>
      <c r="C29" s="903"/>
      <c r="D29" s="903"/>
      <c r="E29" s="903"/>
      <c r="F29" s="903"/>
      <c r="G29" s="903"/>
      <c r="H29" s="903"/>
      <c r="I29" s="903"/>
      <c r="J29" s="903"/>
      <c r="K29" s="903"/>
      <c r="L29" s="903"/>
      <c r="M29" s="903"/>
      <c r="N29" s="903"/>
      <c r="O29" s="903"/>
      <c r="P29" s="903"/>
      <c r="Q29" s="903"/>
    </row>
    <row r="30" spans="1:17" ht="38.25" customHeight="1">
      <c r="A30" s="834" t="s">
        <v>1059</v>
      </c>
      <c r="B30" s="834"/>
      <c r="C30" s="834"/>
      <c r="D30" s="834"/>
      <c r="E30" s="834"/>
      <c r="F30" s="834"/>
      <c r="G30" s="834"/>
      <c r="H30" s="834"/>
      <c r="I30" s="834"/>
      <c r="J30" s="834"/>
      <c r="K30" s="834"/>
      <c r="L30" s="834"/>
      <c r="M30" s="834"/>
      <c r="N30" s="834"/>
      <c r="O30" s="834"/>
      <c r="P30" s="834"/>
      <c r="Q30" s="834"/>
    </row>
    <row r="31" spans="1:17" ht="16.5" customHeight="1">
      <c r="A31" s="164"/>
      <c r="B31" s="164"/>
      <c r="C31" s="164"/>
      <c r="D31" s="164"/>
      <c r="E31" s="164"/>
      <c r="F31" s="164"/>
      <c r="G31" s="164"/>
      <c r="H31" s="164"/>
      <c r="I31" s="164"/>
      <c r="J31" s="164"/>
      <c r="Q31" s="183">
        <v>30</v>
      </c>
    </row>
    <row r="32" spans="1:17">
      <c r="A32" s="164"/>
      <c r="B32" s="164"/>
      <c r="C32" s="164"/>
      <c r="D32" s="164"/>
      <c r="E32" s="164"/>
      <c r="F32" s="164"/>
      <c r="G32" s="164"/>
      <c r="H32" s="164"/>
      <c r="I32" s="164"/>
      <c r="J32" s="164"/>
    </row>
    <row r="33" spans="1:10">
      <c r="A33" s="164"/>
      <c r="B33" s="164"/>
      <c r="C33" s="164"/>
      <c r="D33" s="164"/>
      <c r="E33" s="164"/>
      <c r="F33" s="164"/>
      <c r="G33" s="164"/>
      <c r="H33" s="164"/>
      <c r="I33" s="164"/>
      <c r="J33" s="164"/>
    </row>
  </sheetData>
  <mergeCells count="62">
    <mergeCell ref="A29:Q29"/>
    <mergeCell ref="F19:G19"/>
    <mergeCell ref="F20:G20"/>
    <mergeCell ref="F21:G21"/>
    <mergeCell ref="D19:E19"/>
    <mergeCell ref="D20:E20"/>
    <mergeCell ref="D21:E21"/>
    <mergeCell ref="J19:M19"/>
    <mergeCell ref="F6:G6"/>
    <mergeCell ref="K5:M5"/>
    <mergeCell ref="K6:M6"/>
    <mergeCell ref="H5:I5"/>
    <mergeCell ref="B5:G5"/>
    <mergeCell ref="A19:C19"/>
    <mergeCell ref="H19:I19"/>
    <mergeCell ref="H10:I10"/>
    <mergeCell ref="A9:N9"/>
    <mergeCell ref="N5:P5"/>
    <mergeCell ref="N6:P6"/>
    <mergeCell ref="N7:P7"/>
    <mergeCell ref="B7:C7"/>
    <mergeCell ref="D7:E7"/>
    <mergeCell ref="F7:G7"/>
    <mergeCell ref="K7:M7"/>
    <mergeCell ref="F10:G10"/>
    <mergeCell ref="J20:M20"/>
    <mergeCell ref="H21:I23"/>
    <mergeCell ref="L21:M23"/>
    <mergeCell ref="A20:C20"/>
    <mergeCell ref="A21:C21"/>
    <mergeCell ref="A1:Q1"/>
    <mergeCell ref="A2:Q2"/>
    <mergeCell ref="B3:G3"/>
    <mergeCell ref="H3:J3"/>
    <mergeCell ref="K3:P3"/>
    <mergeCell ref="A23:C23"/>
    <mergeCell ref="J21:K23"/>
    <mergeCell ref="F23:G23"/>
    <mergeCell ref="D23:E23"/>
    <mergeCell ref="A22:C22"/>
    <mergeCell ref="D22:E22"/>
    <mergeCell ref="F22:G22"/>
    <mergeCell ref="A3:A4"/>
    <mergeCell ref="Q5:Q7"/>
    <mergeCell ref="F4:G4"/>
    <mergeCell ref="B4:C4"/>
    <mergeCell ref="D4:E4"/>
    <mergeCell ref="Q3:Q4"/>
    <mergeCell ref="K4:M4"/>
    <mergeCell ref="N4:P4"/>
    <mergeCell ref="B6:C6"/>
    <mergeCell ref="D6:E6"/>
    <mergeCell ref="A28:Q28"/>
    <mergeCell ref="A26:Q26"/>
    <mergeCell ref="A27:Q27"/>
    <mergeCell ref="A30:Q30"/>
    <mergeCell ref="J10:K10"/>
    <mergeCell ref="L10:M10"/>
    <mergeCell ref="B10:C10"/>
    <mergeCell ref="D10:E10"/>
    <mergeCell ref="A25:F25"/>
    <mergeCell ref="H20:I20"/>
  </mergeCells>
  <phoneticPr fontId="0" type="noConversion"/>
  <printOptions horizontalCentered="1"/>
  <pageMargins left="0.74803149606299213" right="0.74803149606299213" top="0.78740157480314965" bottom="0.19685039370078741" header="0.31496062992125984" footer="0.11811023622047245"/>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27</vt:i4>
      </vt:variant>
      <vt:variant>
        <vt:lpstr>Περιοχές με ονόματα</vt:lpstr>
      </vt:variant>
      <vt:variant>
        <vt:i4>26</vt:i4>
      </vt:variant>
    </vt:vector>
  </HeadingPairs>
  <TitlesOfParts>
    <vt:vector size="53" baseType="lpstr">
      <vt:lpstr>ΕΞΩΦΥΛΛΟ</vt:lpstr>
      <vt:lpstr>ΠΕΡΙΕΧΟΜΕΝΑ</vt:lpstr>
      <vt:lpstr>ΕΙΣΑΓΩΓΗ</vt:lpstr>
      <vt:lpstr>ΦΥΤ. ΠΑΡΑΓΩΓΗ</vt:lpstr>
      <vt:lpstr>ΠΙΝ. 1.16</vt:lpstr>
      <vt:lpstr>ΖΩΙΚΗ ΠΑΡ.</vt:lpstr>
      <vt:lpstr>ΒΙΟΛ. ΚΤΗΝΟΤΡ.</vt:lpstr>
      <vt:lpstr>ΠΙΝ.2.1</vt:lpstr>
      <vt:lpstr>ΠΙΝ. 2.2</vt:lpstr>
      <vt:lpstr>ΠΙΝ. 2.3</vt:lpstr>
      <vt:lpstr>ΠΙΝ.2.4</vt:lpstr>
      <vt:lpstr>ΠΙΝ.2.5α&amp;β</vt:lpstr>
      <vt:lpstr>ΠΙΝ.2.6</vt:lpstr>
      <vt:lpstr>ΠΙΝ. 3</vt:lpstr>
      <vt:lpstr>ΠΙΝ 3.2</vt:lpstr>
      <vt:lpstr>ΠΙΝ.3.3  &amp; 3.4</vt:lpstr>
      <vt:lpstr>ΠΙΝ.3.5</vt:lpstr>
      <vt:lpstr>ΠΙΝ.3.6</vt:lpstr>
      <vt:lpstr>ΠΙΝ.3.7 &amp;3.8</vt:lpstr>
      <vt:lpstr>ΠΙΝ.3.9</vt:lpstr>
      <vt:lpstr>ΠΙΝ. 3.10</vt:lpstr>
      <vt:lpstr>ΠΙΝ. 3.11</vt:lpstr>
      <vt:lpstr>ΠΙΝ.3.12</vt:lpstr>
      <vt:lpstr>ΠΙΝ. 3.13</vt:lpstr>
      <vt:lpstr>ΠΙΝ. 3.14</vt:lpstr>
      <vt:lpstr>ΠΙΝ. 3.15</vt:lpstr>
      <vt:lpstr>ΠΙΝ. 3.16</vt:lpstr>
      <vt:lpstr>'ΒΙΟΛ. ΚΤΗΝΟΤΡ.'!Print_Area</vt:lpstr>
      <vt:lpstr>ΕΙΣΑΓΩΓΗ!Print_Area</vt:lpstr>
      <vt:lpstr>ΕΞΩΦΥΛΛΟ!Print_Area</vt:lpstr>
      <vt:lpstr>'ΖΩΙΚΗ ΠΑΡ.'!Print_Area</vt:lpstr>
      <vt:lpstr>ΠΕΡΙΕΧΟΜΕΝΑ!Print_Area</vt:lpstr>
      <vt:lpstr>'ΠΙΝ 3.2'!Print_Area</vt:lpstr>
      <vt:lpstr>'ΠΙΝ. 1.16'!Print_Area</vt:lpstr>
      <vt:lpstr>'ΠΙΝ. 2.2'!Print_Area</vt:lpstr>
      <vt:lpstr>'ΠΙΝ. 2.3'!Print_Area</vt:lpstr>
      <vt:lpstr>'ΠΙΝ. 3.10'!Print_Area</vt:lpstr>
      <vt:lpstr>'ΠΙΝ. 3.11'!Print_Area</vt:lpstr>
      <vt:lpstr>'ΠΙΝ. 3.13'!Print_Area</vt:lpstr>
      <vt:lpstr>'ΠΙΝ. 3.14'!Print_Area</vt:lpstr>
      <vt:lpstr>'ΠΙΝ. 3.15'!Print_Area</vt:lpstr>
      <vt:lpstr>'ΠΙΝ. 3.16'!Print_Area</vt:lpstr>
      <vt:lpstr>ΠΙΝ.2.1!Print_Area</vt:lpstr>
      <vt:lpstr>ΠΙΝ.2.4!Print_Area</vt:lpstr>
      <vt:lpstr>'ΠΙΝ.2.5α&amp;β'!Print_Area</vt:lpstr>
      <vt:lpstr>ΠΙΝ.2.6!Print_Area</vt:lpstr>
      <vt:lpstr>ΠΙΝ.3.12!Print_Area</vt:lpstr>
      <vt:lpstr>'ΠΙΝ.3.3  &amp; 3.4'!Print_Area</vt:lpstr>
      <vt:lpstr>ΠΙΝ.3.5!Print_Area</vt:lpstr>
      <vt:lpstr>ΠΙΝ.3.6!Print_Area</vt:lpstr>
      <vt:lpstr>'ΠΙΝ.3.7 &amp;3.8'!Print_Area</vt:lpstr>
      <vt:lpstr>ΠΙΝ.3.9!Print_Area</vt:lpstr>
      <vt:lpstr>'ΦΥΤ. ΠΑΡΑΓΩΓΗ'!Print_Area</vt:lpstr>
    </vt:vector>
  </TitlesOfParts>
  <Company>BCC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Big City Customer</dc:creator>
  <cp:lastModifiedBy>georgelianeas</cp:lastModifiedBy>
  <cp:lastPrinted>2004-11-23T06:33:33Z</cp:lastPrinted>
  <dcterms:created xsi:type="dcterms:W3CDTF">2002-02-18T07:20:25Z</dcterms:created>
  <dcterms:modified xsi:type="dcterms:W3CDTF">2017-04-06T05:15:57Z</dcterms:modified>
</cp:coreProperties>
</file>