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10" windowHeight="9345"/>
  </bookViews>
  <sheets>
    <sheet name="2016" sheetId="1" r:id="rId1"/>
  </sheets>
  <definedNames>
    <definedName name="_xlnm.Print_Area" localSheetId="0">'2016'!$A$1:$D$95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/>
  <c r="C68"/>
  <c r="C67"/>
  <c r="D30"/>
  <c r="C66"/>
  <c r="C72"/>
  <c r="C45" l="1"/>
  <c r="C44"/>
  <c r="C42"/>
  <c r="C41"/>
  <c r="D62"/>
  <c r="D69" s="1"/>
  <c r="D73" s="1"/>
  <c r="D77" s="1"/>
  <c r="D58"/>
  <c r="D60" s="1"/>
  <c r="D45"/>
  <c r="D42"/>
  <c r="D46" s="1"/>
  <c r="D48" s="1"/>
  <c r="D40"/>
  <c r="D36"/>
  <c r="D50" s="1"/>
  <c r="D25"/>
  <c r="D13"/>
  <c r="D9"/>
  <c r="D15" s="1"/>
  <c r="D27" s="1"/>
  <c r="C60" l="1"/>
  <c r="C62"/>
  <c r="C69" s="1"/>
  <c r="C73" s="1"/>
  <c r="C77" s="1"/>
  <c r="C46" l="1"/>
  <c r="C48" s="1"/>
  <c r="C36"/>
  <c r="C25"/>
  <c r="C13"/>
  <c r="C9"/>
  <c r="C50" l="1"/>
  <c r="C15"/>
  <c r="G50" l="1"/>
  <c r="C27"/>
  <c r="F50" s="1"/>
</calcChain>
</file>

<file path=xl/sharedStrings.xml><?xml version="1.0" encoding="utf-8"?>
<sst xmlns="http://schemas.openxmlformats.org/spreadsheetml/2006/main" count="69" uniqueCount="65">
  <si>
    <t>ΕΝΕΡΓΗΤΙΚΟ</t>
  </si>
  <si>
    <t>Σημ.</t>
  </si>
  <si>
    <t>Μη κυκλοφορούντα στοιχεία</t>
  </si>
  <si>
    <t>Ενσώματα πάγια</t>
  </si>
  <si>
    <t>Μηχανολογικός εξοπλισμός</t>
  </si>
  <si>
    <t>Λοιπός εξοπλισμός</t>
  </si>
  <si>
    <t>Σύνολο</t>
  </si>
  <si>
    <t>Άυλα πάγια στοιχεία</t>
  </si>
  <si>
    <t>Λοιπά άυλα</t>
  </si>
  <si>
    <t>Σύνολο μη κυκλοφορούντων</t>
  </si>
  <si>
    <t>Κυκλοφορούντα περιουσιακά στοιχεία</t>
  </si>
  <si>
    <t>Χρηματοοικονομικά στοιχεία</t>
  </si>
  <si>
    <t>Εμπορικές απαιτήσεις</t>
  </si>
  <si>
    <t>Λοιπές απαιτήσεις</t>
  </si>
  <si>
    <t>Προπληρωμένα έξοδα</t>
  </si>
  <si>
    <t>Λοιπά χρηματοοικονομικά στοιχεία</t>
  </si>
  <si>
    <t>Ταμιακά διαθέσιμα και ισοδύναμα</t>
  </si>
  <si>
    <t>Σύνολο κυκλοφορούντων</t>
  </si>
  <si>
    <t>Σύνολο Ενεργητικού</t>
  </si>
  <si>
    <t>ΠΑΘΗΤΙΚΟ</t>
  </si>
  <si>
    <t>ΚΑΘΑΡΗ ΘΕΣΗ</t>
  </si>
  <si>
    <t>Αποθεματικά και αποτελέσματα εις νέο</t>
  </si>
  <si>
    <t>Αποθεματικά νόμων ή καταστατικού</t>
  </si>
  <si>
    <t>Αποτελέσματα εις νέο</t>
  </si>
  <si>
    <t>Σύνολο καθαρής θέσης</t>
  </si>
  <si>
    <t>Υποχρεώσεις</t>
  </si>
  <si>
    <t>Βραχυπρόθεσμες Υποχρεώσεις</t>
  </si>
  <si>
    <t>Εμπορικές υποχρεώσεις</t>
  </si>
  <si>
    <t>Φόρος εισοδήματος</t>
  </si>
  <si>
    <t>Λοιποί φόροι και τέλη</t>
  </si>
  <si>
    <t>Οργανισμοί κοινωνικής ασφάλισης</t>
  </si>
  <si>
    <t>Λοιπές υποχρεώσεις</t>
  </si>
  <si>
    <t>Έσοδα επόμενων χρήσεων</t>
  </si>
  <si>
    <t>Σύνολο Υποχρεώσεων</t>
  </si>
  <si>
    <t>ΤΕΙ Κεντρικής Μακεδονίας-Σέρρες -  ΕΙΔΙΚΟΣ ΛΟΓΑΡΙΑΣΜΟΣ ΚΟΝΔΥΛΙΩΝ ΕΡΕΥΝΩΝ</t>
  </si>
  <si>
    <t>Ο ΠΡΟΕΔΡΟΣ ΤΗΣ ΕΠΙΤΡΟΠΗΣ</t>
  </si>
  <si>
    <t>ΕΚΠΑΙΔΕΥΣΗΣ ΚΑΙ ΕΡΕΥΝΩΝ</t>
  </si>
  <si>
    <t xml:space="preserve">ΑΝΑΣΤΑΣΙΟΣ ΜΩΥΣΙΑΔΗΣ  </t>
  </si>
  <si>
    <t xml:space="preserve">ΔΗΜΗΤΡΑ ΠΑΡΑΛΙΚΑ </t>
  </si>
  <si>
    <t>Ο ΥΠΕΥΘΥΝΟΣ</t>
  </si>
  <si>
    <t>ΤΟΥ ΛΟΓΙΣΤΗΡΙΟΥ</t>
  </si>
  <si>
    <t xml:space="preserve">ΚΛΕΑΝΘΗΣ ΚΩΝΣΤΑΝΤΙΝΟΥΔΗΣ </t>
  </si>
  <si>
    <t>Σύνολο Καθαρής Θέσης και Υποχρεώσεων</t>
  </si>
  <si>
    <t>ΚΑΤΑΣΤΑΣΗ ΑΠΟΤΕΛΕΣΜΑΤΩΝ κατά ΛΕΙΤΟΥΡΓΙΑ</t>
  </si>
  <si>
    <t>Μικτό Αποτέλεσμα</t>
  </si>
  <si>
    <t>Λοιπά συνήθη έσοδα</t>
  </si>
  <si>
    <t>Έξοδα διοίκησης</t>
  </si>
  <si>
    <t>Λοιπά έξοδα και ζημιές</t>
  </si>
  <si>
    <t>Λοιπά έσοδα και κέρδη</t>
  </si>
  <si>
    <t>Αποτέλεσμα προ φόρων και τόκων</t>
  </si>
  <si>
    <t>Πιστωτικοί τόκοι</t>
  </si>
  <si>
    <t>Χρεωστικοί τόκοι</t>
  </si>
  <si>
    <t>Αποτέλεσμα προ φόρων</t>
  </si>
  <si>
    <t>Φόροι εισοδήματος</t>
  </si>
  <si>
    <t>Αποτέλεσμα περιόδου μετά από φόρους</t>
  </si>
  <si>
    <t>Έσοδα προγραμμάτων-επιχορηγήσεις</t>
  </si>
  <si>
    <t>Κόστος προγραμμάτων</t>
  </si>
  <si>
    <t>Έσοδα ειδικού λογαριασμού</t>
  </si>
  <si>
    <t>Δουλευμένα έσοδα περιόδου</t>
  </si>
  <si>
    <t>Η ΠΡΟΙΣΤΑΜΕΝΗ ΤΗΣ ΓΡΑΜΜΑΤΕΙΑΣ ΤΗΣ</t>
  </si>
  <si>
    <t>ΕΠΙΤΡΟΠΗΣ ΕΚΠΑΙΔΕΥΣΗΣ &amp; ΕΡΕΥΝΩΝ</t>
  </si>
  <si>
    <t>1/1-31/12/2016</t>
  </si>
  <si>
    <t>1/1-31/12/2015</t>
  </si>
  <si>
    <t>ΙΣΟΛΟΓΙΣΜΟΣ ΤΗΣ 31ης ΔΕΚΕΜΒΡΙΟΥ 2016 - (Ποσά σε ευρώ)</t>
  </si>
  <si>
    <t>Σέρρες ,   29 Νοεμβρίου 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</si>
</sst>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2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  <font>
      <b/>
      <sz val="12"/>
      <color rgb="FFFF0000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b/>
      <i/>
      <u/>
      <sz val="12"/>
      <color theme="1"/>
      <name val="Times New Roman"/>
      <family val="1"/>
      <charset val="161"/>
    </font>
    <font>
      <b/>
      <i/>
      <sz val="12"/>
      <color theme="1"/>
      <name val="Times New Roman"/>
      <family val="1"/>
      <charset val="161"/>
    </font>
    <font>
      <sz val="10"/>
      <name val="Times New Roman"/>
      <family val="1"/>
      <charset val="161"/>
    </font>
    <font>
      <sz val="11"/>
      <name val="Times New Roman"/>
      <family val="1"/>
      <charset val="161"/>
    </font>
    <font>
      <sz val="11"/>
      <color theme="1"/>
      <name val="Times New Roman"/>
      <family val="1"/>
      <charset val="161"/>
    </font>
    <font>
      <b/>
      <sz val="13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wrapText="1"/>
    </xf>
    <xf numFmtId="0" fontId="2" fillId="0" borderId="5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1" fillId="0" borderId="5" xfId="0" applyFont="1" applyFill="1" applyBorder="1"/>
    <xf numFmtId="0" fontId="1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14" fontId="1" fillId="0" borderId="9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" fontId="1" fillId="0" borderId="6" xfId="0" applyNumberFormat="1" applyFont="1" applyFill="1" applyBorder="1"/>
    <xf numFmtId="4" fontId="2" fillId="0" borderId="11" xfId="0" applyNumberFormat="1" applyFont="1" applyFill="1" applyBorder="1"/>
    <xf numFmtId="4" fontId="1" fillId="0" borderId="11" xfId="0" applyNumberFormat="1" applyFont="1" applyFill="1" applyBorder="1"/>
    <xf numFmtId="0" fontId="2" fillId="0" borderId="11" xfId="0" applyFont="1" applyFill="1" applyBorder="1"/>
    <xf numFmtId="0" fontId="1" fillId="0" borderId="12" xfId="0" applyFont="1" applyFill="1" applyBorder="1"/>
    <xf numFmtId="0" fontId="2" fillId="0" borderId="13" xfId="0" applyFont="1" applyFill="1" applyBorder="1"/>
    <xf numFmtId="4" fontId="3" fillId="0" borderId="0" xfId="0" applyNumberFormat="1" applyFont="1" applyFill="1" applyBorder="1"/>
    <xf numFmtId="4" fontId="2" fillId="0" borderId="0" xfId="0" applyNumberFormat="1" applyFont="1" applyFill="1" applyBorder="1"/>
    <xf numFmtId="0" fontId="5" fillId="0" borderId="0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 wrapText="1"/>
    </xf>
    <xf numFmtId="4" fontId="7" fillId="0" borderId="0" xfId="0" applyNumberFormat="1" applyFont="1" applyAlignment="1"/>
    <xf numFmtId="0" fontId="7" fillId="0" borderId="0" xfId="0" applyFont="1" applyFill="1"/>
    <xf numFmtId="4" fontId="8" fillId="0" borderId="0" xfId="0" applyNumberFormat="1" applyFont="1" applyAlignment="1">
      <alignment horizontal="center"/>
    </xf>
    <xf numFmtId="0" fontId="9" fillId="0" borderId="0" xfId="0" applyFont="1" applyFill="1" applyBorder="1"/>
    <xf numFmtId="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4" fontId="1" fillId="0" borderId="0" xfId="0" applyNumberFormat="1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topLeftCell="A49" workbookViewId="0">
      <selection activeCell="A79" sqref="A79:D79"/>
    </sheetView>
  </sheetViews>
  <sheetFormatPr defaultRowHeight="15.75"/>
  <cols>
    <col min="1" max="1" width="50.85546875" style="1" customWidth="1"/>
    <col min="2" max="2" width="8.28515625" style="1" customWidth="1"/>
    <col min="3" max="4" width="21.5703125" style="1" customWidth="1"/>
    <col min="5" max="5" width="8.85546875" style="1"/>
    <col min="6" max="6" width="12.7109375" style="2" bestFit="1" customWidth="1"/>
    <col min="7" max="7" width="11" style="2" bestFit="1" customWidth="1"/>
    <col min="8" max="256" width="8.85546875" style="1"/>
    <col min="257" max="257" width="45.28515625" style="1" bestFit="1" customWidth="1"/>
    <col min="258" max="258" width="7.7109375" style="1" customWidth="1"/>
    <col min="259" max="260" width="15.42578125" style="1" customWidth="1"/>
    <col min="261" max="512" width="8.85546875" style="1"/>
    <col min="513" max="513" width="45.28515625" style="1" bestFit="1" customWidth="1"/>
    <col min="514" max="514" width="7.7109375" style="1" customWidth="1"/>
    <col min="515" max="516" width="15.42578125" style="1" customWidth="1"/>
    <col min="517" max="768" width="8.85546875" style="1"/>
    <col min="769" max="769" width="45.28515625" style="1" bestFit="1" customWidth="1"/>
    <col min="770" max="770" width="7.7109375" style="1" customWidth="1"/>
    <col min="771" max="772" width="15.42578125" style="1" customWidth="1"/>
    <col min="773" max="1024" width="8.85546875" style="1"/>
    <col min="1025" max="1025" width="45.28515625" style="1" bestFit="1" customWidth="1"/>
    <col min="1026" max="1026" width="7.7109375" style="1" customWidth="1"/>
    <col min="1027" max="1028" width="15.42578125" style="1" customWidth="1"/>
    <col min="1029" max="1280" width="8.85546875" style="1"/>
    <col min="1281" max="1281" width="45.28515625" style="1" bestFit="1" customWidth="1"/>
    <col min="1282" max="1282" width="7.7109375" style="1" customWidth="1"/>
    <col min="1283" max="1284" width="15.42578125" style="1" customWidth="1"/>
    <col min="1285" max="1536" width="8.85546875" style="1"/>
    <col min="1537" max="1537" width="45.28515625" style="1" bestFit="1" customWidth="1"/>
    <col min="1538" max="1538" width="7.7109375" style="1" customWidth="1"/>
    <col min="1539" max="1540" width="15.42578125" style="1" customWidth="1"/>
    <col min="1541" max="1792" width="8.85546875" style="1"/>
    <col min="1793" max="1793" width="45.28515625" style="1" bestFit="1" customWidth="1"/>
    <col min="1794" max="1794" width="7.7109375" style="1" customWidth="1"/>
    <col min="1795" max="1796" width="15.42578125" style="1" customWidth="1"/>
    <col min="1797" max="2048" width="8.85546875" style="1"/>
    <col min="2049" max="2049" width="45.28515625" style="1" bestFit="1" customWidth="1"/>
    <col min="2050" max="2050" width="7.7109375" style="1" customWidth="1"/>
    <col min="2051" max="2052" width="15.42578125" style="1" customWidth="1"/>
    <col min="2053" max="2304" width="8.85546875" style="1"/>
    <col min="2305" max="2305" width="45.28515625" style="1" bestFit="1" customWidth="1"/>
    <col min="2306" max="2306" width="7.7109375" style="1" customWidth="1"/>
    <col min="2307" max="2308" width="15.42578125" style="1" customWidth="1"/>
    <col min="2309" max="2560" width="8.85546875" style="1"/>
    <col min="2561" max="2561" width="45.28515625" style="1" bestFit="1" customWidth="1"/>
    <col min="2562" max="2562" width="7.7109375" style="1" customWidth="1"/>
    <col min="2563" max="2564" width="15.42578125" style="1" customWidth="1"/>
    <col min="2565" max="2816" width="8.85546875" style="1"/>
    <col min="2817" max="2817" width="45.28515625" style="1" bestFit="1" customWidth="1"/>
    <col min="2818" max="2818" width="7.7109375" style="1" customWidth="1"/>
    <col min="2819" max="2820" width="15.42578125" style="1" customWidth="1"/>
    <col min="2821" max="3072" width="8.85546875" style="1"/>
    <col min="3073" max="3073" width="45.28515625" style="1" bestFit="1" customWidth="1"/>
    <col min="3074" max="3074" width="7.7109375" style="1" customWidth="1"/>
    <col min="3075" max="3076" width="15.42578125" style="1" customWidth="1"/>
    <col min="3077" max="3328" width="8.85546875" style="1"/>
    <col min="3329" max="3329" width="45.28515625" style="1" bestFit="1" customWidth="1"/>
    <col min="3330" max="3330" width="7.7109375" style="1" customWidth="1"/>
    <col min="3331" max="3332" width="15.42578125" style="1" customWidth="1"/>
    <col min="3333" max="3584" width="8.85546875" style="1"/>
    <col min="3585" max="3585" width="45.28515625" style="1" bestFit="1" customWidth="1"/>
    <col min="3586" max="3586" width="7.7109375" style="1" customWidth="1"/>
    <col min="3587" max="3588" width="15.42578125" style="1" customWidth="1"/>
    <col min="3589" max="3840" width="8.85546875" style="1"/>
    <col min="3841" max="3841" width="45.28515625" style="1" bestFit="1" customWidth="1"/>
    <col min="3842" max="3842" width="7.7109375" style="1" customWidth="1"/>
    <col min="3843" max="3844" width="15.42578125" style="1" customWidth="1"/>
    <col min="3845" max="4096" width="8.85546875" style="1"/>
    <col min="4097" max="4097" width="45.28515625" style="1" bestFit="1" customWidth="1"/>
    <col min="4098" max="4098" width="7.7109375" style="1" customWidth="1"/>
    <col min="4099" max="4100" width="15.42578125" style="1" customWidth="1"/>
    <col min="4101" max="4352" width="8.85546875" style="1"/>
    <col min="4353" max="4353" width="45.28515625" style="1" bestFit="1" customWidth="1"/>
    <col min="4354" max="4354" width="7.7109375" style="1" customWidth="1"/>
    <col min="4355" max="4356" width="15.42578125" style="1" customWidth="1"/>
    <col min="4357" max="4608" width="8.85546875" style="1"/>
    <col min="4609" max="4609" width="45.28515625" style="1" bestFit="1" customWidth="1"/>
    <col min="4610" max="4610" width="7.7109375" style="1" customWidth="1"/>
    <col min="4611" max="4612" width="15.42578125" style="1" customWidth="1"/>
    <col min="4613" max="4864" width="8.85546875" style="1"/>
    <col min="4865" max="4865" width="45.28515625" style="1" bestFit="1" customWidth="1"/>
    <col min="4866" max="4866" width="7.7109375" style="1" customWidth="1"/>
    <col min="4867" max="4868" width="15.42578125" style="1" customWidth="1"/>
    <col min="4869" max="5120" width="8.85546875" style="1"/>
    <col min="5121" max="5121" width="45.28515625" style="1" bestFit="1" customWidth="1"/>
    <col min="5122" max="5122" width="7.7109375" style="1" customWidth="1"/>
    <col min="5123" max="5124" width="15.42578125" style="1" customWidth="1"/>
    <col min="5125" max="5376" width="8.85546875" style="1"/>
    <col min="5377" max="5377" width="45.28515625" style="1" bestFit="1" customWidth="1"/>
    <col min="5378" max="5378" width="7.7109375" style="1" customWidth="1"/>
    <col min="5379" max="5380" width="15.42578125" style="1" customWidth="1"/>
    <col min="5381" max="5632" width="8.85546875" style="1"/>
    <col min="5633" max="5633" width="45.28515625" style="1" bestFit="1" customWidth="1"/>
    <col min="5634" max="5634" width="7.7109375" style="1" customWidth="1"/>
    <col min="5635" max="5636" width="15.42578125" style="1" customWidth="1"/>
    <col min="5637" max="5888" width="8.85546875" style="1"/>
    <col min="5889" max="5889" width="45.28515625" style="1" bestFit="1" customWidth="1"/>
    <col min="5890" max="5890" width="7.7109375" style="1" customWidth="1"/>
    <col min="5891" max="5892" width="15.42578125" style="1" customWidth="1"/>
    <col min="5893" max="6144" width="8.85546875" style="1"/>
    <col min="6145" max="6145" width="45.28515625" style="1" bestFit="1" customWidth="1"/>
    <col min="6146" max="6146" width="7.7109375" style="1" customWidth="1"/>
    <col min="6147" max="6148" width="15.42578125" style="1" customWidth="1"/>
    <col min="6149" max="6400" width="8.85546875" style="1"/>
    <col min="6401" max="6401" width="45.28515625" style="1" bestFit="1" customWidth="1"/>
    <col min="6402" max="6402" width="7.7109375" style="1" customWidth="1"/>
    <col min="6403" max="6404" width="15.42578125" style="1" customWidth="1"/>
    <col min="6405" max="6656" width="8.85546875" style="1"/>
    <col min="6657" max="6657" width="45.28515625" style="1" bestFit="1" customWidth="1"/>
    <col min="6658" max="6658" width="7.7109375" style="1" customWidth="1"/>
    <col min="6659" max="6660" width="15.42578125" style="1" customWidth="1"/>
    <col min="6661" max="6912" width="8.85546875" style="1"/>
    <col min="6913" max="6913" width="45.28515625" style="1" bestFit="1" customWidth="1"/>
    <col min="6914" max="6914" width="7.7109375" style="1" customWidth="1"/>
    <col min="6915" max="6916" width="15.42578125" style="1" customWidth="1"/>
    <col min="6917" max="7168" width="8.85546875" style="1"/>
    <col min="7169" max="7169" width="45.28515625" style="1" bestFit="1" customWidth="1"/>
    <col min="7170" max="7170" width="7.7109375" style="1" customWidth="1"/>
    <col min="7171" max="7172" width="15.42578125" style="1" customWidth="1"/>
    <col min="7173" max="7424" width="8.85546875" style="1"/>
    <col min="7425" max="7425" width="45.28515625" style="1" bestFit="1" customWidth="1"/>
    <col min="7426" max="7426" width="7.7109375" style="1" customWidth="1"/>
    <col min="7427" max="7428" width="15.42578125" style="1" customWidth="1"/>
    <col min="7429" max="7680" width="8.85546875" style="1"/>
    <col min="7681" max="7681" width="45.28515625" style="1" bestFit="1" customWidth="1"/>
    <col min="7682" max="7682" width="7.7109375" style="1" customWidth="1"/>
    <col min="7683" max="7684" width="15.42578125" style="1" customWidth="1"/>
    <col min="7685" max="7936" width="8.85546875" style="1"/>
    <col min="7937" max="7937" width="45.28515625" style="1" bestFit="1" customWidth="1"/>
    <col min="7938" max="7938" width="7.7109375" style="1" customWidth="1"/>
    <col min="7939" max="7940" width="15.42578125" style="1" customWidth="1"/>
    <col min="7941" max="8192" width="8.85546875" style="1"/>
    <col min="8193" max="8193" width="45.28515625" style="1" bestFit="1" customWidth="1"/>
    <col min="8194" max="8194" width="7.7109375" style="1" customWidth="1"/>
    <col min="8195" max="8196" width="15.42578125" style="1" customWidth="1"/>
    <col min="8197" max="8448" width="8.85546875" style="1"/>
    <col min="8449" max="8449" width="45.28515625" style="1" bestFit="1" customWidth="1"/>
    <col min="8450" max="8450" width="7.7109375" style="1" customWidth="1"/>
    <col min="8451" max="8452" width="15.42578125" style="1" customWidth="1"/>
    <col min="8453" max="8704" width="8.85546875" style="1"/>
    <col min="8705" max="8705" width="45.28515625" style="1" bestFit="1" customWidth="1"/>
    <col min="8706" max="8706" width="7.7109375" style="1" customWidth="1"/>
    <col min="8707" max="8708" width="15.42578125" style="1" customWidth="1"/>
    <col min="8709" max="8960" width="8.85546875" style="1"/>
    <col min="8961" max="8961" width="45.28515625" style="1" bestFit="1" customWidth="1"/>
    <col min="8962" max="8962" width="7.7109375" style="1" customWidth="1"/>
    <col min="8963" max="8964" width="15.42578125" style="1" customWidth="1"/>
    <col min="8965" max="9216" width="8.85546875" style="1"/>
    <col min="9217" max="9217" width="45.28515625" style="1" bestFit="1" customWidth="1"/>
    <col min="9218" max="9218" width="7.7109375" style="1" customWidth="1"/>
    <col min="9219" max="9220" width="15.42578125" style="1" customWidth="1"/>
    <col min="9221" max="9472" width="8.85546875" style="1"/>
    <col min="9473" max="9473" width="45.28515625" style="1" bestFit="1" customWidth="1"/>
    <col min="9474" max="9474" width="7.7109375" style="1" customWidth="1"/>
    <col min="9475" max="9476" width="15.42578125" style="1" customWidth="1"/>
    <col min="9477" max="9728" width="8.85546875" style="1"/>
    <col min="9729" max="9729" width="45.28515625" style="1" bestFit="1" customWidth="1"/>
    <col min="9730" max="9730" width="7.7109375" style="1" customWidth="1"/>
    <col min="9731" max="9732" width="15.42578125" style="1" customWidth="1"/>
    <col min="9733" max="9984" width="8.85546875" style="1"/>
    <col min="9985" max="9985" width="45.28515625" style="1" bestFit="1" customWidth="1"/>
    <col min="9986" max="9986" width="7.7109375" style="1" customWidth="1"/>
    <col min="9987" max="9988" width="15.42578125" style="1" customWidth="1"/>
    <col min="9989" max="10240" width="8.85546875" style="1"/>
    <col min="10241" max="10241" width="45.28515625" style="1" bestFit="1" customWidth="1"/>
    <col min="10242" max="10242" width="7.7109375" style="1" customWidth="1"/>
    <col min="10243" max="10244" width="15.42578125" style="1" customWidth="1"/>
    <col min="10245" max="10496" width="8.85546875" style="1"/>
    <col min="10497" max="10497" width="45.28515625" style="1" bestFit="1" customWidth="1"/>
    <col min="10498" max="10498" width="7.7109375" style="1" customWidth="1"/>
    <col min="10499" max="10500" width="15.42578125" style="1" customWidth="1"/>
    <col min="10501" max="10752" width="8.85546875" style="1"/>
    <col min="10753" max="10753" width="45.28515625" style="1" bestFit="1" customWidth="1"/>
    <col min="10754" max="10754" width="7.7109375" style="1" customWidth="1"/>
    <col min="10755" max="10756" width="15.42578125" style="1" customWidth="1"/>
    <col min="10757" max="11008" width="8.85546875" style="1"/>
    <col min="11009" max="11009" width="45.28515625" style="1" bestFit="1" customWidth="1"/>
    <col min="11010" max="11010" width="7.7109375" style="1" customWidth="1"/>
    <col min="11011" max="11012" width="15.42578125" style="1" customWidth="1"/>
    <col min="11013" max="11264" width="8.85546875" style="1"/>
    <col min="11265" max="11265" width="45.28515625" style="1" bestFit="1" customWidth="1"/>
    <col min="11266" max="11266" width="7.7109375" style="1" customWidth="1"/>
    <col min="11267" max="11268" width="15.42578125" style="1" customWidth="1"/>
    <col min="11269" max="11520" width="8.85546875" style="1"/>
    <col min="11521" max="11521" width="45.28515625" style="1" bestFit="1" customWidth="1"/>
    <col min="11522" max="11522" width="7.7109375" style="1" customWidth="1"/>
    <col min="11523" max="11524" width="15.42578125" style="1" customWidth="1"/>
    <col min="11525" max="11776" width="8.85546875" style="1"/>
    <col min="11777" max="11777" width="45.28515625" style="1" bestFit="1" customWidth="1"/>
    <col min="11778" max="11778" width="7.7109375" style="1" customWidth="1"/>
    <col min="11779" max="11780" width="15.42578125" style="1" customWidth="1"/>
    <col min="11781" max="12032" width="8.85546875" style="1"/>
    <col min="12033" max="12033" width="45.28515625" style="1" bestFit="1" customWidth="1"/>
    <col min="12034" max="12034" width="7.7109375" style="1" customWidth="1"/>
    <col min="12035" max="12036" width="15.42578125" style="1" customWidth="1"/>
    <col min="12037" max="12288" width="8.85546875" style="1"/>
    <col min="12289" max="12289" width="45.28515625" style="1" bestFit="1" customWidth="1"/>
    <col min="12290" max="12290" width="7.7109375" style="1" customWidth="1"/>
    <col min="12291" max="12292" width="15.42578125" style="1" customWidth="1"/>
    <col min="12293" max="12544" width="8.85546875" style="1"/>
    <col min="12545" max="12545" width="45.28515625" style="1" bestFit="1" customWidth="1"/>
    <col min="12546" max="12546" width="7.7109375" style="1" customWidth="1"/>
    <col min="12547" max="12548" width="15.42578125" style="1" customWidth="1"/>
    <col min="12549" max="12800" width="8.85546875" style="1"/>
    <col min="12801" max="12801" width="45.28515625" style="1" bestFit="1" customWidth="1"/>
    <col min="12802" max="12802" width="7.7109375" style="1" customWidth="1"/>
    <col min="12803" max="12804" width="15.42578125" style="1" customWidth="1"/>
    <col min="12805" max="13056" width="8.85546875" style="1"/>
    <col min="13057" max="13057" width="45.28515625" style="1" bestFit="1" customWidth="1"/>
    <col min="13058" max="13058" width="7.7109375" style="1" customWidth="1"/>
    <col min="13059" max="13060" width="15.42578125" style="1" customWidth="1"/>
    <col min="13061" max="13312" width="8.85546875" style="1"/>
    <col min="13313" max="13313" width="45.28515625" style="1" bestFit="1" customWidth="1"/>
    <col min="13314" max="13314" width="7.7109375" style="1" customWidth="1"/>
    <col min="13315" max="13316" width="15.42578125" style="1" customWidth="1"/>
    <col min="13317" max="13568" width="8.85546875" style="1"/>
    <col min="13569" max="13569" width="45.28515625" style="1" bestFit="1" customWidth="1"/>
    <col min="13570" max="13570" width="7.7109375" style="1" customWidth="1"/>
    <col min="13571" max="13572" width="15.42578125" style="1" customWidth="1"/>
    <col min="13573" max="13824" width="8.85546875" style="1"/>
    <col min="13825" max="13825" width="45.28515625" style="1" bestFit="1" customWidth="1"/>
    <col min="13826" max="13826" width="7.7109375" style="1" customWidth="1"/>
    <col min="13827" max="13828" width="15.42578125" style="1" customWidth="1"/>
    <col min="13829" max="14080" width="8.85546875" style="1"/>
    <col min="14081" max="14081" width="45.28515625" style="1" bestFit="1" customWidth="1"/>
    <col min="14082" max="14082" width="7.7109375" style="1" customWidth="1"/>
    <col min="14083" max="14084" width="15.42578125" style="1" customWidth="1"/>
    <col min="14085" max="14336" width="8.85546875" style="1"/>
    <col min="14337" max="14337" width="45.28515625" style="1" bestFit="1" customWidth="1"/>
    <col min="14338" max="14338" width="7.7109375" style="1" customWidth="1"/>
    <col min="14339" max="14340" width="15.42578125" style="1" customWidth="1"/>
    <col min="14341" max="14592" width="8.85546875" style="1"/>
    <col min="14593" max="14593" width="45.28515625" style="1" bestFit="1" customWidth="1"/>
    <col min="14594" max="14594" width="7.7109375" style="1" customWidth="1"/>
    <col min="14595" max="14596" width="15.42578125" style="1" customWidth="1"/>
    <col min="14597" max="14848" width="8.85546875" style="1"/>
    <col min="14849" max="14849" width="45.28515625" style="1" bestFit="1" customWidth="1"/>
    <col min="14850" max="14850" width="7.7109375" style="1" customWidth="1"/>
    <col min="14851" max="14852" width="15.42578125" style="1" customWidth="1"/>
    <col min="14853" max="15104" width="8.85546875" style="1"/>
    <col min="15105" max="15105" width="45.28515625" style="1" bestFit="1" customWidth="1"/>
    <col min="15106" max="15106" width="7.7109375" style="1" customWidth="1"/>
    <col min="15107" max="15108" width="15.42578125" style="1" customWidth="1"/>
    <col min="15109" max="15360" width="8.85546875" style="1"/>
    <col min="15361" max="15361" width="45.28515625" style="1" bestFit="1" customWidth="1"/>
    <col min="15362" max="15362" width="7.7109375" style="1" customWidth="1"/>
    <col min="15363" max="15364" width="15.42578125" style="1" customWidth="1"/>
    <col min="15365" max="15616" width="8.85546875" style="1"/>
    <col min="15617" max="15617" width="45.28515625" style="1" bestFit="1" customWidth="1"/>
    <col min="15618" max="15618" width="7.7109375" style="1" customWidth="1"/>
    <col min="15619" max="15620" width="15.42578125" style="1" customWidth="1"/>
    <col min="15621" max="15872" width="8.85546875" style="1"/>
    <col min="15873" max="15873" width="45.28515625" style="1" bestFit="1" customWidth="1"/>
    <col min="15874" max="15874" width="7.7109375" style="1" customWidth="1"/>
    <col min="15875" max="15876" width="15.42578125" style="1" customWidth="1"/>
    <col min="15877" max="16128" width="8.85546875" style="1"/>
    <col min="16129" max="16129" width="45.28515625" style="1" bestFit="1" customWidth="1"/>
    <col min="16130" max="16130" width="7.7109375" style="1" customWidth="1"/>
    <col min="16131" max="16132" width="15.42578125" style="1" customWidth="1"/>
    <col min="16133" max="16384" width="8.85546875" style="1"/>
  </cols>
  <sheetData>
    <row r="1" spans="1:4" ht="19.899999999999999" customHeight="1">
      <c r="A1" s="51" t="s">
        <v>34</v>
      </c>
      <c r="B1" s="51"/>
      <c r="C1" s="51"/>
      <c r="D1" s="51"/>
    </row>
    <row r="2" spans="1:4" ht="16.899999999999999" customHeight="1">
      <c r="A2" s="52" t="s">
        <v>63</v>
      </c>
      <c r="B2" s="52"/>
      <c r="C2" s="52"/>
      <c r="D2" s="52"/>
    </row>
    <row r="3" spans="1:4" ht="16.899999999999999" customHeight="1" thickBot="1"/>
    <row r="4" spans="1:4" ht="17.45" customHeight="1" thickBot="1">
      <c r="A4" s="3" t="s">
        <v>0</v>
      </c>
      <c r="B4" s="4" t="s">
        <v>1</v>
      </c>
      <c r="C4" s="5">
        <v>42735</v>
      </c>
      <c r="D4" s="5">
        <v>42369</v>
      </c>
    </row>
    <row r="5" spans="1:4" ht="17.45" customHeight="1">
      <c r="A5" s="6" t="s">
        <v>2</v>
      </c>
      <c r="C5" s="7"/>
      <c r="D5" s="7"/>
    </row>
    <row r="6" spans="1:4" ht="17.45" customHeight="1">
      <c r="A6" s="6" t="s">
        <v>3</v>
      </c>
      <c r="C6" s="7"/>
      <c r="D6" s="7"/>
    </row>
    <row r="7" spans="1:4" ht="17.45" customHeight="1">
      <c r="A7" s="8" t="s">
        <v>4</v>
      </c>
      <c r="B7" s="9"/>
      <c r="C7" s="10">
        <v>0.03</v>
      </c>
      <c r="D7" s="10">
        <v>0.03</v>
      </c>
    </row>
    <row r="8" spans="1:4" ht="17.45" customHeight="1">
      <c r="A8" s="8" t="s">
        <v>5</v>
      </c>
      <c r="B8" s="9"/>
      <c r="C8" s="10">
        <v>1.47</v>
      </c>
      <c r="D8" s="10">
        <v>1.43</v>
      </c>
    </row>
    <row r="9" spans="1:4" ht="17.45" customHeight="1" thickBot="1">
      <c r="A9" s="6" t="s">
        <v>6</v>
      </c>
      <c r="C9" s="11">
        <f>SUM(C7:C8)</f>
        <v>1.5</v>
      </c>
      <c r="D9" s="11">
        <f>SUM(D7:D8)</f>
        <v>1.46</v>
      </c>
    </row>
    <row r="10" spans="1:4" ht="17.45" customHeight="1" thickTop="1">
      <c r="A10" s="8"/>
      <c r="C10" s="12"/>
      <c r="D10" s="12"/>
    </row>
    <row r="11" spans="1:4" ht="17.45" customHeight="1">
      <c r="A11" s="6" t="s">
        <v>7</v>
      </c>
      <c r="C11" s="7"/>
      <c r="D11" s="7"/>
    </row>
    <row r="12" spans="1:4" ht="17.45" customHeight="1">
      <c r="A12" s="8" t="s">
        <v>8</v>
      </c>
      <c r="B12" s="9"/>
      <c r="C12" s="10">
        <v>3000.17</v>
      </c>
      <c r="D12" s="10">
        <v>0.17</v>
      </c>
    </row>
    <row r="13" spans="1:4" ht="17.45" customHeight="1" thickBot="1">
      <c r="A13" s="6" t="s">
        <v>6</v>
      </c>
      <c r="C13" s="11">
        <f>SUM(C12)</f>
        <v>3000.17</v>
      </c>
      <c r="D13" s="11">
        <f>SUM(D12)</f>
        <v>0.17</v>
      </c>
    </row>
    <row r="14" spans="1:4" ht="17.45" customHeight="1" thickTop="1">
      <c r="A14" s="8"/>
      <c r="C14" s="12"/>
      <c r="D14" s="12"/>
    </row>
    <row r="15" spans="1:4" ht="17.45" customHeight="1" thickBot="1">
      <c r="A15" s="6" t="s">
        <v>9</v>
      </c>
      <c r="B15" s="9"/>
      <c r="C15" s="11">
        <f>C9+C13</f>
        <v>3001.67</v>
      </c>
      <c r="D15" s="11">
        <f>D9+D13</f>
        <v>1.63</v>
      </c>
    </row>
    <row r="16" spans="1:4" ht="17.45" customHeight="1" thickTop="1">
      <c r="A16" s="6"/>
      <c r="B16" s="9"/>
      <c r="C16" s="12"/>
      <c r="D16" s="12"/>
    </row>
    <row r="17" spans="1:4" ht="17.45" customHeight="1">
      <c r="A17" s="6" t="s">
        <v>10</v>
      </c>
      <c r="B17" s="9"/>
      <c r="C17" s="12"/>
      <c r="D17" s="12"/>
    </row>
    <row r="18" spans="1:4" ht="17.45" customHeight="1">
      <c r="A18" s="6" t="s">
        <v>11</v>
      </c>
      <c r="C18" s="7"/>
      <c r="D18" s="7"/>
    </row>
    <row r="19" spans="1:4" ht="17.45" customHeight="1">
      <c r="A19" s="8" t="s">
        <v>12</v>
      </c>
      <c r="B19" s="9"/>
      <c r="C19" s="10">
        <v>22160.560000000001</v>
      </c>
      <c r="D19" s="10">
        <v>23380.01</v>
      </c>
    </row>
    <row r="20" spans="1:4" ht="17.45" customHeight="1">
      <c r="A20" s="8" t="s">
        <v>58</v>
      </c>
      <c r="B20" s="9"/>
      <c r="C20" s="10">
        <v>5560.7</v>
      </c>
      <c r="D20" s="10">
        <v>69154.320000000007</v>
      </c>
    </row>
    <row r="21" spans="1:4" ht="17.45" customHeight="1">
      <c r="A21" s="8" t="s">
        <v>13</v>
      </c>
      <c r="B21" s="9"/>
      <c r="C21" s="10">
        <v>117850.37</v>
      </c>
      <c r="D21" s="10">
        <v>112442.81</v>
      </c>
    </row>
    <row r="22" spans="1:4" ht="17.45" customHeight="1">
      <c r="A22" s="8" t="s">
        <v>14</v>
      </c>
      <c r="B22" s="9"/>
      <c r="C22" s="10">
        <v>0</v>
      </c>
      <c r="D22" s="10">
        <v>0</v>
      </c>
    </row>
    <row r="23" spans="1:4" ht="17.45" customHeight="1">
      <c r="A23" s="8" t="s">
        <v>15</v>
      </c>
      <c r="B23" s="9"/>
      <c r="C23" s="10">
        <v>0</v>
      </c>
      <c r="D23" s="10">
        <v>0</v>
      </c>
    </row>
    <row r="24" spans="1:4" ht="17.45" customHeight="1">
      <c r="A24" s="8" t="s">
        <v>16</v>
      </c>
      <c r="B24" s="9"/>
      <c r="C24" s="10">
        <v>1215301.6000000001</v>
      </c>
      <c r="D24" s="10">
        <v>1535876.17</v>
      </c>
    </row>
    <row r="25" spans="1:4" ht="17.45" customHeight="1" thickBot="1">
      <c r="A25" s="6" t="s">
        <v>17</v>
      </c>
      <c r="B25" s="9"/>
      <c r="C25" s="11">
        <f>SUM(C19:C24)</f>
        <v>1360873.23</v>
      </c>
      <c r="D25" s="11">
        <f>SUM(D19:D24)</f>
        <v>1740853.31</v>
      </c>
    </row>
    <row r="26" spans="1:4" ht="17.45" customHeight="1" thickTop="1">
      <c r="A26" s="6"/>
      <c r="B26" s="9"/>
      <c r="C26" s="12"/>
      <c r="D26" s="12"/>
    </row>
    <row r="27" spans="1:4" ht="17.45" customHeight="1" thickBot="1">
      <c r="A27" s="13" t="s">
        <v>18</v>
      </c>
      <c r="B27" s="14"/>
      <c r="C27" s="11">
        <f>C15+C25</f>
        <v>1363874.9</v>
      </c>
      <c r="D27" s="11">
        <f>D15+D25</f>
        <v>1740854.94</v>
      </c>
    </row>
    <row r="28" spans="1:4" ht="17.45" customHeight="1" thickTop="1">
      <c r="A28" s="15"/>
    </row>
    <row r="29" spans="1:4" ht="17.45" customHeight="1" thickBot="1"/>
    <row r="30" spans="1:4" ht="17.45" customHeight="1" thickBot="1">
      <c r="A30" s="3" t="s">
        <v>19</v>
      </c>
      <c r="B30" s="16" t="s">
        <v>1</v>
      </c>
      <c r="C30" s="17">
        <v>42735</v>
      </c>
      <c r="D30" s="17">
        <f>D4</f>
        <v>42369</v>
      </c>
    </row>
    <row r="31" spans="1:4" ht="17.45" customHeight="1">
      <c r="A31" s="18" t="s">
        <v>20</v>
      </c>
      <c r="B31" s="19"/>
      <c r="C31" s="20"/>
      <c r="D31" s="20"/>
    </row>
    <row r="32" spans="1:4" ht="17.45" customHeight="1">
      <c r="A32" s="18"/>
      <c r="B32" s="19"/>
      <c r="C32" s="20"/>
      <c r="D32" s="20"/>
    </row>
    <row r="33" spans="1:6" ht="17.45" customHeight="1">
      <c r="A33" s="18" t="s">
        <v>21</v>
      </c>
      <c r="B33" s="19"/>
      <c r="C33" s="20"/>
      <c r="D33" s="20"/>
    </row>
    <row r="34" spans="1:6" ht="17.45" customHeight="1">
      <c r="A34" s="22" t="s">
        <v>22</v>
      </c>
      <c r="B34" s="19"/>
      <c r="C34" s="20">
        <v>0</v>
      </c>
      <c r="D34" s="20">
        <v>0</v>
      </c>
    </row>
    <row r="35" spans="1:6" ht="17.45" customHeight="1">
      <c r="A35" s="22" t="s">
        <v>23</v>
      </c>
      <c r="B35" s="19"/>
      <c r="C35" s="24">
        <v>533280.14</v>
      </c>
      <c r="D35" s="24">
        <v>601005.69999999995</v>
      </c>
      <c r="F35" s="29"/>
    </row>
    <row r="36" spans="1:6" ht="17.45" customHeight="1" thickBot="1">
      <c r="A36" s="18" t="s">
        <v>24</v>
      </c>
      <c r="B36" s="19"/>
      <c r="C36" s="11">
        <f>SUM(C34:C35)</f>
        <v>533280.14</v>
      </c>
      <c r="D36" s="11">
        <f>SUM(D34:D35)</f>
        <v>601005.69999999995</v>
      </c>
    </row>
    <row r="37" spans="1:6" ht="17.45" customHeight="1" thickTop="1">
      <c r="A37" s="18"/>
      <c r="B37" s="19"/>
      <c r="C37" s="25"/>
      <c r="D37" s="25"/>
    </row>
    <row r="38" spans="1:6" ht="17.45" customHeight="1">
      <c r="A38" s="18" t="s">
        <v>25</v>
      </c>
      <c r="B38" s="19"/>
      <c r="C38" s="20"/>
      <c r="D38" s="20"/>
    </row>
    <row r="39" spans="1:6" ht="17.45" customHeight="1">
      <c r="A39" s="18" t="s">
        <v>26</v>
      </c>
      <c r="B39" s="19"/>
      <c r="C39" s="20"/>
      <c r="D39" s="20"/>
    </row>
    <row r="40" spans="1:6" ht="17.45" customHeight="1">
      <c r="A40" s="22" t="s">
        <v>27</v>
      </c>
      <c r="B40" s="19"/>
      <c r="C40" s="20">
        <v>1728.6</v>
      </c>
      <c r="D40" s="20">
        <f>1835.71+31879.04</f>
        <v>33714.75</v>
      </c>
    </row>
    <row r="41" spans="1:6" ht="17.45" customHeight="1">
      <c r="A41" s="22" t="s">
        <v>28</v>
      </c>
      <c r="B41" s="19"/>
      <c r="C41" s="20">
        <f>18257.64+14543.61</f>
        <v>32801.25</v>
      </c>
      <c r="D41" s="20">
        <v>26214.01</v>
      </c>
    </row>
    <row r="42" spans="1:6" ht="17.45" customHeight="1">
      <c r="A42" s="22" t="s">
        <v>29</v>
      </c>
      <c r="B42" s="19"/>
      <c r="C42" s="20">
        <f>41912.17-32801.25</f>
        <v>9110.9199999999983</v>
      </c>
      <c r="D42" s="20">
        <f>33385.57-26214.01</f>
        <v>7171.5600000000013</v>
      </c>
    </row>
    <row r="43" spans="1:6" ht="17.45" customHeight="1">
      <c r="A43" s="22" t="s">
        <v>30</v>
      </c>
      <c r="B43" s="19"/>
      <c r="C43" s="20">
        <v>0</v>
      </c>
      <c r="D43" s="20">
        <v>0</v>
      </c>
    </row>
    <row r="44" spans="1:6" ht="17.45" customHeight="1">
      <c r="A44" s="22" t="s">
        <v>31</v>
      </c>
      <c r="B44" s="19"/>
      <c r="C44" s="20">
        <f>18102.05+8.33</f>
        <v>18110.38</v>
      </c>
      <c r="D44" s="20">
        <v>55926.67</v>
      </c>
    </row>
    <row r="45" spans="1:6" ht="17.45" customHeight="1">
      <c r="A45" s="22" t="s">
        <v>32</v>
      </c>
      <c r="B45" s="19"/>
      <c r="C45" s="24">
        <f>34417.24+732716.26+1710.11</f>
        <v>768843.61</v>
      </c>
      <c r="D45" s="24">
        <f>34417.24+989155.86-6750.85</f>
        <v>1016822.25</v>
      </c>
    </row>
    <row r="46" spans="1:6" ht="17.45" customHeight="1" thickBot="1">
      <c r="A46" s="18" t="s">
        <v>6</v>
      </c>
      <c r="B46" s="19"/>
      <c r="C46" s="11">
        <f>SUM(C40:C45)</f>
        <v>830594.76</v>
      </c>
      <c r="D46" s="11">
        <f>SUM(D40:D45)</f>
        <v>1139849.24</v>
      </c>
    </row>
    <row r="47" spans="1:6" ht="17.45" customHeight="1" thickTop="1">
      <c r="A47" s="18"/>
      <c r="B47" s="19"/>
      <c r="C47" s="25"/>
      <c r="D47" s="25"/>
    </row>
    <row r="48" spans="1:6" ht="17.45" customHeight="1" thickBot="1">
      <c r="A48" s="18" t="s">
        <v>33</v>
      </c>
      <c r="B48" s="19"/>
      <c r="C48" s="11">
        <f>C46</f>
        <v>830594.76</v>
      </c>
      <c r="D48" s="11">
        <f>D46</f>
        <v>1139849.24</v>
      </c>
    </row>
    <row r="49" spans="1:7" ht="17.45" customHeight="1" thickTop="1">
      <c r="A49" s="18"/>
      <c r="B49" s="26"/>
      <c r="C49" s="24"/>
      <c r="D49" s="24"/>
    </row>
    <row r="50" spans="1:7" ht="17.45" customHeight="1" thickBot="1">
      <c r="A50" s="27" t="s">
        <v>42</v>
      </c>
      <c r="B50" s="28"/>
      <c r="C50" s="23">
        <f>C36+C48</f>
        <v>1363874.9</v>
      </c>
      <c r="D50" s="23">
        <f>D36+D48</f>
        <v>1740854.94</v>
      </c>
      <c r="F50" s="29">
        <f>C27-C50</f>
        <v>0</v>
      </c>
      <c r="G50" s="29">
        <f>D27-D50</f>
        <v>0</v>
      </c>
    </row>
    <row r="51" spans="1:7" ht="17.45" customHeight="1">
      <c r="A51" s="55"/>
      <c r="C51" s="56"/>
      <c r="D51" s="56"/>
      <c r="F51" s="29"/>
      <c r="G51" s="29"/>
    </row>
    <row r="52" spans="1:7" ht="17.45" customHeight="1">
      <c r="A52" s="55"/>
      <c r="C52" s="56"/>
      <c r="D52" s="56"/>
      <c r="F52" s="29"/>
      <c r="G52" s="29"/>
    </row>
    <row r="53" spans="1:7">
      <c r="C53" s="30"/>
      <c r="D53" s="30"/>
    </row>
    <row r="54" spans="1:7" ht="17.45" customHeight="1">
      <c r="A54" s="31" t="s">
        <v>43</v>
      </c>
      <c r="G54" s="29"/>
    </row>
    <row r="55" spans="1:7" ht="17.45" customHeight="1" thickBot="1">
      <c r="C55" s="53"/>
      <c r="D55" s="53"/>
    </row>
    <row r="56" spans="1:7" ht="17.45" customHeight="1" thickBot="1">
      <c r="A56" s="32"/>
      <c r="B56" s="16" t="s">
        <v>1</v>
      </c>
      <c r="C56" s="17" t="s">
        <v>61</v>
      </c>
      <c r="D56" s="17" t="s">
        <v>62</v>
      </c>
    </row>
    <row r="57" spans="1:7" ht="17.45" customHeight="1">
      <c r="A57" s="33"/>
      <c r="B57" s="34"/>
      <c r="C57" s="35"/>
      <c r="D57" s="35"/>
    </row>
    <row r="58" spans="1:7" ht="17.45" customHeight="1">
      <c r="A58" s="22" t="s">
        <v>55</v>
      </c>
      <c r="B58" s="36"/>
      <c r="C58" s="20">
        <v>1082582.58</v>
      </c>
      <c r="D58" s="20">
        <f>5291370.57-3153463.25</f>
        <v>2137907.3200000003</v>
      </c>
      <c r="F58" s="29"/>
    </row>
    <row r="59" spans="1:7" ht="17.45" customHeight="1">
      <c r="A59" s="22" t="s">
        <v>56</v>
      </c>
      <c r="B59" s="36"/>
      <c r="C59" s="42">
        <v>-1082582.58</v>
      </c>
      <c r="D59" s="42">
        <v>-2137907.3199999998</v>
      </c>
      <c r="F59" s="29"/>
    </row>
    <row r="60" spans="1:7" ht="17.45" customHeight="1">
      <c r="A60" s="18" t="s">
        <v>44</v>
      </c>
      <c r="B60" s="34"/>
      <c r="C60" s="43">
        <f>SUM(C58:C59)</f>
        <v>0</v>
      </c>
      <c r="D60" s="43">
        <f>SUM(D58:D59)</f>
        <v>0</v>
      </c>
    </row>
    <row r="61" spans="1:7" ht="17.45" customHeight="1">
      <c r="A61" s="22" t="s">
        <v>57</v>
      </c>
      <c r="B61" s="36"/>
      <c r="C61" s="42">
        <v>138408.9</v>
      </c>
      <c r="D61" s="42">
        <v>168573.47</v>
      </c>
    </row>
    <row r="62" spans="1:7" ht="17.45" customHeight="1">
      <c r="A62" s="18"/>
      <c r="B62" s="34"/>
      <c r="C62" s="42">
        <f>SUM(C61:C61)</f>
        <v>138408.9</v>
      </c>
      <c r="D62" s="42">
        <f>SUM(D61:D61)</f>
        <v>168573.47</v>
      </c>
    </row>
    <row r="63" spans="1:7" ht="17.45" customHeight="1">
      <c r="A63" s="18"/>
      <c r="B63" s="34"/>
      <c r="C63" s="37"/>
      <c r="D63" s="37"/>
    </row>
    <row r="64" spans="1:7" ht="17.45" customHeight="1" thickBot="1">
      <c r="A64" s="22" t="s">
        <v>45</v>
      </c>
      <c r="B64" s="36"/>
      <c r="C64" s="38">
        <v>0</v>
      </c>
      <c r="D64" s="38">
        <v>0</v>
      </c>
    </row>
    <row r="65" spans="1:6" ht="17.45" customHeight="1" thickTop="1">
      <c r="A65" s="18"/>
      <c r="B65" s="34"/>
      <c r="C65" s="39"/>
      <c r="D65" s="39"/>
    </row>
    <row r="66" spans="1:6" ht="17.45" customHeight="1">
      <c r="A66" s="22" t="s">
        <v>46</v>
      </c>
      <c r="B66" s="36"/>
      <c r="C66" s="20">
        <f>-203156.19-77.61</f>
        <v>-203233.8</v>
      </c>
      <c r="D66" s="20">
        <v>-123662.25</v>
      </c>
    </row>
    <row r="67" spans="1:6" ht="17.45" customHeight="1">
      <c r="A67" s="22" t="s">
        <v>47</v>
      </c>
      <c r="B67" s="36"/>
      <c r="C67" s="20">
        <f>-9383.59-59.4</f>
        <v>-9442.99</v>
      </c>
      <c r="D67" s="20">
        <v>-127.54</v>
      </c>
      <c r="F67" s="29"/>
    </row>
    <row r="68" spans="1:6" ht="17.45" customHeight="1">
      <c r="A68" s="22" t="s">
        <v>48</v>
      </c>
      <c r="B68" s="36"/>
      <c r="C68" s="20">
        <f>0.23+54.02+6241.47+157.81</f>
        <v>6453.5300000000007</v>
      </c>
      <c r="D68" s="20">
        <v>9</v>
      </c>
    </row>
    <row r="69" spans="1:6" ht="17.45" customHeight="1" thickBot="1">
      <c r="A69" s="18" t="s">
        <v>49</v>
      </c>
      <c r="B69" s="34"/>
      <c r="C69" s="11">
        <f>SUM(C66:C68)+C62+C64</f>
        <v>-67814.359999999986</v>
      </c>
      <c r="D69" s="11">
        <f>SUM(D66:D68)+D62+D64</f>
        <v>44792.680000000008</v>
      </c>
      <c r="F69" s="29"/>
    </row>
    <row r="70" spans="1:6" ht="17.45" customHeight="1" thickTop="1">
      <c r="A70" s="22"/>
      <c r="B70" s="34"/>
      <c r="C70" s="21"/>
      <c r="D70" s="21"/>
    </row>
    <row r="71" spans="1:6" ht="17.45" customHeight="1">
      <c r="A71" s="22" t="s">
        <v>50</v>
      </c>
      <c r="B71" s="36"/>
      <c r="C71" s="20">
        <v>18426.64</v>
      </c>
      <c r="D71" s="20">
        <v>19739.169999999998</v>
      </c>
    </row>
    <row r="72" spans="1:6" ht="17.45" customHeight="1">
      <c r="A72" s="22" t="s">
        <v>51</v>
      </c>
      <c r="B72" s="36"/>
      <c r="C72" s="20">
        <f>77.61-157.81</f>
        <v>-80.2</v>
      </c>
      <c r="D72" s="20">
        <v>0</v>
      </c>
      <c r="F72" s="29"/>
    </row>
    <row r="73" spans="1:6" ht="17.45" customHeight="1" thickBot="1">
      <c r="A73" s="18" t="s">
        <v>52</v>
      </c>
      <c r="B73" s="34"/>
      <c r="C73" s="11">
        <f>SUM(C71:C72)+C69</f>
        <v>-49467.919999999984</v>
      </c>
      <c r="D73" s="11">
        <f>SUM(D71:D72)+D69</f>
        <v>64531.850000000006</v>
      </c>
    </row>
    <row r="74" spans="1:6" ht="17.45" customHeight="1" thickTop="1">
      <c r="A74" s="22"/>
      <c r="B74" s="34"/>
      <c r="C74" s="21"/>
      <c r="D74" s="21"/>
    </row>
    <row r="75" spans="1:6" ht="17.45" customHeight="1" thickBot="1">
      <c r="A75" s="22" t="s">
        <v>53</v>
      </c>
      <c r="B75" s="36"/>
      <c r="C75" s="38">
        <v>-18257.64</v>
      </c>
      <c r="D75" s="38">
        <v>-20805.52</v>
      </c>
    </row>
    <row r="76" spans="1:6" ht="17.45" customHeight="1" thickTop="1">
      <c r="A76" s="22"/>
      <c r="B76" s="36"/>
      <c r="C76" s="20"/>
      <c r="D76" s="20"/>
    </row>
    <row r="77" spans="1:6" ht="17.45" customHeight="1" thickBot="1">
      <c r="A77" s="40" t="s">
        <v>54</v>
      </c>
      <c r="B77" s="41"/>
      <c r="C77" s="11">
        <f>C73+C75</f>
        <v>-67725.559999999983</v>
      </c>
      <c r="D77" s="11">
        <f>D73+D75</f>
        <v>43726.33</v>
      </c>
      <c r="F77" s="29">
        <f>C35-D35-C77</f>
        <v>0</v>
      </c>
    </row>
    <row r="78" spans="1:6" ht="17.45" customHeight="1">
      <c r="C78" s="30"/>
      <c r="D78" s="30"/>
    </row>
    <row r="79" spans="1:6" ht="17.45" customHeight="1">
      <c r="A79" s="54" t="s">
        <v>64</v>
      </c>
      <c r="B79" s="54"/>
      <c r="C79" s="54"/>
      <c r="D79" s="54"/>
    </row>
    <row r="80" spans="1:6" ht="17.45" customHeight="1">
      <c r="C80" s="30"/>
      <c r="D80" s="30"/>
      <c r="F80" s="29"/>
    </row>
    <row r="81" spans="1:6" ht="17.45" customHeight="1">
      <c r="A81" s="46" t="s">
        <v>35</v>
      </c>
      <c r="B81" s="47"/>
      <c r="C81" s="50" t="s">
        <v>59</v>
      </c>
      <c r="D81" s="50"/>
      <c r="F81" s="29"/>
    </row>
    <row r="82" spans="1:6" ht="17.45" customHeight="1">
      <c r="A82" s="46" t="s">
        <v>36</v>
      </c>
      <c r="B82" s="47"/>
      <c r="C82" s="50" t="s">
        <v>60</v>
      </c>
      <c r="D82" s="50"/>
    </row>
    <row r="83" spans="1:6" ht="17.45" customHeight="1">
      <c r="A83" s="47"/>
      <c r="B83" s="47"/>
      <c r="C83" s="47"/>
      <c r="D83" s="47"/>
    </row>
    <row r="84" spans="1:6" ht="17.45" customHeight="1">
      <c r="A84" s="47"/>
      <c r="B84" s="47"/>
      <c r="C84" s="47"/>
      <c r="D84" s="47"/>
    </row>
    <row r="85" spans="1:6" ht="17.45" customHeight="1">
      <c r="A85" s="46"/>
      <c r="B85" s="47"/>
      <c r="C85" s="47"/>
      <c r="D85" s="47"/>
    </row>
    <row r="86" spans="1:6" ht="17.45" customHeight="1">
      <c r="A86" s="48" t="s">
        <v>37</v>
      </c>
      <c r="B86" s="47"/>
      <c r="C86" s="50" t="s">
        <v>38</v>
      </c>
      <c r="D86" s="50"/>
    </row>
    <row r="87" spans="1:6" ht="17.45" customHeight="1">
      <c r="A87" s="46"/>
      <c r="B87" s="47"/>
      <c r="C87" s="47"/>
      <c r="D87" s="47"/>
    </row>
    <row r="88" spans="1:6" ht="17.45" customHeight="1">
      <c r="A88" s="47"/>
      <c r="B88" s="47"/>
      <c r="C88" s="47"/>
      <c r="D88" s="47"/>
    </row>
    <row r="89" spans="1:6" ht="17.45" customHeight="1">
      <c r="A89" s="47"/>
      <c r="B89" s="46" t="s">
        <v>39</v>
      </c>
      <c r="C89" s="47"/>
      <c r="D89" s="47"/>
    </row>
    <row r="90" spans="1:6" ht="17.45" customHeight="1">
      <c r="A90" s="47"/>
      <c r="B90" s="46" t="s">
        <v>40</v>
      </c>
      <c r="C90" s="47"/>
      <c r="D90" s="47"/>
    </row>
    <row r="91" spans="1:6" ht="17.45" customHeight="1">
      <c r="A91" s="47"/>
      <c r="B91" s="49"/>
      <c r="C91" s="47"/>
      <c r="D91" s="47"/>
    </row>
    <row r="92" spans="1:6" ht="17.45" customHeight="1">
      <c r="A92" s="47"/>
      <c r="B92" s="46"/>
      <c r="C92" s="47"/>
      <c r="D92" s="47"/>
    </row>
    <row r="93" spans="1:6" ht="17.45" customHeight="1">
      <c r="A93" s="47"/>
      <c r="B93" s="46"/>
      <c r="C93" s="47"/>
      <c r="D93" s="47"/>
    </row>
    <row r="94" spans="1:6" ht="17.45" customHeight="1">
      <c r="A94" s="47"/>
      <c r="B94" s="46" t="s">
        <v>41</v>
      </c>
      <c r="C94" s="47"/>
      <c r="D94" s="47"/>
    </row>
    <row r="95" spans="1:6" ht="17.45" customHeight="1"/>
    <row r="98" spans="2:5">
      <c r="B98" s="44"/>
      <c r="C98" s="44"/>
      <c r="D98" s="44"/>
      <c r="E98" s="44"/>
    </row>
    <row r="99" spans="2:5">
      <c r="B99" s="44"/>
      <c r="C99" s="44"/>
      <c r="D99" s="44"/>
      <c r="E99" s="44"/>
    </row>
    <row r="100" spans="2:5">
      <c r="B100" s="45"/>
      <c r="C100" s="45"/>
      <c r="D100" s="45"/>
      <c r="E100" s="45"/>
    </row>
    <row r="101" spans="2:5">
      <c r="B101" s="44"/>
      <c r="C101" s="44"/>
      <c r="D101" s="44"/>
      <c r="E101" s="44"/>
    </row>
    <row r="102" spans="2:5">
      <c r="B102" s="44"/>
      <c r="C102" s="44"/>
      <c r="D102" s="44"/>
      <c r="E102" s="44"/>
    </row>
    <row r="103" spans="2:5">
      <c r="B103" s="44"/>
      <c r="C103" s="44"/>
      <c r="D103" s="44"/>
      <c r="E103" s="44"/>
    </row>
  </sheetData>
  <mergeCells count="7">
    <mergeCell ref="C82:D82"/>
    <mergeCell ref="C86:D86"/>
    <mergeCell ref="A1:D1"/>
    <mergeCell ref="A2:D2"/>
    <mergeCell ref="C55:D55"/>
    <mergeCell ref="A79:D79"/>
    <mergeCell ref="C81:D81"/>
  </mergeCells>
  <pageMargins left="0.9055118110236221" right="0.51181102362204722" top="0.74803149606299213" bottom="0.35433070866141736" header="0.31496062992125984" footer="0.31496062992125984"/>
  <pageSetup paperSize="9" scale="85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</dc:creator>
  <cp:lastModifiedBy>katerina</cp:lastModifiedBy>
  <cp:lastPrinted>2017-12-01T13:19:42Z</cp:lastPrinted>
  <dcterms:created xsi:type="dcterms:W3CDTF">2017-11-30T09:41:54Z</dcterms:created>
  <dcterms:modified xsi:type="dcterms:W3CDTF">2017-12-14T09:24:21Z</dcterms:modified>
</cp:coreProperties>
</file>